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326"/>
  <workbookPr filterPrivacy="1" defaultThemeVersion="124226"/>
  <bookViews>
    <workbookView xWindow="240" yWindow="108" windowWidth="14808" windowHeight="8016" tabRatio="653" activeTab="5"/>
  </bookViews>
  <sheets>
    <sheet name="ÜBERSICHT" sheetId="22" r:id="rId1"/>
    <sheet name="INFO" sheetId="17" r:id="rId2"/>
    <sheet name="ANGRIFFE" sheetId="16" r:id="rId3"/>
    <sheet name="TRUPPEN" sheetId="23" r:id="rId4"/>
    <sheet name="Mitglieder" sheetId="20" r:id="rId5"/>
    <sheet name="EK PUNKTE" sheetId="28" r:id="rId6"/>
    <sheet name="Oz Schaden" sheetId="27" r:id="rId7"/>
  </sheets>
  <definedNames>
    <definedName name="_xlnm._FilterDatabase" localSheetId="2" hidden="1">ANGRIFFE!$C$1:$ABJ$82</definedName>
    <definedName name="_xlnm._FilterDatabase" localSheetId="1" hidden="1">INFO!$C$1:$DM$78</definedName>
    <definedName name="_xlnm._FilterDatabase" localSheetId="3" hidden="1">TRUPPEN!$B$3:$AF$79</definedName>
    <definedName name="_xlnm._FilterDatabase" localSheetId="0" hidden="1">ÜBERSICHT!$C$1:$Q$83</definedName>
  </definedNames>
  <calcPr calcId="162913"/>
  <fileRecoveryPr autoRecover="0"/>
</workbook>
</file>

<file path=xl/calcChain.xml><?xml version="1.0" encoding="utf-8"?>
<calcChain xmlns="http://schemas.openxmlformats.org/spreadsheetml/2006/main">
  <c r="I198" i="28" l="1"/>
  <c r="L198" i="28" l="1"/>
  <c r="A5" i="28" l="1"/>
  <c r="A2" i="28"/>
  <c r="A1" i="28"/>
  <c r="B7" i="23" l="1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ABA3" i="16"/>
  <c r="ABB3" i="16"/>
  <c r="ABA4" i="16"/>
  <c r="ABB4" i="16"/>
  <c r="ABA5" i="16"/>
  <c r="ABB5" i="16"/>
  <c r="ABA6" i="16"/>
  <c r="ABB6" i="16"/>
  <c r="ABA7" i="16"/>
  <c r="ABB7" i="16"/>
  <c r="ABA8" i="16"/>
  <c r="ABB8" i="16"/>
  <c r="ABA9" i="16"/>
  <c r="ABB9" i="16"/>
  <c r="ABA10" i="16"/>
  <c r="ABB10" i="16"/>
  <c r="ABA11" i="16"/>
  <c r="ABB11" i="16"/>
  <c r="ABA12" i="16"/>
  <c r="ABB12" i="16"/>
  <c r="ABA13" i="16"/>
  <c r="ABB13" i="16"/>
  <c r="ABA14" i="16"/>
  <c r="ABB14" i="16"/>
  <c r="ABA15" i="16"/>
  <c r="ABB15" i="16"/>
  <c r="ABA16" i="16"/>
  <c r="ABB16" i="16"/>
  <c r="ABA17" i="16"/>
  <c r="ABB17" i="16"/>
  <c r="ABA18" i="16"/>
  <c r="ABB18" i="16"/>
  <c r="ABA19" i="16"/>
  <c r="ABB19" i="16"/>
  <c r="ABA20" i="16"/>
  <c r="ABB20" i="16"/>
  <c r="ABA21" i="16"/>
  <c r="ABB21" i="16"/>
  <c r="ABA22" i="16"/>
  <c r="ABB22" i="16"/>
  <c r="ABA23" i="16"/>
  <c r="ABB23" i="16"/>
  <c r="ABA24" i="16"/>
  <c r="ABB24" i="16"/>
  <c r="ABA25" i="16"/>
  <c r="ABB25" i="16"/>
  <c r="ABA26" i="16"/>
  <c r="ABB26" i="16"/>
  <c r="ABA27" i="16"/>
  <c r="ABB27" i="16"/>
  <c r="ABA28" i="16"/>
  <c r="ABB28" i="16"/>
  <c r="ABA29" i="16"/>
  <c r="ABB29" i="16"/>
  <c r="ABA30" i="16"/>
  <c r="ABB30" i="16"/>
  <c r="ABA31" i="16"/>
  <c r="ABB31" i="16"/>
  <c r="ABA32" i="16"/>
  <c r="ABB32" i="16"/>
  <c r="ABA33" i="16"/>
  <c r="ABB33" i="16"/>
  <c r="ABA34" i="16"/>
  <c r="ABB34" i="16"/>
  <c r="ABA35" i="16"/>
  <c r="ABB35" i="16"/>
  <c r="ABA36" i="16"/>
  <c r="ABB36" i="16"/>
  <c r="ABA37" i="16"/>
  <c r="ABB37" i="16"/>
  <c r="ABA38" i="16"/>
  <c r="ABB38" i="16"/>
  <c r="ABA39" i="16"/>
  <c r="ABB39" i="16"/>
  <c r="ABA40" i="16"/>
  <c r="ABB40" i="16"/>
  <c r="ABA41" i="16"/>
  <c r="ABB41" i="16"/>
  <c r="ABA42" i="16"/>
  <c r="ABB42" i="16"/>
  <c r="ABA43" i="16"/>
  <c r="ABB43" i="16"/>
  <c r="ABA44" i="16"/>
  <c r="ABB44" i="16"/>
  <c r="ABA45" i="16"/>
  <c r="ABB45" i="16"/>
  <c r="ABA46" i="16"/>
  <c r="ABB46" i="16"/>
  <c r="ABA47" i="16"/>
  <c r="ABB47" i="16"/>
  <c r="ABA48" i="16"/>
  <c r="ABB48" i="16"/>
  <c r="ABA49" i="16"/>
  <c r="ABB49" i="16"/>
  <c r="ABA50" i="16"/>
  <c r="ABB50" i="16"/>
  <c r="ABA51" i="16"/>
  <c r="ABB51" i="16"/>
  <c r="ABA52" i="16"/>
  <c r="ABB52" i="16"/>
  <c r="ABA53" i="16"/>
  <c r="ABB53" i="16"/>
  <c r="ABA54" i="16"/>
  <c r="ABB54" i="16"/>
  <c r="ABA55" i="16"/>
  <c r="ABB55" i="16"/>
  <c r="ABA56" i="16"/>
  <c r="ABB56" i="16"/>
  <c r="ABA57" i="16"/>
  <c r="ABB57" i="16"/>
  <c r="ABA58" i="16"/>
  <c r="ABB58" i="16"/>
  <c r="ABA59" i="16"/>
  <c r="ABB59" i="16"/>
  <c r="ABA60" i="16"/>
  <c r="ABB60" i="16"/>
  <c r="ABA61" i="16"/>
  <c r="ABB61" i="16"/>
  <c r="ABA62" i="16"/>
  <c r="ABB62" i="16"/>
  <c r="ABA63" i="16"/>
  <c r="ABB63" i="16"/>
  <c r="ABA64" i="16"/>
  <c r="ABB64" i="16"/>
  <c r="ABA65" i="16"/>
  <c r="ABB65" i="16"/>
  <c r="ABA66" i="16"/>
  <c r="ABB66" i="16"/>
  <c r="ABA67" i="16"/>
  <c r="ABB67" i="16"/>
  <c r="ABA68" i="16"/>
  <c r="ABB68" i="16"/>
  <c r="ABA69" i="16"/>
  <c r="ABB69" i="16"/>
  <c r="ABA70" i="16"/>
  <c r="ABB70" i="16"/>
  <c r="ABA71" i="16"/>
  <c r="ABB71" i="16"/>
  <c r="ABA72" i="16"/>
  <c r="ABB72" i="16"/>
  <c r="ABA73" i="16"/>
  <c r="ABB73" i="16"/>
  <c r="ABA74" i="16"/>
  <c r="ABB74" i="16"/>
  <c r="ABA75" i="16"/>
  <c r="ABB75" i="16"/>
  <c r="ABA76" i="16"/>
  <c r="ABB76" i="16"/>
  <c r="ABA77" i="16"/>
  <c r="ABB77" i="16"/>
  <c r="DI3" i="17"/>
  <c r="DJ3" i="17"/>
  <c r="DI4" i="17"/>
  <c r="DJ4" i="17"/>
  <c r="DI5" i="17"/>
  <c r="DJ5" i="17"/>
  <c r="DI6" i="17"/>
  <c r="DJ6" i="17"/>
  <c r="DI7" i="17"/>
  <c r="DJ7" i="17"/>
  <c r="DI8" i="17"/>
  <c r="DJ8" i="17"/>
  <c r="DI9" i="17"/>
  <c r="DJ9" i="17"/>
  <c r="DI10" i="17"/>
  <c r="DJ10" i="17"/>
  <c r="DI11" i="17"/>
  <c r="DJ11" i="17"/>
  <c r="DI12" i="17"/>
  <c r="DJ12" i="17"/>
  <c r="DI13" i="17"/>
  <c r="DJ13" i="17"/>
  <c r="DI14" i="17"/>
  <c r="DJ14" i="17"/>
  <c r="DI15" i="17"/>
  <c r="DJ15" i="17"/>
  <c r="DI16" i="17"/>
  <c r="DJ16" i="17"/>
  <c r="DI17" i="17"/>
  <c r="DJ17" i="17"/>
  <c r="DI18" i="17"/>
  <c r="DJ18" i="17"/>
  <c r="DI19" i="17"/>
  <c r="DJ19" i="17"/>
  <c r="DI20" i="17"/>
  <c r="DJ20" i="17"/>
  <c r="DI21" i="17"/>
  <c r="DJ21" i="17"/>
  <c r="DI22" i="17"/>
  <c r="DJ22" i="17"/>
  <c r="DI23" i="17"/>
  <c r="DJ23" i="17"/>
  <c r="DI24" i="17"/>
  <c r="DJ24" i="17"/>
  <c r="DI25" i="17"/>
  <c r="DJ25" i="17"/>
  <c r="DI26" i="17"/>
  <c r="DJ26" i="17"/>
  <c r="DI27" i="17"/>
  <c r="DJ27" i="17"/>
  <c r="DI28" i="17"/>
  <c r="DJ28" i="17"/>
  <c r="DI29" i="17"/>
  <c r="DJ29" i="17"/>
  <c r="DI30" i="17"/>
  <c r="DJ30" i="17"/>
  <c r="DI31" i="17"/>
  <c r="DJ31" i="17"/>
  <c r="DI32" i="17"/>
  <c r="DJ32" i="17"/>
  <c r="DI33" i="17"/>
  <c r="DJ33" i="17"/>
  <c r="DI34" i="17"/>
  <c r="DJ34" i="17"/>
  <c r="DI35" i="17"/>
  <c r="DJ35" i="17"/>
  <c r="DI36" i="17"/>
  <c r="DJ36" i="17"/>
  <c r="DI37" i="17"/>
  <c r="DJ37" i="17"/>
  <c r="DI38" i="17"/>
  <c r="DJ38" i="17"/>
  <c r="DI39" i="17"/>
  <c r="DJ39" i="17"/>
  <c r="DI40" i="17"/>
  <c r="DJ40" i="17"/>
  <c r="DI41" i="17"/>
  <c r="DJ41" i="17"/>
  <c r="DI42" i="17"/>
  <c r="DJ42" i="17"/>
  <c r="DI43" i="17"/>
  <c r="DJ43" i="17"/>
  <c r="DI44" i="17"/>
  <c r="DJ44" i="17"/>
  <c r="DI45" i="17"/>
  <c r="DJ45" i="17"/>
  <c r="DI46" i="17"/>
  <c r="DJ46" i="17"/>
  <c r="DI47" i="17"/>
  <c r="DJ47" i="17"/>
  <c r="DI48" i="17"/>
  <c r="DJ48" i="17"/>
  <c r="DI49" i="17"/>
  <c r="DJ49" i="17"/>
  <c r="DI50" i="17"/>
  <c r="DJ50" i="17"/>
  <c r="DI51" i="17"/>
  <c r="DJ51" i="17"/>
  <c r="DI52" i="17"/>
  <c r="DJ52" i="17"/>
  <c r="DI53" i="17"/>
  <c r="DJ53" i="17"/>
  <c r="DI54" i="17"/>
  <c r="DJ54" i="17"/>
  <c r="DI55" i="17"/>
  <c r="DJ55" i="17"/>
  <c r="DI56" i="17"/>
  <c r="DJ56" i="17"/>
  <c r="DI57" i="17"/>
  <c r="DJ57" i="17"/>
  <c r="DI58" i="17"/>
  <c r="DJ58" i="17"/>
  <c r="DI59" i="17"/>
  <c r="DJ59" i="17"/>
  <c r="DI60" i="17"/>
  <c r="DJ60" i="17"/>
  <c r="DI61" i="17"/>
  <c r="DJ61" i="17"/>
  <c r="DI62" i="17"/>
  <c r="DJ62" i="17"/>
  <c r="DI63" i="17"/>
  <c r="DJ63" i="17"/>
  <c r="DI64" i="17"/>
  <c r="DJ64" i="17"/>
  <c r="DI65" i="17"/>
  <c r="DJ65" i="17"/>
  <c r="DI66" i="17"/>
  <c r="DJ66" i="17"/>
  <c r="DI67" i="17"/>
  <c r="DJ67" i="17"/>
  <c r="DI68" i="17"/>
  <c r="DJ68" i="17"/>
  <c r="DI69" i="17"/>
  <c r="DJ69" i="17"/>
  <c r="DI70" i="17"/>
  <c r="DJ70" i="17"/>
  <c r="DI71" i="17"/>
  <c r="DJ71" i="17"/>
  <c r="DI72" i="17"/>
  <c r="DJ72" i="17"/>
  <c r="DI73" i="17"/>
  <c r="DJ73" i="17"/>
  <c r="DI74" i="17"/>
  <c r="DJ74" i="17"/>
  <c r="DI75" i="17"/>
  <c r="DJ75" i="17"/>
  <c r="DI76" i="17"/>
  <c r="DJ76" i="17"/>
  <c r="DI77" i="17"/>
  <c r="DJ77" i="17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N3" i="22"/>
  <c r="O3" i="22"/>
  <c r="Q3" i="22"/>
  <c r="N4" i="22"/>
  <c r="O4" i="22"/>
  <c r="Q4" i="22"/>
  <c r="N5" i="22"/>
  <c r="O5" i="22"/>
  <c r="Q5" i="22"/>
  <c r="N6" i="22"/>
  <c r="O6" i="22"/>
  <c r="Q6" i="22"/>
  <c r="N7" i="22"/>
  <c r="O7" i="22"/>
  <c r="Q7" i="22"/>
  <c r="N8" i="22"/>
  <c r="O8" i="22"/>
  <c r="Q8" i="22"/>
  <c r="N9" i="22"/>
  <c r="O9" i="22"/>
  <c r="Q9" i="22"/>
  <c r="N10" i="22"/>
  <c r="O10" i="22"/>
  <c r="Q10" i="22"/>
  <c r="N11" i="22"/>
  <c r="O11" i="22"/>
  <c r="Q11" i="22"/>
  <c r="N12" i="22"/>
  <c r="O12" i="22"/>
  <c r="Q12" i="22"/>
  <c r="N13" i="22"/>
  <c r="O13" i="22"/>
  <c r="Q13" i="22"/>
  <c r="N14" i="22"/>
  <c r="O14" i="22"/>
  <c r="Q14" i="22"/>
  <c r="N15" i="22"/>
  <c r="O15" i="22"/>
  <c r="Q15" i="22"/>
  <c r="N16" i="22"/>
  <c r="O16" i="22"/>
  <c r="Q16" i="22"/>
  <c r="N17" i="22"/>
  <c r="O17" i="22"/>
  <c r="Q17" i="22"/>
  <c r="N18" i="22"/>
  <c r="O18" i="22"/>
  <c r="Q18" i="22"/>
  <c r="N19" i="22"/>
  <c r="O19" i="22"/>
  <c r="Q19" i="22"/>
  <c r="N20" i="22"/>
  <c r="O20" i="22"/>
  <c r="Q20" i="22"/>
  <c r="N21" i="22"/>
  <c r="O21" i="22"/>
  <c r="Q21" i="22"/>
  <c r="N22" i="22"/>
  <c r="O22" i="22"/>
  <c r="Q22" i="22"/>
  <c r="N23" i="22"/>
  <c r="O23" i="22"/>
  <c r="Q23" i="22"/>
  <c r="N24" i="22"/>
  <c r="O24" i="22"/>
  <c r="Q24" i="22"/>
  <c r="N25" i="22"/>
  <c r="O25" i="22"/>
  <c r="Q25" i="22"/>
  <c r="N26" i="22"/>
  <c r="O26" i="22"/>
  <c r="Q26" i="22"/>
  <c r="N27" i="22"/>
  <c r="O27" i="22"/>
  <c r="Q27" i="22"/>
  <c r="N28" i="22"/>
  <c r="O28" i="22"/>
  <c r="Q28" i="22"/>
  <c r="N29" i="22"/>
  <c r="O29" i="22"/>
  <c r="Q29" i="22"/>
  <c r="N30" i="22"/>
  <c r="O30" i="22"/>
  <c r="Q30" i="22"/>
  <c r="N31" i="22"/>
  <c r="O31" i="22"/>
  <c r="Q31" i="22"/>
  <c r="N32" i="22"/>
  <c r="O32" i="22"/>
  <c r="Q32" i="22"/>
  <c r="N33" i="22"/>
  <c r="O33" i="22"/>
  <c r="Q33" i="22"/>
  <c r="N34" i="22"/>
  <c r="O34" i="22"/>
  <c r="Q34" i="22"/>
  <c r="N35" i="22"/>
  <c r="O35" i="22"/>
  <c r="Q35" i="22"/>
  <c r="N36" i="22"/>
  <c r="O36" i="22"/>
  <c r="Q36" i="22"/>
  <c r="N37" i="22"/>
  <c r="O37" i="22"/>
  <c r="Q37" i="22"/>
  <c r="N38" i="22"/>
  <c r="O38" i="22"/>
  <c r="Q38" i="22"/>
  <c r="N39" i="22"/>
  <c r="O39" i="22"/>
  <c r="Q39" i="22"/>
  <c r="N40" i="22"/>
  <c r="O40" i="22"/>
  <c r="Q40" i="22"/>
  <c r="N41" i="22"/>
  <c r="O41" i="22"/>
  <c r="Q41" i="22"/>
  <c r="N42" i="22"/>
  <c r="O42" i="22"/>
  <c r="Q42" i="22"/>
  <c r="N43" i="22"/>
  <c r="O43" i="22"/>
  <c r="Q43" i="22"/>
  <c r="N44" i="22"/>
  <c r="O44" i="22"/>
  <c r="Q44" i="22"/>
  <c r="N45" i="22"/>
  <c r="O45" i="22"/>
  <c r="Q45" i="22"/>
  <c r="N46" i="22"/>
  <c r="O46" i="22"/>
  <c r="Q46" i="22"/>
  <c r="N47" i="22"/>
  <c r="O47" i="22"/>
  <c r="Q47" i="22"/>
  <c r="N48" i="22"/>
  <c r="O48" i="22"/>
  <c r="Q48" i="22"/>
  <c r="N49" i="22"/>
  <c r="O49" i="22"/>
  <c r="Q49" i="22"/>
  <c r="N50" i="22"/>
  <c r="O50" i="22"/>
  <c r="Q50" i="22"/>
  <c r="N51" i="22"/>
  <c r="O51" i="22"/>
  <c r="Q51" i="22"/>
  <c r="N52" i="22"/>
  <c r="O52" i="22"/>
  <c r="Q52" i="22"/>
  <c r="N53" i="22"/>
  <c r="O53" i="22"/>
  <c r="Q53" i="22"/>
  <c r="N54" i="22"/>
  <c r="O54" i="22"/>
  <c r="Q54" i="22"/>
  <c r="N55" i="22"/>
  <c r="O55" i="22"/>
  <c r="Q55" i="22"/>
  <c r="N56" i="22"/>
  <c r="O56" i="22"/>
  <c r="Q56" i="22"/>
  <c r="N57" i="22"/>
  <c r="O57" i="22"/>
  <c r="Q57" i="22"/>
  <c r="N58" i="22"/>
  <c r="O58" i="22"/>
  <c r="Q58" i="22"/>
  <c r="N59" i="22"/>
  <c r="O59" i="22"/>
  <c r="Q59" i="22"/>
  <c r="N60" i="22"/>
  <c r="O60" i="22"/>
  <c r="Q60" i="22"/>
  <c r="N61" i="22"/>
  <c r="O61" i="22"/>
  <c r="Q61" i="22"/>
  <c r="N62" i="22"/>
  <c r="O62" i="22"/>
  <c r="Q62" i="22"/>
  <c r="N63" i="22"/>
  <c r="O63" i="22"/>
  <c r="Q63" i="22"/>
  <c r="N64" i="22"/>
  <c r="O64" i="22"/>
  <c r="Q64" i="22"/>
  <c r="N65" i="22"/>
  <c r="O65" i="22"/>
  <c r="Q65" i="22"/>
  <c r="N66" i="22"/>
  <c r="O66" i="22"/>
  <c r="Q66" i="22"/>
  <c r="N67" i="22"/>
  <c r="O67" i="22"/>
  <c r="Q67" i="22"/>
  <c r="N68" i="22"/>
  <c r="O68" i="22"/>
  <c r="Q68" i="22"/>
  <c r="N69" i="22"/>
  <c r="O69" i="22"/>
  <c r="Q69" i="22"/>
  <c r="N70" i="22"/>
  <c r="O70" i="22"/>
  <c r="Q70" i="22"/>
  <c r="N71" i="22"/>
  <c r="O71" i="22"/>
  <c r="Q71" i="22"/>
  <c r="N72" i="22"/>
  <c r="O72" i="22"/>
  <c r="Q72" i="22"/>
  <c r="N73" i="22"/>
  <c r="O73" i="22"/>
  <c r="Q73" i="22"/>
  <c r="N74" i="22"/>
  <c r="O74" i="22"/>
  <c r="Q74" i="22"/>
  <c r="N75" i="22"/>
  <c r="O75" i="22"/>
  <c r="Q75" i="22"/>
  <c r="N76" i="22"/>
  <c r="O76" i="22"/>
  <c r="Q76" i="22"/>
  <c r="N77" i="22"/>
  <c r="O77" i="22"/>
  <c r="Q77" i="22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ABP3" i="16" l="1"/>
  <c r="ABP4" i="16"/>
  <c r="ABP5" i="16"/>
  <c r="ABP6" i="16"/>
  <c r="ABP7" i="16"/>
  <c r="ABP8" i="16"/>
  <c r="ABP9" i="16"/>
  <c r="ABP10" i="16"/>
  <c r="ABP11" i="16"/>
  <c r="ABP12" i="16"/>
  <c r="ABP13" i="16"/>
  <c r="ABP14" i="16"/>
  <c r="ABP15" i="16"/>
  <c r="ABP16" i="16"/>
  <c r="ABP17" i="16"/>
  <c r="ABP18" i="16"/>
  <c r="ABP19" i="16"/>
  <c r="ABP20" i="16"/>
  <c r="ABP21" i="16"/>
  <c r="ABP22" i="16"/>
  <c r="ABP23" i="16"/>
  <c r="ABP24" i="16"/>
  <c r="ABP25" i="16"/>
  <c r="ABP26" i="16"/>
  <c r="ABP27" i="16"/>
  <c r="ABP28" i="16"/>
  <c r="ABP29" i="16"/>
  <c r="ABP30" i="16"/>
  <c r="ABP31" i="16"/>
  <c r="ABP32" i="16"/>
  <c r="ABP33" i="16"/>
  <c r="ABP34" i="16"/>
  <c r="ABP35" i="16"/>
  <c r="ABP36" i="16"/>
  <c r="ABP37" i="16"/>
  <c r="ABP38" i="16"/>
  <c r="ABP39" i="16"/>
  <c r="ABP40" i="16"/>
  <c r="ABP41" i="16"/>
  <c r="ABP42" i="16"/>
  <c r="ABP43" i="16"/>
  <c r="ABP44" i="16"/>
  <c r="ABP45" i="16"/>
  <c r="ABP46" i="16"/>
  <c r="ABP47" i="16"/>
  <c r="ABP48" i="16"/>
  <c r="ABP49" i="16"/>
  <c r="ABP50" i="16"/>
  <c r="ABP51" i="16"/>
  <c r="ABP52" i="16"/>
  <c r="ABP53" i="16"/>
  <c r="ABP54" i="16"/>
  <c r="ABP55" i="16"/>
  <c r="ABP56" i="16"/>
  <c r="ABP57" i="16"/>
  <c r="ABP58" i="16"/>
  <c r="ABP59" i="16"/>
  <c r="ABP60" i="16"/>
  <c r="ABP61" i="16"/>
  <c r="ABP62" i="16"/>
  <c r="ABP63" i="16"/>
  <c r="ABP64" i="16"/>
  <c r="ABP65" i="16"/>
  <c r="ABP66" i="16"/>
  <c r="ABP67" i="16"/>
  <c r="ABP68" i="16"/>
  <c r="ABP69" i="16"/>
  <c r="ABP70" i="16"/>
  <c r="ABP71" i="16"/>
  <c r="ABP72" i="16"/>
  <c r="ABP73" i="16"/>
  <c r="ABP74" i="16"/>
  <c r="ABP75" i="16"/>
  <c r="ABP76" i="16"/>
  <c r="ABP77" i="16"/>
  <c r="O7" i="28" l="1"/>
  <c r="I62" i="28"/>
  <c r="J62" i="28" s="1"/>
  <c r="G63" i="28" s="1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M1" i="28"/>
  <c r="H63" i="28" l="1"/>
  <c r="I63" i="28"/>
  <c r="J63" i="28" s="1"/>
  <c r="G64" i="28" s="1"/>
  <c r="L63" i="28"/>
  <c r="I64" i="28" l="1"/>
  <c r="J64" i="28" s="1"/>
  <c r="G65" i="28" s="1"/>
  <c r="L64" i="28"/>
  <c r="H64" i="28"/>
  <c r="L65" i="28" l="1"/>
  <c r="I65" i="28"/>
  <c r="J65" i="28" s="1"/>
  <c r="G66" i="28" s="1"/>
  <c r="H65" i="28"/>
  <c r="L66" i="28" l="1"/>
  <c r="I66" i="28"/>
  <c r="J66" i="28" s="1"/>
  <c r="G67" i="28" s="1"/>
  <c r="H67" i="28" s="1"/>
  <c r="H66" i="28"/>
  <c r="I67" i="28" l="1"/>
  <c r="J67" i="28" s="1"/>
  <c r="G68" i="28" s="1"/>
  <c r="L67" i="28"/>
  <c r="Y62" i="23"/>
  <c r="Z62" i="23"/>
  <c r="AA62" i="23"/>
  <c r="I68" i="28" l="1"/>
  <c r="J68" i="28" s="1"/>
  <c r="G69" i="28" s="1"/>
  <c r="L68" i="28"/>
  <c r="H68" i="28"/>
  <c r="B5" i="23"/>
  <c r="B6" i="23"/>
  <c r="L69" i="28" l="1"/>
  <c r="I69" i="28"/>
  <c r="J69" i="28" s="1"/>
  <c r="G70" i="28" s="1"/>
  <c r="H69" i="28"/>
  <c r="AA64" i="23"/>
  <c r="Z64" i="23"/>
  <c r="Y64" i="23"/>
  <c r="A61" i="20"/>
  <c r="B4" i="23"/>
  <c r="A4" i="20"/>
  <c r="A64" i="20"/>
  <c r="A5" i="20"/>
  <c r="A6" i="20"/>
  <c r="A7" i="20"/>
  <c r="A8" i="20"/>
  <c r="A9" i="20"/>
  <c r="A10" i="20"/>
  <c r="A63" i="20"/>
  <c r="A11" i="20"/>
  <c r="A12" i="20"/>
  <c r="A14" i="20"/>
  <c r="A15" i="20"/>
  <c r="A68" i="20"/>
  <c r="A16" i="20"/>
  <c r="A17" i="20"/>
  <c r="A18" i="20"/>
  <c r="A19" i="20"/>
  <c r="A20" i="20"/>
  <c r="A70" i="20"/>
  <c r="A71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2" i="20"/>
  <c r="A65" i="20"/>
  <c r="A13" i="20"/>
  <c r="A66" i="20"/>
  <c r="A67" i="20"/>
  <c r="A69" i="20"/>
  <c r="A72" i="20"/>
  <c r="A73" i="20"/>
  <c r="A74" i="20"/>
  <c r="A75" i="20"/>
  <c r="A76" i="20"/>
  <c r="A77" i="20"/>
  <c r="C73" i="16"/>
  <c r="A3" i="20"/>
  <c r="L70" i="28" l="1"/>
  <c r="I70" i="28"/>
  <c r="J70" i="28" s="1"/>
  <c r="G71" i="28" s="1"/>
  <c r="H70" i="28"/>
  <c r="B4" i="20"/>
  <c r="B5" i="20"/>
  <c r="B3" i="20"/>
  <c r="I71" i="28" l="1"/>
  <c r="J71" i="28" s="1"/>
  <c r="G72" i="28" s="1"/>
  <c r="L71" i="28"/>
  <c r="H71" i="28"/>
  <c r="C17" i="27"/>
  <c r="C16" i="27"/>
  <c r="AE4" i="23"/>
  <c r="AC4" i="27"/>
  <c r="I72" i="28" l="1"/>
  <c r="J72" i="28" s="1"/>
  <c r="G73" i="28" s="1"/>
  <c r="L72" i="28"/>
  <c r="H72" i="28"/>
  <c r="E19" i="27"/>
  <c r="DL78" i="17"/>
  <c r="DK4" i="17"/>
  <c r="DL4" i="17"/>
  <c r="DK37" i="17"/>
  <c r="DL37" i="17"/>
  <c r="DK9" i="17"/>
  <c r="DL9" i="17"/>
  <c r="DK5" i="17"/>
  <c r="DL5" i="17"/>
  <c r="DK6" i="17"/>
  <c r="DL6" i="17"/>
  <c r="DK7" i="17"/>
  <c r="DL7" i="17"/>
  <c r="DK8" i="17"/>
  <c r="DL8" i="17"/>
  <c r="DK10" i="17"/>
  <c r="DL10" i="17"/>
  <c r="DK13" i="17"/>
  <c r="DL13" i="17"/>
  <c r="DK66" i="17"/>
  <c r="DL66" i="17"/>
  <c r="DK14" i="17"/>
  <c r="DL14" i="17"/>
  <c r="DK15" i="17"/>
  <c r="DL15" i="17"/>
  <c r="DK68" i="17"/>
  <c r="DL68" i="17"/>
  <c r="DK17" i="17"/>
  <c r="DL17" i="17"/>
  <c r="DK18" i="17"/>
  <c r="DL18" i="17"/>
  <c r="DK61" i="17"/>
  <c r="DL61" i="17"/>
  <c r="DK19" i="17"/>
  <c r="DL19" i="17"/>
  <c r="DK20" i="17"/>
  <c r="DL20" i="17"/>
  <c r="DK70" i="17"/>
  <c r="DL70" i="17"/>
  <c r="DK71" i="17"/>
  <c r="DL71" i="17"/>
  <c r="DK21" i="17"/>
  <c r="DL21" i="17"/>
  <c r="DK38" i="17"/>
  <c r="DL38" i="17"/>
  <c r="DK22" i="17"/>
  <c r="DL22" i="17"/>
  <c r="DK23" i="17"/>
  <c r="DL23" i="17"/>
  <c r="DK24" i="17"/>
  <c r="DL24" i="17"/>
  <c r="DK63" i="17"/>
  <c r="DL63" i="17"/>
  <c r="DK73" i="17"/>
  <c r="DL73" i="17"/>
  <c r="DK25" i="17"/>
  <c r="DL25" i="17"/>
  <c r="DK26" i="17"/>
  <c r="DL26" i="17"/>
  <c r="DK27" i="17"/>
  <c r="DL27" i="17"/>
  <c r="DK28" i="17"/>
  <c r="DL28" i="17"/>
  <c r="DK74" i="17"/>
  <c r="DL74" i="17"/>
  <c r="DK29" i="17"/>
  <c r="DL29" i="17"/>
  <c r="DK30" i="17"/>
  <c r="DL30" i="17"/>
  <c r="DK31" i="17"/>
  <c r="DL31" i="17"/>
  <c r="DK32" i="17"/>
  <c r="DL32" i="17"/>
  <c r="DK33" i="17"/>
  <c r="DL33" i="17"/>
  <c r="DK34" i="17"/>
  <c r="DL34" i="17"/>
  <c r="DK45" i="17"/>
  <c r="DL45" i="17"/>
  <c r="DK35" i="17"/>
  <c r="DL35" i="17"/>
  <c r="DK39" i="17"/>
  <c r="DL39" i="17"/>
  <c r="DK40" i="17"/>
  <c r="DL40" i="17"/>
  <c r="DK41" i="17"/>
  <c r="DL41" i="17"/>
  <c r="DK42" i="17"/>
  <c r="DL42" i="17"/>
  <c r="DK43" i="17"/>
  <c r="DL43" i="17"/>
  <c r="DK44" i="17"/>
  <c r="DL44" i="17"/>
  <c r="DK46" i="17"/>
  <c r="DL46" i="17"/>
  <c r="DK16" i="17"/>
  <c r="DL16" i="17"/>
  <c r="DK47" i="17"/>
  <c r="DL47" i="17"/>
  <c r="DK48" i="17"/>
  <c r="DL48" i="17"/>
  <c r="DK49" i="17"/>
  <c r="DL49" i="17"/>
  <c r="DK50" i="17"/>
  <c r="DL50" i="17"/>
  <c r="DK51" i="17"/>
  <c r="DL51" i="17"/>
  <c r="DK52" i="17"/>
  <c r="DL52" i="17"/>
  <c r="DK53" i="17"/>
  <c r="DL53" i="17"/>
  <c r="DK54" i="17"/>
  <c r="DL54" i="17"/>
  <c r="DK55" i="17"/>
  <c r="DL55" i="17"/>
  <c r="DK56" i="17"/>
  <c r="DL56" i="17"/>
  <c r="DK57" i="17"/>
  <c r="DL57" i="17"/>
  <c r="DK58" i="17"/>
  <c r="DL58" i="17"/>
  <c r="DK59" i="17"/>
  <c r="DL59" i="17"/>
  <c r="DK60" i="17"/>
  <c r="DL60" i="17"/>
  <c r="DK62" i="17"/>
  <c r="DL62" i="17"/>
  <c r="DK64" i="17"/>
  <c r="DL64" i="17"/>
  <c r="DK36" i="17"/>
  <c r="DL36" i="17"/>
  <c r="DK12" i="17"/>
  <c r="DL12" i="17"/>
  <c r="DK11" i="17"/>
  <c r="DL11" i="17"/>
  <c r="DK65" i="17"/>
  <c r="DL65" i="17"/>
  <c r="DK67" i="17"/>
  <c r="DL67" i="17"/>
  <c r="DK69" i="17"/>
  <c r="DL69" i="17"/>
  <c r="DK72" i="17"/>
  <c r="DL72" i="17"/>
  <c r="DK75" i="17"/>
  <c r="DL75" i="17"/>
  <c r="DK76" i="17"/>
  <c r="DL76" i="17"/>
  <c r="DK77" i="17"/>
  <c r="DL77" i="17"/>
  <c r="DL3" i="17"/>
  <c r="DK3" i="17"/>
  <c r="Y63" i="23"/>
  <c r="Y65" i="23"/>
  <c r="Y37" i="23"/>
  <c r="Y13" i="23"/>
  <c r="L73" i="28" l="1"/>
  <c r="I73" i="28"/>
  <c r="J73" i="28" s="1"/>
  <c r="G74" i="28" s="1"/>
  <c r="H73" i="28"/>
  <c r="DF78" i="17"/>
  <c r="DG78" i="17"/>
  <c r="DH78" i="17"/>
  <c r="N78" i="22"/>
  <c r="L74" i="28" l="1"/>
  <c r="I74" i="28"/>
  <c r="J74" i="28" s="1"/>
  <c r="G75" i="28" s="1"/>
  <c r="H74" i="28"/>
  <c r="AEE4" i="16"/>
  <c r="AEF4" i="16"/>
  <c r="AEG4" i="16"/>
  <c r="AEH4" i="16"/>
  <c r="AEI4" i="16"/>
  <c r="AEJ4" i="16"/>
  <c r="AEE5" i="16"/>
  <c r="AEF5" i="16"/>
  <c r="AEG5" i="16"/>
  <c r="AEH5" i="16"/>
  <c r="AEI5" i="16"/>
  <c r="AEJ5" i="16"/>
  <c r="AEE6" i="16"/>
  <c r="AEF6" i="16"/>
  <c r="AEG6" i="16"/>
  <c r="AEH6" i="16"/>
  <c r="AEI6" i="16"/>
  <c r="AEJ6" i="16"/>
  <c r="AEE7" i="16"/>
  <c r="AEF7" i="16"/>
  <c r="AEG7" i="16"/>
  <c r="AEH7" i="16"/>
  <c r="AEI7" i="16"/>
  <c r="AEJ7" i="16"/>
  <c r="AEE8" i="16"/>
  <c r="AEF8" i="16"/>
  <c r="AEG8" i="16"/>
  <c r="AEH8" i="16"/>
  <c r="AEI8" i="16"/>
  <c r="AEJ8" i="16"/>
  <c r="AEE9" i="16"/>
  <c r="AEF9" i="16"/>
  <c r="AEG9" i="16"/>
  <c r="AEH9" i="16"/>
  <c r="AEI9" i="16"/>
  <c r="AEJ9" i="16"/>
  <c r="AEE10" i="16"/>
  <c r="AEF10" i="16"/>
  <c r="AEG10" i="16"/>
  <c r="AEH10" i="16"/>
  <c r="AEI10" i="16"/>
  <c r="AEJ10" i="16"/>
  <c r="AEE11" i="16"/>
  <c r="AEF11" i="16"/>
  <c r="AEG11" i="16"/>
  <c r="AEH11" i="16"/>
  <c r="AEI11" i="16"/>
  <c r="AEJ11" i="16"/>
  <c r="AEE12" i="16"/>
  <c r="AEF12" i="16"/>
  <c r="AEG12" i="16"/>
  <c r="AEH12" i="16"/>
  <c r="AEI12" i="16"/>
  <c r="AEJ12" i="16"/>
  <c r="AEE13" i="16"/>
  <c r="AEF13" i="16"/>
  <c r="AEG13" i="16"/>
  <c r="AEH13" i="16"/>
  <c r="AEI13" i="16"/>
  <c r="AEJ13" i="16"/>
  <c r="AEE14" i="16"/>
  <c r="AEF14" i="16"/>
  <c r="AEG14" i="16"/>
  <c r="AEH14" i="16"/>
  <c r="AEI14" i="16"/>
  <c r="AEJ14" i="16"/>
  <c r="AEE15" i="16"/>
  <c r="AEF15" i="16"/>
  <c r="AEG15" i="16"/>
  <c r="AEH15" i="16"/>
  <c r="AEI15" i="16"/>
  <c r="AEJ15" i="16"/>
  <c r="AEE16" i="16"/>
  <c r="AEF16" i="16"/>
  <c r="AEG16" i="16"/>
  <c r="AEH16" i="16"/>
  <c r="AEI16" i="16"/>
  <c r="AEJ16" i="16"/>
  <c r="AEE17" i="16"/>
  <c r="AEF17" i="16"/>
  <c r="AEG17" i="16"/>
  <c r="AEH17" i="16"/>
  <c r="AEI17" i="16"/>
  <c r="AEJ17" i="16"/>
  <c r="AEE18" i="16"/>
  <c r="AEF18" i="16"/>
  <c r="AEG18" i="16"/>
  <c r="AEH18" i="16"/>
  <c r="AEI18" i="16"/>
  <c r="AEJ18" i="16"/>
  <c r="AEE19" i="16"/>
  <c r="AEF19" i="16"/>
  <c r="AEG19" i="16"/>
  <c r="AEH19" i="16"/>
  <c r="AEI19" i="16"/>
  <c r="AEJ19" i="16"/>
  <c r="AEE20" i="16"/>
  <c r="AEF20" i="16"/>
  <c r="AEG20" i="16"/>
  <c r="AEH20" i="16"/>
  <c r="AEI20" i="16"/>
  <c r="AEJ20" i="16"/>
  <c r="AEE21" i="16"/>
  <c r="AEF21" i="16"/>
  <c r="AEG21" i="16"/>
  <c r="AEH21" i="16"/>
  <c r="AEI21" i="16"/>
  <c r="AEJ21" i="16"/>
  <c r="AEE22" i="16"/>
  <c r="AEF22" i="16"/>
  <c r="AEG22" i="16"/>
  <c r="AEH22" i="16"/>
  <c r="AEI22" i="16"/>
  <c r="AEJ22" i="16"/>
  <c r="AEE23" i="16"/>
  <c r="AEF23" i="16"/>
  <c r="AEG23" i="16"/>
  <c r="AEH23" i="16"/>
  <c r="AEI23" i="16"/>
  <c r="AEJ23" i="16"/>
  <c r="AEE24" i="16"/>
  <c r="AEF24" i="16"/>
  <c r="AEG24" i="16"/>
  <c r="AEH24" i="16"/>
  <c r="AEI24" i="16"/>
  <c r="AEJ24" i="16"/>
  <c r="AEE25" i="16"/>
  <c r="AEF25" i="16"/>
  <c r="AEG25" i="16"/>
  <c r="AEH25" i="16"/>
  <c r="AEI25" i="16"/>
  <c r="AEJ25" i="16"/>
  <c r="AEE26" i="16"/>
  <c r="AEF26" i="16"/>
  <c r="AEG26" i="16"/>
  <c r="AEH26" i="16"/>
  <c r="AEI26" i="16"/>
  <c r="AEJ26" i="16"/>
  <c r="AEE27" i="16"/>
  <c r="AEF27" i="16"/>
  <c r="AEG27" i="16"/>
  <c r="AEH27" i="16"/>
  <c r="AEI27" i="16"/>
  <c r="AEJ27" i="16"/>
  <c r="AEE28" i="16"/>
  <c r="AEF28" i="16"/>
  <c r="AEG28" i="16"/>
  <c r="AEH28" i="16"/>
  <c r="AEI28" i="16"/>
  <c r="AEJ28" i="16"/>
  <c r="AEE29" i="16"/>
  <c r="AEF29" i="16"/>
  <c r="AEG29" i="16"/>
  <c r="AEH29" i="16"/>
  <c r="AEI29" i="16"/>
  <c r="AEJ29" i="16"/>
  <c r="AEE30" i="16"/>
  <c r="AEF30" i="16"/>
  <c r="AEG30" i="16"/>
  <c r="AEH30" i="16"/>
  <c r="AEI30" i="16"/>
  <c r="AEJ30" i="16"/>
  <c r="AEE31" i="16"/>
  <c r="AEF31" i="16"/>
  <c r="AEG31" i="16"/>
  <c r="AEH31" i="16"/>
  <c r="AEI31" i="16"/>
  <c r="AEJ31" i="16"/>
  <c r="AEE32" i="16"/>
  <c r="AEF32" i="16"/>
  <c r="AEG32" i="16"/>
  <c r="AEH32" i="16"/>
  <c r="AEI32" i="16"/>
  <c r="AEJ32" i="16"/>
  <c r="AEE33" i="16"/>
  <c r="AEF33" i="16"/>
  <c r="AEG33" i="16"/>
  <c r="AEH33" i="16"/>
  <c r="AEI33" i="16"/>
  <c r="AEJ33" i="16"/>
  <c r="AEE34" i="16"/>
  <c r="AEF34" i="16"/>
  <c r="AEG34" i="16"/>
  <c r="AEH34" i="16"/>
  <c r="AEI34" i="16"/>
  <c r="AEJ34" i="16"/>
  <c r="AEE35" i="16"/>
  <c r="AEF35" i="16"/>
  <c r="AEG35" i="16"/>
  <c r="AEH35" i="16"/>
  <c r="AEI35" i="16"/>
  <c r="AEJ35" i="16"/>
  <c r="AEE36" i="16"/>
  <c r="AEF36" i="16"/>
  <c r="AEG36" i="16"/>
  <c r="AEH36" i="16"/>
  <c r="AEI36" i="16"/>
  <c r="AEJ36" i="16"/>
  <c r="AEE37" i="16"/>
  <c r="AEF37" i="16"/>
  <c r="AEG37" i="16"/>
  <c r="AEH37" i="16"/>
  <c r="AEI37" i="16"/>
  <c r="AEJ37" i="16"/>
  <c r="AEE38" i="16"/>
  <c r="AEF38" i="16"/>
  <c r="AEG38" i="16"/>
  <c r="AEH38" i="16"/>
  <c r="AEI38" i="16"/>
  <c r="AEJ38" i="16"/>
  <c r="AEE39" i="16"/>
  <c r="AEF39" i="16"/>
  <c r="AEG39" i="16"/>
  <c r="AEH39" i="16"/>
  <c r="AEI39" i="16"/>
  <c r="AEJ39" i="16"/>
  <c r="AEE40" i="16"/>
  <c r="AEF40" i="16"/>
  <c r="AEG40" i="16"/>
  <c r="AEH40" i="16"/>
  <c r="AEI40" i="16"/>
  <c r="AEJ40" i="16"/>
  <c r="AEE41" i="16"/>
  <c r="AEF41" i="16"/>
  <c r="AEG41" i="16"/>
  <c r="AEH41" i="16"/>
  <c r="AEI41" i="16"/>
  <c r="AEJ41" i="16"/>
  <c r="AEE42" i="16"/>
  <c r="AEF42" i="16"/>
  <c r="AEG42" i="16"/>
  <c r="AEH42" i="16"/>
  <c r="AEI42" i="16"/>
  <c r="AEJ42" i="16"/>
  <c r="AEE43" i="16"/>
  <c r="AEF43" i="16"/>
  <c r="AEG43" i="16"/>
  <c r="AEH43" i="16"/>
  <c r="AEI43" i="16"/>
  <c r="AEJ43" i="16"/>
  <c r="AEE44" i="16"/>
  <c r="AEF44" i="16"/>
  <c r="AEG44" i="16"/>
  <c r="AEH44" i="16"/>
  <c r="AEI44" i="16"/>
  <c r="AEJ44" i="16"/>
  <c r="AEE45" i="16"/>
  <c r="AEF45" i="16"/>
  <c r="AEG45" i="16"/>
  <c r="AEH45" i="16"/>
  <c r="AEI45" i="16"/>
  <c r="AEJ45" i="16"/>
  <c r="AEE46" i="16"/>
  <c r="AEF46" i="16"/>
  <c r="AEG46" i="16"/>
  <c r="AEH46" i="16"/>
  <c r="AEI46" i="16"/>
  <c r="AEJ46" i="16"/>
  <c r="AEE47" i="16"/>
  <c r="AEF47" i="16"/>
  <c r="AEG47" i="16"/>
  <c r="AEH47" i="16"/>
  <c r="AEI47" i="16"/>
  <c r="AEJ47" i="16"/>
  <c r="AEE48" i="16"/>
  <c r="AEF48" i="16"/>
  <c r="AEG48" i="16"/>
  <c r="AEH48" i="16"/>
  <c r="AEI48" i="16"/>
  <c r="AEJ48" i="16"/>
  <c r="AEE49" i="16"/>
  <c r="AEF49" i="16"/>
  <c r="AEG49" i="16"/>
  <c r="AEH49" i="16"/>
  <c r="AEI49" i="16"/>
  <c r="AEJ49" i="16"/>
  <c r="AEE50" i="16"/>
  <c r="AEF50" i="16"/>
  <c r="AEG50" i="16"/>
  <c r="AEH50" i="16"/>
  <c r="AEI50" i="16"/>
  <c r="AEJ50" i="16"/>
  <c r="AEE51" i="16"/>
  <c r="AEF51" i="16"/>
  <c r="AEG51" i="16"/>
  <c r="AEH51" i="16"/>
  <c r="AEI51" i="16"/>
  <c r="AEJ51" i="16"/>
  <c r="AEE52" i="16"/>
  <c r="AEF52" i="16"/>
  <c r="AEG52" i="16"/>
  <c r="AEH52" i="16"/>
  <c r="AEI52" i="16"/>
  <c r="AEJ52" i="16"/>
  <c r="AEE53" i="16"/>
  <c r="AEF53" i="16"/>
  <c r="AEG53" i="16"/>
  <c r="AEH53" i="16"/>
  <c r="AEI53" i="16"/>
  <c r="AEJ53" i="16"/>
  <c r="AEE54" i="16"/>
  <c r="AEF54" i="16"/>
  <c r="AEG54" i="16"/>
  <c r="AEH54" i="16"/>
  <c r="AEI54" i="16"/>
  <c r="AEJ54" i="16"/>
  <c r="AEE55" i="16"/>
  <c r="AEF55" i="16"/>
  <c r="AEG55" i="16"/>
  <c r="AEH55" i="16"/>
  <c r="AEI55" i="16"/>
  <c r="AEJ55" i="16"/>
  <c r="AEE56" i="16"/>
  <c r="AEF56" i="16"/>
  <c r="AEG56" i="16"/>
  <c r="AEH56" i="16"/>
  <c r="AEI56" i="16"/>
  <c r="AEJ56" i="16"/>
  <c r="AEE57" i="16"/>
  <c r="AEF57" i="16"/>
  <c r="AEG57" i="16"/>
  <c r="AEH57" i="16"/>
  <c r="AEI57" i="16"/>
  <c r="AEJ57" i="16"/>
  <c r="AEE58" i="16"/>
  <c r="AEF58" i="16"/>
  <c r="AEG58" i="16"/>
  <c r="AEH58" i="16"/>
  <c r="AEI58" i="16"/>
  <c r="AEJ58" i="16"/>
  <c r="AEE59" i="16"/>
  <c r="AEF59" i="16"/>
  <c r="AEG59" i="16"/>
  <c r="AEH59" i="16"/>
  <c r="AEI59" i="16"/>
  <c r="AEJ59" i="16"/>
  <c r="AEE60" i="16"/>
  <c r="AEF60" i="16"/>
  <c r="AEG60" i="16"/>
  <c r="AEH60" i="16"/>
  <c r="AEI60" i="16"/>
  <c r="AEJ60" i="16"/>
  <c r="AEE61" i="16"/>
  <c r="AEF61" i="16"/>
  <c r="AEG61" i="16"/>
  <c r="AEH61" i="16"/>
  <c r="AEI61" i="16"/>
  <c r="AEJ61" i="16"/>
  <c r="AEE62" i="16"/>
  <c r="AEF62" i="16"/>
  <c r="AEG62" i="16"/>
  <c r="AEH62" i="16"/>
  <c r="AEI62" i="16"/>
  <c r="AEJ62" i="16"/>
  <c r="AEE63" i="16"/>
  <c r="AEF63" i="16"/>
  <c r="AEG63" i="16"/>
  <c r="AEH63" i="16"/>
  <c r="AEI63" i="16"/>
  <c r="AEJ63" i="16"/>
  <c r="AEE64" i="16"/>
  <c r="AEF64" i="16"/>
  <c r="AEG64" i="16"/>
  <c r="AEH64" i="16"/>
  <c r="AEI64" i="16"/>
  <c r="AEJ64" i="16"/>
  <c r="AEE65" i="16"/>
  <c r="AEF65" i="16"/>
  <c r="AEG65" i="16"/>
  <c r="AEH65" i="16"/>
  <c r="AEI65" i="16"/>
  <c r="AEJ65" i="16"/>
  <c r="AEE66" i="16"/>
  <c r="AEF66" i="16"/>
  <c r="AEG66" i="16"/>
  <c r="AEH66" i="16"/>
  <c r="AEI66" i="16"/>
  <c r="AEJ66" i="16"/>
  <c r="AEE67" i="16"/>
  <c r="AEF67" i="16"/>
  <c r="AEG67" i="16"/>
  <c r="AEH67" i="16"/>
  <c r="AEI67" i="16"/>
  <c r="AEJ67" i="16"/>
  <c r="AEE68" i="16"/>
  <c r="AEF68" i="16"/>
  <c r="AEG68" i="16"/>
  <c r="AEH68" i="16"/>
  <c r="AEI68" i="16"/>
  <c r="AEJ68" i="16"/>
  <c r="AEE69" i="16"/>
  <c r="AEF69" i="16"/>
  <c r="AEG69" i="16"/>
  <c r="AEH69" i="16"/>
  <c r="AEI69" i="16"/>
  <c r="AEJ69" i="16"/>
  <c r="AEE70" i="16"/>
  <c r="AEF70" i="16"/>
  <c r="AEG70" i="16"/>
  <c r="AEH70" i="16"/>
  <c r="AEI70" i="16"/>
  <c r="AEJ70" i="16"/>
  <c r="AEE71" i="16"/>
  <c r="AEF71" i="16"/>
  <c r="AEG71" i="16"/>
  <c r="AEH71" i="16"/>
  <c r="AEI71" i="16"/>
  <c r="AEJ71" i="16"/>
  <c r="AEE72" i="16"/>
  <c r="AEF72" i="16"/>
  <c r="AEG72" i="16"/>
  <c r="AEH72" i="16"/>
  <c r="AEI72" i="16"/>
  <c r="AEJ72" i="16"/>
  <c r="AEE73" i="16"/>
  <c r="AEF73" i="16"/>
  <c r="AEG73" i="16"/>
  <c r="AEH73" i="16"/>
  <c r="AEI73" i="16"/>
  <c r="AEJ73" i="16"/>
  <c r="AEE74" i="16"/>
  <c r="AEF74" i="16"/>
  <c r="AEG74" i="16"/>
  <c r="AEH74" i="16"/>
  <c r="AEI74" i="16"/>
  <c r="AEJ74" i="16"/>
  <c r="AEE75" i="16"/>
  <c r="AEF75" i="16"/>
  <c r="AEG75" i="16"/>
  <c r="AEH75" i="16"/>
  <c r="AEI75" i="16"/>
  <c r="AEJ75" i="16"/>
  <c r="AEE76" i="16"/>
  <c r="AEF76" i="16"/>
  <c r="AEG76" i="16"/>
  <c r="AEH76" i="16"/>
  <c r="AEI76" i="16"/>
  <c r="AEJ76" i="16"/>
  <c r="AEE77" i="16"/>
  <c r="AEF77" i="16"/>
  <c r="AEG77" i="16"/>
  <c r="AEH77" i="16"/>
  <c r="AEI77" i="16"/>
  <c r="AEJ77" i="16"/>
  <c r="AEJ3" i="16"/>
  <c r="AEI3" i="16"/>
  <c r="AEH3" i="16"/>
  <c r="AEG3" i="16"/>
  <c r="AEF3" i="16"/>
  <c r="AEE3" i="16"/>
  <c r="ADW4" i="16"/>
  <c r="ADX4" i="16"/>
  <c r="ADY4" i="16"/>
  <c r="ADZ4" i="16"/>
  <c r="AEA4" i="16"/>
  <c r="AEB4" i="16"/>
  <c r="ADW5" i="16"/>
  <c r="ADX5" i="16"/>
  <c r="ADY5" i="16"/>
  <c r="ADZ5" i="16"/>
  <c r="AEA5" i="16"/>
  <c r="AEB5" i="16"/>
  <c r="ADW6" i="16"/>
  <c r="ADX6" i="16"/>
  <c r="ADY6" i="16"/>
  <c r="ADZ6" i="16"/>
  <c r="AEA6" i="16"/>
  <c r="AEB6" i="16"/>
  <c r="ADW7" i="16"/>
  <c r="ADX7" i="16"/>
  <c r="ADY7" i="16"/>
  <c r="ADZ7" i="16"/>
  <c r="AEA7" i="16"/>
  <c r="AEB7" i="16"/>
  <c r="ADW8" i="16"/>
  <c r="ADX8" i="16"/>
  <c r="ADY8" i="16"/>
  <c r="ADZ8" i="16"/>
  <c r="AEA8" i="16"/>
  <c r="AEB8" i="16"/>
  <c r="ADW9" i="16"/>
  <c r="ADX9" i="16"/>
  <c r="ADY9" i="16"/>
  <c r="ADZ9" i="16"/>
  <c r="AEA9" i="16"/>
  <c r="AEB9" i="16"/>
  <c r="ADW10" i="16"/>
  <c r="ADX10" i="16"/>
  <c r="ADY10" i="16"/>
  <c r="ADZ10" i="16"/>
  <c r="AEA10" i="16"/>
  <c r="AEB10" i="16"/>
  <c r="ADW11" i="16"/>
  <c r="ADX11" i="16"/>
  <c r="ADY11" i="16"/>
  <c r="ADZ11" i="16"/>
  <c r="AEA11" i="16"/>
  <c r="AEB11" i="16"/>
  <c r="ADW12" i="16"/>
  <c r="ADX12" i="16"/>
  <c r="ADY12" i="16"/>
  <c r="ADZ12" i="16"/>
  <c r="AEA12" i="16"/>
  <c r="AEB12" i="16"/>
  <c r="ADW13" i="16"/>
  <c r="ADX13" i="16"/>
  <c r="ADY13" i="16"/>
  <c r="ADZ13" i="16"/>
  <c r="AEA13" i="16"/>
  <c r="AEB13" i="16"/>
  <c r="ADW14" i="16"/>
  <c r="ADX14" i="16"/>
  <c r="ADY14" i="16"/>
  <c r="ADZ14" i="16"/>
  <c r="AEA14" i="16"/>
  <c r="AEB14" i="16"/>
  <c r="ADW15" i="16"/>
  <c r="ADX15" i="16"/>
  <c r="ADY15" i="16"/>
  <c r="ADZ15" i="16"/>
  <c r="AEA15" i="16"/>
  <c r="AEB15" i="16"/>
  <c r="ADW16" i="16"/>
  <c r="ADX16" i="16"/>
  <c r="ADY16" i="16"/>
  <c r="ADZ16" i="16"/>
  <c r="AEA16" i="16"/>
  <c r="AEB16" i="16"/>
  <c r="ADW17" i="16"/>
  <c r="ADX17" i="16"/>
  <c r="ADY17" i="16"/>
  <c r="ADZ17" i="16"/>
  <c r="AEA17" i="16"/>
  <c r="AEB17" i="16"/>
  <c r="ADW18" i="16"/>
  <c r="ADX18" i="16"/>
  <c r="ADY18" i="16"/>
  <c r="ADZ18" i="16"/>
  <c r="AEA18" i="16"/>
  <c r="AEB18" i="16"/>
  <c r="ADW19" i="16"/>
  <c r="ADX19" i="16"/>
  <c r="ADY19" i="16"/>
  <c r="ADZ19" i="16"/>
  <c r="AEA19" i="16"/>
  <c r="AEB19" i="16"/>
  <c r="ADW20" i="16"/>
  <c r="ADX20" i="16"/>
  <c r="ADY20" i="16"/>
  <c r="ADZ20" i="16"/>
  <c r="AEA20" i="16"/>
  <c r="AEB20" i="16"/>
  <c r="ADW21" i="16"/>
  <c r="ADX21" i="16"/>
  <c r="ADY21" i="16"/>
  <c r="ADZ21" i="16"/>
  <c r="AEA21" i="16"/>
  <c r="AEB21" i="16"/>
  <c r="ADW22" i="16"/>
  <c r="ADX22" i="16"/>
  <c r="ADY22" i="16"/>
  <c r="ADZ22" i="16"/>
  <c r="AEA22" i="16"/>
  <c r="AEB22" i="16"/>
  <c r="ADW23" i="16"/>
  <c r="ADX23" i="16"/>
  <c r="ADY23" i="16"/>
  <c r="ADZ23" i="16"/>
  <c r="AEA23" i="16"/>
  <c r="AEB23" i="16"/>
  <c r="ADW24" i="16"/>
  <c r="ADX24" i="16"/>
  <c r="ADY24" i="16"/>
  <c r="ADZ24" i="16"/>
  <c r="AEA24" i="16"/>
  <c r="AEB24" i="16"/>
  <c r="ADW25" i="16"/>
  <c r="ADX25" i="16"/>
  <c r="ADY25" i="16"/>
  <c r="ADZ25" i="16"/>
  <c r="AEA25" i="16"/>
  <c r="AEB25" i="16"/>
  <c r="ADW26" i="16"/>
  <c r="ADX26" i="16"/>
  <c r="ADY26" i="16"/>
  <c r="ADZ26" i="16"/>
  <c r="AEA26" i="16"/>
  <c r="AEB26" i="16"/>
  <c r="ADW27" i="16"/>
  <c r="ADX27" i="16"/>
  <c r="ADY27" i="16"/>
  <c r="ADZ27" i="16"/>
  <c r="AEA27" i="16"/>
  <c r="AEB27" i="16"/>
  <c r="ADW28" i="16"/>
  <c r="ADX28" i="16"/>
  <c r="ADY28" i="16"/>
  <c r="ADZ28" i="16"/>
  <c r="AEA28" i="16"/>
  <c r="AEB28" i="16"/>
  <c r="ADW29" i="16"/>
  <c r="ADX29" i="16"/>
  <c r="ADY29" i="16"/>
  <c r="ADZ29" i="16"/>
  <c r="AEA29" i="16"/>
  <c r="AEB29" i="16"/>
  <c r="ADW30" i="16"/>
  <c r="ADX30" i="16"/>
  <c r="ADY30" i="16"/>
  <c r="ADZ30" i="16"/>
  <c r="AEA30" i="16"/>
  <c r="AEB30" i="16"/>
  <c r="ADW31" i="16"/>
  <c r="ADX31" i="16"/>
  <c r="ADY31" i="16"/>
  <c r="ADZ31" i="16"/>
  <c r="AEA31" i="16"/>
  <c r="AEB31" i="16"/>
  <c r="ADW32" i="16"/>
  <c r="ADX32" i="16"/>
  <c r="ADY32" i="16"/>
  <c r="ADZ32" i="16"/>
  <c r="AEA32" i="16"/>
  <c r="AEB32" i="16"/>
  <c r="ADW33" i="16"/>
  <c r="ADX33" i="16"/>
  <c r="ADY33" i="16"/>
  <c r="ADZ33" i="16"/>
  <c r="AEA33" i="16"/>
  <c r="AEB33" i="16"/>
  <c r="ADW34" i="16"/>
  <c r="ADX34" i="16"/>
  <c r="ADY34" i="16"/>
  <c r="ADZ34" i="16"/>
  <c r="AEA34" i="16"/>
  <c r="AEB34" i="16"/>
  <c r="ADW35" i="16"/>
  <c r="ADX35" i="16"/>
  <c r="ADY35" i="16"/>
  <c r="ADZ35" i="16"/>
  <c r="AEA35" i="16"/>
  <c r="AEB35" i="16"/>
  <c r="ADW36" i="16"/>
  <c r="ADX36" i="16"/>
  <c r="ADY36" i="16"/>
  <c r="ADZ36" i="16"/>
  <c r="AEA36" i="16"/>
  <c r="AEB36" i="16"/>
  <c r="ADW37" i="16"/>
  <c r="ADX37" i="16"/>
  <c r="ADY37" i="16"/>
  <c r="ADZ37" i="16"/>
  <c r="AEA37" i="16"/>
  <c r="AEB37" i="16"/>
  <c r="ADW38" i="16"/>
  <c r="ADX38" i="16"/>
  <c r="ADY38" i="16"/>
  <c r="ADZ38" i="16"/>
  <c r="AEA38" i="16"/>
  <c r="AEB38" i="16"/>
  <c r="ADW39" i="16"/>
  <c r="ADX39" i="16"/>
  <c r="ADY39" i="16"/>
  <c r="ADZ39" i="16"/>
  <c r="AEA39" i="16"/>
  <c r="AEB39" i="16"/>
  <c r="ADW40" i="16"/>
  <c r="ADX40" i="16"/>
  <c r="ADY40" i="16"/>
  <c r="ADZ40" i="16"/>
  <c r="AEA40" i="16"/>
  <c r="AEB40" i="16"/>
  <c r="ADW41" i="16"/>
  <c r="ADX41" i="16"/>
  <c r="ADY41" i="16"/>
  <c r="ADZ41" i="16"/>
  <c r="AEA41" i="16"/>
  <c r="AEB41" i="16"/>
  <c r="ADW42" i="16"/>
  <c r="ADX42" i="16"/>
  <c r="ADY42" i="16"/>
  <c r="ADZ42" i="16"/>
  <c r="AEA42" i="16"/>
  <c r="AEB42" i="16"/>
  <c r="ADW43" i="16"/>
  <c r="ADX43" i="16"/>
  <c r="ADY43" i="16"/>
  <c r="ADZ43" i="16"/>
  <c r="AEA43" i="16"/>
  <c r="AEB43" i="16"/>
  <c r="ADW44" i="16"/>
  <c r="ADX44" i="16"/>
  <c r="ADY44" i="16"/>
  <c r="ADZ44" i="16"/>
  <c r="AEA44" i="16"/>
  <c r="AEB44" i="16"/>
  <c r="ADW45" i="16"/>
  <c r="ADX45" i="16"/>
  <c r="ADY45" i="16"/>
  <c r="ADZ45" i="16"/>
  <c r="AEA45" i="16"/>
  <c r="AEB45" i="16"/>
  <c r="ADW46" i="16"/>
  <c r="ADX46" i="16"/>
  <c r="ADY46" i="16"/>
  <c r="ADZ46" i="16"/>
  <c r="AEA46" i="16"/>
  <c r="AEB46" i="16"/>
  <c r="ADW47" i="16"/>
  <c r="ADX47" i="16"/>
  <c r="ADY47" i="16"/>
  <c r="ADZ47" i="16"/>
  <c r="AEA47" i="16"/>
  <c r="AEB47" i="16"/>
  <c r="ADW48" i="16"/>
  <c r="ADX48" i="16"/>
  <c r="ADY48" i="16"/>
  <c r="ADZ48" i="16"/>
  <c r="AEA48" i="16"/>
  <c r="AEB48" i="16"/>
  <c r="ADW49" i="16"/>
  <c r="ADX49" i="16"/>
  <c r="ADY49" i="16"/>
  <c r="ADZ49" i="16"/>
  <c r="AEA49" i="16"/>
  <c r="AEB49" i="16"/>
  <c r="ADW50" i="16"/>
  <c r="ADX50" i="16"/>
  <c r="ADY50" i="16"/>
  <c r="ADZ50" i="16"/>
  <c r="AEA50" i="16"/>
  <c r="AEB50" i="16"/>
  <c r="ADW51" i="16"/>
  <c r="ADX51" i="16"/>
  <c r="ADY51" i="16"/>
  <c r="ADZ51" i="16"/>
  <c r="AEA51" i="16"/>
  <c r="AEB51" i="16"/>
  <c r="ADW52" i="16"/>
  <c r="ADX52" i="16"/>
  <c r="ADY52" i="16"/>
  <c r="ADZ52" i="16"/>
  <c r="AEA52" i="16"/>
  <c r="AEB52" i="16"/>
  <c r="ADW53" i="16"/>
  <c r="ADX53" i="16"/>
  <c r="ADY53" i="16"/>
  <c r="ADZ53" i="16"/>
  <c r="AEA53" i="16"/>
  <c r="AEB53" i="16"/>
  <c r="ADW54" i="16"/>
  <c r="ADX54" i="16"/>
  <c r="ADY54" i="16"/>
  <c r="ADZ54" i="16"/>
  <c r="AEA54" i="16"/>
  <c r="AEB54" i="16"/>
  <c r="ADW55" i="16"/>
  <c r="ADX55" i="16"/>
  <c r="ADY55" i="16"/>
  <c r="ADZ55" i="16"/>
  <c r="AEA55" i="16"/>
  <c r="AEB55" i="16"/>
  <c r="ADW56" i="16"/>
  <c r="ADX56" i="16"/>
  <c r="ADY56" i="16"/>
  <c r="ADZ56" i="16"/>
  <c r="AEA56" i="16"/>
  <c r="AEB56" i="16"/>
  <c r="ADW57" i="16"/>
  <c r="ADX57" i="16"/>
  <c r="ADY57" i="16"/>
  <c r="ADZ57" i="16"/>
  <c r="AEA57" i="16"/>
  <c r="AEB57" i="16"/>
  <c r="ADW58" i="16"/>
  <c r="ADX58" i="16"/>
  <c r="ADY58" i="16"/>
  <c r="ADZ58" i="16"/>
  <c r="AEA58" i="16"/>
  <c r="AEB58" i="16"/>
  <c r="ADW59" i="16"/>
  <c r="ADX59" i="16"/>
  <c r="ADY59" i="16"/>
  <c r="ADZ59" i="16"/>
  <c r="AEA59" i="16"/>
  <c r="AEB59" i="16"/>
  <c r="ADW60" i="16"/>
  <c r="ADX60" i="16"/>
  <c r="ADY60" i="16"/>
  <c r="ADZ60" i="16"/>
  <c r="AEA60" i="16"/>
  <c r="AEB60" i="16"/>
  <c r="ADW61" i="16"/>
  <c r="ADX61" i="16"/>
  <c r="ADY61" i="16"/>
  <c r="ADZ61" i="16"/>
  <c r="AEA61" i="16"/>
  <c r="AEB61" i="16"/>
  <c r="ADW62" i="16"/>
  <c r="ADX62" i="16"/>
  <c r="ADY62" i="16"/>
  <c r="ADZ62" i="16"/>
  <c r="AEA62" i="16"/>
  <c r="AEB62" i="16"/>
  <c r="ADW63" i="16"/>
  <c r="ADX63" i="16"/>
  <c r="ADY63" i="16"/>
  <c r="ADZ63" i="16"/>
  <c r="AEA63" i="16"/>
  <c r="AEB63" i="16"/>
  <c r="ADW64" i="16"/>
  <c r="ADX64" i="16"/>
  <c r="ADY64" i="16"/>
  <c r="ADZ64" i="16"/>
  <c r="AEA64" i="16"/>
  <c r="AEB64" i="16"/>
  <c r="ADW65" i="16"/>
  <c r="ADX65" i="16"/>
  <c r="ADY65" i="16"/>
  <c r="ADZ65" i="16"/>
  <c r="AEA65" i="16"/>
  <c r="AEB65" i="16"/>
  <c r="ADW66" i="16"/>
  <c r="ADX66" i="16"/>
  <c r="ADY66" i="16"/>
  <c r="ADZ66" i="16"/>
  <c r="AEA66" i="16"/>
  <c r="AEB66" i="16"/>
  <c r="ADW67" i="16"/>
  <c r="ADX67" i="16"/>
  <c r="ADY67" i="16"/>
  <c r="ADZ67" i="16"/>
  <c r="AEA67" i="16"/>
  <c r="AEB67" i="16"/>
  <c r="ADW68" i="16"/>
  <c r="ADX68" i="16"/>
  <c r="ADY68" i="16"/>
  <c r="ADZ68" i="16"/>
  <c r="AEA68" i="16"/>
  <c r="AEB68" i="16"/>
  <c r="ADW69" i="16"/>
  <c r="ADX69" i="16"/>
  <c r="ADY69" i="16"/>
  <c r="ADZ69" i="16"/>
  <c r="AEA69" i="16"/>
  <c r="AEB69" i="16"/>
  <c r="ADW70" i="16"/>
  <c r="ADX70" i="16"/>
  <c r="ADY70" i="16"/>
  <c r="ADZ70" i="16"/>
  <c r="AEA70" i="16"/>
  <c r="AEB70" i="16"/>
  <c r="ADW71" i="16"/>
  <c r="ADX71" i="16"/>
  <c r="ADY71" i="16"/>
  <c r="ADZ71" i="16"/>
  <c r="AEA71" i="16"/>
  <c r="AEB71" i="16"/>
  <c r="ADW72" i="16"/>
  <c r="ADX72" i="16"/>
  <c r="ADY72" i="16"/>
  <c r="ADZ72" i="16"/>
  <c r="AEA72" i="16"/>
  <c r="AEB72" i="16"/>
  <c r="ADW73" i="16"/>
  <c r="ADX73" i="16"/>
  <c r="ADY73" i="16"/>
  <c r="ADZ73" i="16"/>
  <c r="AEA73" i="16"/>
  <c r="AEB73" i="16"/>
  <c r="ADW74" i="16"/>
  <c r="ADX74" i="16"/>
  <c r="ADY74" i="16"/>
  <c r="ADZ74" i="16"/>
  <c r="AEA74" i="16"/>
  <c r="AEB74" i="16"/>
  <c r="ADW75" i="16"/>
  <c r="ADX75" i="16"/>
  <c r="ADY75" i="16"/>
  <c r="ADZ75" i="16"/>
  <c r="AEA75" i="16"/>
  <c r="AEB75" i="16"/>
  <c r="ADW76" i="16"/>
  <c r="ADX76" i="16"/>
  <c r="ADY76" i="16"/>
  <c r="ADZ76" i="16"/>
  <c r="AEA76" i="16"/>
  <c r="AEB76" i="16"/>
  <c r="ADW77" i="16"/>
  <c r="ADX77" i="16"/>
  <c r="ADY77" i="16"/>
  <c r="ADZ77" i="16"/>
  <c r="AEA77" i="16"/>
  <c r="AEB77" i="16"/>
  <c r="AEB3" i="16"/>
  <c r="AEA3" i="16"/>
  <c r="ADZ3" i="16"/>
  <c r="ADY3" i="16"/>
  <c r="ADX3" i="16"/>
  <c r="ADW3" i="16"/>
  <c r="AAA78" i="16"/>
  <c r="AAB78" i="16"/>
  <c r="AAC78" i="16"/>
  <c r="AAD78" i="16"/>
  <c r="AAE78" i="16"/>
  <c r="AAF78" i="16"/>
  <c r="AAG78" i="16"/>
  <c r="AAH78" i="16"/>
  <c r="AAI78" i="16"/>
  <c r="AAJ78" i="16"/>
  <c r="AAK78" i="16"/>
  <c r="AAL78" i="16"/>
  <c r="AAM78" i="16"/>
  <c r="AAN78" i="16"/>
  <c r="AAO78" i="16"/>
  <c r="AAP78" i="16"/>
  <c r="AAQ78" i="16"/>
  <c r="AAR78" i="16"/>
  <c r="AAS78" i="16"/>
  <c r="ZU81" i="16"/>
  <c r="ZV81" i="16"/>
  <c r="ZW81" i="16"/>
  <c r="ZX81" i="16"/>
  <c r="ZY81" i="16"/>
  <c r="ZZ81" i="16"/>
  <c r="AAA81" i="16"/>
  <c r="AAB81" i="16"/>
  <c r="AAC81" i="16"/>
  <c r="AAD81" i="16"/>
  <c r="AAE81" i="16"/>
  <c r="AAF81" i="16"/>
  <c r="AAG81" i="16"/>
  <c r="AAH81" i="16"/>
  <c r="AAI81" i="16"/>
  <c r="AAJ81" i="16"/>
  <c r="AAK81" i="16"/>
  <c r="AAL81" i="16"/>
  <c r="AAM81" i="16"/>
  <c r="AAN81" i="16"/>
  <c r="AAO81" i="16"/>
  <c r="AAP81" i="16"/>
  <c r="AAQ81" i="16"/>
  <c r="AAR81" i="16"/>
  <c r="AAS81" i="16"/>
  <c r="I75" i="28" l="1"/>
  <c r="J75" i="28" s="1"/>
  <c r="G76" i="28" s="1"/>
  <c r="L75" i="28"/>
  <c r="H75" i="28"/>
  <c r="AEK72" i="16"/>
  <c r="AED72" i="16" s="1"/>
  <c r="AEK62" i="16"/>
  <c r="AED62" i="16" s="1"/>
  <c r="AEK60" i="16"/>
  <c r="AED60" i="16" s="1"/>
  <c r="AEK58" i="16"/>
  <c r="AED58" i="16" s="1"/>
  <c r="AEK54" i="16"/>
  <c r="AED54" i="16" s="1"/>
  <c r="AEK50" i="16"/>
  <c r="AED50" i="16" s="1"/>
  <c r="AEK46" i="16"/>
  <c r="AEK76" i="16"/>
  <c r="AEK64" i="16"/>
  <c r="AEK56" i="16"/>
  <c r="AEK52" i="16"/>
  <c r="AEK48" i="16"/>
  <c r="AEK44" i="16"/>
  <c r="AEK74" i="16"/>
  <c r="AEK42" i="16"/>
  <c r="AEK31" i="16"/>
  <c r="AEK35" i="16"/>
  <c r="AEK39" i="16"/>
  <c r="AEK41" i="16"/>
  <c r="AEK43" i="16"/>
  <c r="AEK45" i="16"/>
  <c r="AEK47" i="16"/>
  <c r="AEK49" i="16"/>
  <c r="AEK51" i="16"/>
  <c r="AEK53" i="16"/>
  <c r="AEK55" i="16"/>
  <c r="AEK57" i="16"/>
  <c r="AEK59" i="16"/>
  <c r="AEK61" i="16"/>
  <c r="AEK63" i="16"/>
  <c r="AEK65" i="16"/>
  <c r="AEK73" i="16"/>
  <c r="AEK75" i="16"/>
  <c r="AEK77" i="16"/>
  <c r="AEK30" i="16"/>
  <c r="AEK34" i="16"/>
  <c r="AEK29" i="16"/>
  <c r="AEK33" i="16"/>
  <c r="AEK37" i="16"/>
  <c r="AEK3" i="16"/>
  <c r="AEK4" i="16"/>
  <c r="AEK5" i="16"/>
  <c r="AEK6" i="16"/>
  <c r="AEK7" i="16"/>
  <c r="AEK8" i="16"/>
  <c r="AEK9" i="16"/>
  <c r="AEK10" i="16"/>
  <c r="AEK11" i="16"/>
  <c r="AEK12" i="16"/>
  <c r="AEK13" i="16"/>
  <c r="AEK14" i="16"/>
  <c r="AEK15" i="16"/>
  <c r="AEK16" i="16"/>
  <c r="AED16" i="16" s="1"/>
  <c r="AEK17" i="16"/>
  <c r="AEK18" i="16"/>
  <c r="AEK19" i="16"/>
  <c r="AEK20" i="16"/>
  <c r="AEK21" i="16"/>
  <c r="AEK22" i="16"/>
  <c r="AEK23" i="16"/>
  <c r="AEK24" i="16"/>
  <c r="AEK25" i="16"/>
  <c r="AEK26" i="16"/>
  <c r="AEK27" i="16"/>
  <c r="AEK28" i="16"/>
  <c r="AEK32" i="16"/>
  <c r="AEK36" i="16"/>
  <c r="AEK38" i="16"/>
  <c r="AEK40" i="16"/>
  <c r="AEK66" i="16"/>
  <c r="AEK67" i="16"/>
  <c r="AEK68" i="16"/>
  <c r="AEK69" i="16"/>
  <c r="AEK70" i="16"/>
  <c r="AEK71" i="16"/>
  <c r="C50" i="22"/>
  <c r="I76" i="28" l="1"/>
  <c r="J76" i="28" s="1"/>
  <c r="G77" i="28" s="1"/>
  <c r="L76" i="28"/>
  <c r="H76" i="28"/>
  <c r="E8" i="16"/>
  <c r="E47" i="16"/>
  <c r="E66" i="16"/>
  <c r="E51" i="16"/>
  <c r="E57" i="16"/>
  <c r="E55" i="16"/>
  <c r="E39" i="16"/>
  <c r="E43" i="16"/>
  <c r="AED46" i="16"/>
  <c r="AED61" i="16"/>
  <c r="E58" i="16"/>
  <c r="AED53" i="16"/>
  <c r="E50" i="16"/>
  <c r="AED64" i="16"/>
  <c r="E3" i="16"/>
  <c r="AED59" i="16"/>
  <c r="E56" i="16"/>
  <c r="AED71" i="16"/>
  <c r="E69" i="16"/>
  <c r="AED67" i="16"/>
  <c r="E11" i="16"/>
  <c r="AED65" i="16"/>
  <c r="E4" i="16"/>
  <c r="AED57" i="16"/>
  <c r="E54" i="16"/>
  <c r="AED76" i="16"/>
  <c r="E73" i="16"/>
  <c r="AED69" i="16"/>
  <c r="E13" i="16"/>
  <c r="AED75" i="16"/>
  <c r="E24" i="16"/>
  <c r="AED73" i="16"/>
  <c r="E20" i="16"/>
  <c r="AED70" i="16"/>
  <c r="E68" i="16"/>
  <c r="AED66" i="16"/>
  <c r="E44" i="16"/>
  <c r="AED77" i="16"/>
  <c r="E75" i="16"/>
  <c r="AED63" i="16"/>
  <c r="E45" i="16"/>
  <c r="AED55" i="16"/>
  <c r="E52" i="16"/>
  <c r="AED74" i="16"/>
  <c r="E38" i="16"/>
  <c r="AED56" i="16"/>
  <c r="E53" i="16"/>
  <c r="AED52" i="16"/>
  <c r="E49" i="16"/>
  <c r="AED28" i="16"/>
  <c r="E60" i="16"/>
  <c r="AED29" i="16"/>
  <c r="E12" i="16"/>
  <c r="AED35" i="16"/>
  <c r="E76" i="16"/>
  <c r="AED27" i="16"/>
  <c r="E26" i="16"/>
  <c r="AED20" i="16"/>
  <c r="E32" i="16"/>
  <c r="AED33" i="16"/>
  <c r="E29" i="16"/>
  <c r="AED22" i="16"/>
  <c r="E72" i="16"/>
  <c r="AED4" i="16"/>
  <c r="E59" i="16"/>
  <c r="AED15" i="16"/>
  <c r="E18" i="16"/>
  <c r="AED24" i="16"/>
  <c r="E23" i="16"/>
  <c r="AED48" i="16"/>
  <c r="E16" i="16"/>
  <c r="AED47" i="16"/>
  <c r="E46" i="16"/>
  <c r="AED40" i="16"/>
  <c r="E9" i="16"/>
  <c r="AED45" i="16"/>
  <c r="E42" i="16"/>
  <c r="AED37" i="16"/>
  <c r="E36" i="16"/>
  <c r="AED5" i="16"/>
  <c r="E5" i="16"/>
  <c r="AED49" i="16"/>
  <c r="E61" i="16"/>
  <c r="AED36" i="16"/>
  <c r="E31" i="16"/>
  <c r="AED21" i="16"/>
  <c r="E21" i="16"/>
  <c r="AED10" i="16"/>
  <c r="E64" i="16"/>
  <c r="AED3" i="16"/>
  <c r="E37" i="16"/>
  <c r="AED23" i="16"/>
  <c r="E22" i="16"/>
  <c r="AED44" i="16"/>
  <c r="E77" i="16"/>
  <c r="AED43" i="16"/>
  <c r="E41" i="16"/>
  <c r="AED25" i="16"/>
  <c r="E63" i="16"/>
  <c r="AED11" i="16"/>
  <c r="E14" i="16"/>
  <c r="AED32" i="16"/>
  <c r="E74" i="16"/>
  <c r="AED8" i="16"/>
  <c r="E62" i="16"/>
  <c r="AED31" i="16"/>
  <c r="E28" i="16"/>
  <c r="AED38" i="16"/>
  <c r="E33" i="16"/>
  <c r="AED42" i="16"/>
  <c r="E40" i="16"/>
  <c r="AED7" i="16"/>
  <c r="E7" i="16"/>
  <c r="AED12" i="16"/>
  <c r="E15" i="16"/>
  <c r="AED26" i="16"/>
  <c r="E25" i="16"/>
  <c r="AED34" i="16"/>
  <c r="E30" i="16"/>
  <c r="AED19" i="16"/>
  <c r="E71" i="16"/>
  <c r="AED17" i="16"/>
  <c r="E19" i="16"/>
  <c r="AED51" i="16"/>
  <c r="E48" i="16"/>
  <c r="AED9" i="16"/>
  <c r="E10" i="16"/>
  <c r="AED6" i="16"/>
  <c r="E6" i="16"/>
  <c r="AED13" i="16"/>
  <c r="E67" i="16"/>
  <c r="AED30" i="16"/>
  <c r="E27" i="16"/>
  <c r="AED68" i="16"/>
  <c r="E65" i="16"/>
  <c r="AED18" i="16"/>
  <c r="E70" i="16"/>
  <c r="AED39" i="16"/>
  <c r="E34" i="16"/>
  <c r="AED41" i="16"/>
  <c r="E35" i="16"/>
  <c r="AED14" i="16"/>
  <c r="E17" i="16"/>
  <c r="L77" i="28" l="1"/>
  <c r="I77" i="28"/>
  <c r="J77" i="28" s="1"/>
  <c r="G78" i="28" s="1"/>
  <c r="H77" i="28"/>
  <c r="ZL81" i="16"/>
  <c r="ZM81" i="16"/>
  <c r="ZN81" i="16"/>
  <c r="ZO81" i="16"/>
  <c r="ZP81" i="16"/>
  <c r="ZQ81" i="16"/>
  <c r="ZR81" i="16"/>
  <c r="ZS81" i="16"/>
  <c r="ZT81" i="16"/>
  <c r="AAT81" i="16"/>
  <c r="AAU81" i="16"/>
  <c r="AAV81" i="16"/>
  <c r="AAW81" i="16"/>
  <c r="AAX81" i="16"/>
  <c r="AAY81" i="16"/>
  <c r="AAZ81" i="16"/>
  <c r="WF81" i="16"/>
  <c r="WG81" i="16"/>
  <c r="WH81" i="16"/>
  <c r="WI81" i="16"/>
  <c r="WJ81" i="16"/>
  <c r="WK81" i="16"/>
  <c r="WL81" i="16"/>
  <c r="WM81" i="16"/>
  <c r="WN81" i="16"/>
  <c r="WO81" i="16"/>
  <c r="WP81" i="16"/>
  <c r="WQ81" i="16"/>
  <c r="WR81" i="16"/>
  <c r="WS81" i="16"/>
  <c r="WT81" i="16"/>
  <c r="WU81" i="16"/>
  <c r="WV81" i="16"/>
  <c r="WW81" i="16"/>
  <c r="WX81" i="16"/>
  <c r="WY81" i="16"/>
  <c r="WZ81" i="16"/>
  <c r="XA81" i="16"/>
  <c r="XB81" i="16"/>
  <c r="XC81" i="16"/>
  <c r="XD81" i="16"/>
  <c r="XE81" i="16"/>
  <c r="XF81" i="16"/>
  <c r="XG81" i="16"/>
  <c r="XH81" i="16"/>
  <c r="XI81" i="16"/>
  <c r="XJ81" i="16"/>
  <c r="XK81" i="16"/>
  <c r="XL81" i="16"/>
  <c r="XM81" i="16"/>
  <c r="XN81" i="16"/>
  <c r="XO81" i="16"/>
  <c r="XP81" i="16"/>
  <c r="XQ81" i="16"/>
  <c r="XR81" i="16"/>
  <c r="XS81" i="16"/>
  <c r="XT81" i="16"/>
  <c r="XU81" i="16"/>
  <c r="XV81" i="16"/>
  <c r="XW81" i="16"/>
  <c r="XX81" i="16"/>
  <c r="XY81" i="16"/>
  <c r="XZ81" i="16"/>
  <c r="YA81" i="16"/>
  <c r="YB81" i="16"/>
  <c r="YC81" i="16"/>
  <c r="YD81" i="16"/>
  <c r="YE81" i="16"/>
  <c r="YF81" i="16"/>
  <c r="YG81" i="16"/>
  <c r="YH81" i="16"/>
  <c r="YI81" i="16"/>
  <c r="YJ81" i="16"/>
  <c r="YK81" i="16"/>
  <c r="YL81" i="16"/>
  <c r="YM81" i="16"/>
  <c r="YN81" i="16"/>
  <c r="YO81" i="16"/>
  <c r="YP81" i="16"/>
  <c r="YQ81" i="16"/>
  <c r="YR81" i="16"/>
  <c r="YS81" i="16"/>
  <c r="YT81" i="16"/>
  <c r="YU81" i="16"/>
  <c r="YV81" i="16"/>
  <c r="YW81" i="16"/>
  <c r="YX81" i="16"/>
  <c r="YY81" i="16"/>
  <c r="YZ81" i="16"/>
  <c r="ZA81" i="16"/>
  <c r="ZB81" i="16"/>
  <c r="ZC81" i="16"/>
  <c r="ZD81" i="16"/>
  <c r="ZE81" i="16"/>
  <c r="ZF81" i="16"/>
  <c r="ZG81" i="16"/>
  <c r="ZH81" i="16"/>
  <c r="ZI81" i="16"/>
  <c r="ZJ81" i="16"/>
  <c r="ZK81" i="16"/>
  <c r="L78" i="28" l="1"/>
  <c r="I78" i="28"/>
  <c r="J78" i="28" s="1"/>
  <c r="G79" i="28" s="1"/>
  <c r="H78" i="28"/>
  <c r="B52" i="22"/>
  <c r="I79" i="28" l="1"/>
  <c r="J79" i="28" s="1"/>
  <c r="G80" i="28" s="1"/>
  <c r="L79" i="28"/>
  <c r="H79" i="28"/>
  <c r="ADO4" i="16"/>
  <c r="ADP4" i="16"/>
  <c r="ADQ4" i="16"/>
  <c r="ADR4" i="16"/>
  <c r="ADS4" i="16"/>
  <c r="ADT4" i="16"/>
  <c r="ADO5" i="16"/>
  <c r="ADP5" i="16"/>
  <c r="ADQ5" i="16"/>
  <c r="ADR5" i="16"/>
  <c r="ADS5" i="16"/>
  <c r="ADT5" i="16"/>
  <c r="ADO6" i="16"/>
  <c r="ADP6" i="16"/>
  <c r="ADQ6" i="16"/>
  <c r="ADR6" i="16"/>
  <c r="ADS6" i="16"/>
  <c r="ADT6" i="16"/>
  <c r="ADO7" i="16"/>
  <c r="ADP7" i="16"/>
  <c r="ADQ7" i="16"/>
  <c r="ADR7" i="16"/>
  <c r="ADS7" i="16"/>
  <c r="ADT7" i="16"/>
  <c r="ADO8" i="16"/>
  <c r="ADP8" i="16"/>
  <c r="ADQ8" i="16"/>
  <c r="ADR8" i="16"/>
  <c r="ADS8" i="16"/>
  <c r="ADT8" i="16"/>
  <c r="ADO9" i="16"/>
  <c r="ADP9" i="16"/>
  <c r="ADQ9" i="16"/>
  <c r="ADR9" i="16"/>
  <c r="ADS9" i="16"/>
  <c r="ADT9" i="16"/>
  <c r="ADO10" i="16"/>
  <c r="ADP10" i="16"/>
  <c r="ADQ10" i="16"/>
  <c r="ADR10" i="16"/>
  <c r="ADS10" i="16"/>
  <c r="ADT10" i="16"/>
  <c r="ADO11" i="16"/>
  <c r="ADP11" i="16"/>
  <c r="ADQ11" i="16"/>
  <c r="ADR11" i="16"/>
  <c r="ADS11" i="16"/>
  <c r="ADT11" i="16"/>
  <c r="ADO12" i="16"/>
  <c r="ADP12" i="16"/>
  <c r="ADQ12" i="16"/>
  <c r="ADR12" i="16"/>
  <c r="ADS12" i="16"/>
  <c r="ADT12" i="16"/>
  <c r="ADO13" i="16"/>
  <c r="ADP13" i="16"/>
  <c r="ADQ13" i="16"/>
  <c r="ADR13" i="16"/>
  <c r="ADS13" i="16"/>
  <c r="ADT13" i="16"/>
  <c r="ADO14" i="16"/>
  <c r="ADP14" i="16"/>
  <c r="ADQ14" i="16"/>
  <c r="ADR14" i="16"/>
  <c r="ADS14" i="16"/>
  <c r="ADT14" i="16"/>
  <c r="ADO15" i="16"/>
  <c r="ADP15" i="16"/>
  <c r="ADQ15" i="16"/>
  <c r="ADR15" i="16"/>
  <c r="ADS15" i="16"/>
  <c r="ADT15" i="16"/>
  <c r="ADO16" i="16"/>
  <c r="ADP16" i="16"/>
  <c r="ADQ16" i="16"/>
  <c r="ADR16" i="16"/>
  <c r="ADS16" i="16"/>
  <c r="ADT16" i="16"/>
  <c r="ADO17" i="16"/>
  <c r="ADP17" i="16"/>
  <c r="ADQ17" i="16"/>
  <c r="ADR17" i="16"/>
  <c r="ADS17" i="16"/>
  <c r="ADT17" i="16"/>
  <c r="ADO18" i="16"/>
  <c r="ADP18" i="16"/>
  <c r="ADQ18" i="16"/>
  <c r="ADR18" i="16"/>
  <c r="ADS18" i="16"/>
  <c r="ADT18" i="16"/>
  <c r="ADO19" i="16"/>
  <c r="ADP19" i="16"/>
  <c r="ADQ19" i="16"/>
  <c r="ADR19" i="16"/>
  <c r="ADS19" i="16"/>
  <c r="ADT19" i="16"/>
  <c r="ADO20" i="16"/>
  <c r="ADP20" i="16"/>
  <c r="ADQ20" i="16"/>
  <c r="ADR20" i="16"/>
  <c r="ADS20" i="16"/>
  <c r="ADT20" i="16"/>
  <c r="ADO21" i="16"/>
  <c r="ADP21" i="16"/>
  <c r="ADQ21" i="16"/>
  <c r="ADR21" i="16"/>
  <c r="ADS21" i="16"/>
  <c r="ADT21" i="16"/>
  <c r="ADO22" i="16"/>
  <c r="ADP22" i="16"/>
  <c r="ADQ22" i="16"/>
  <c r="ADR22" i="16"/>
  <c r="ADS22" i="16"/>
  <c r="ADT22" i="16"/>
  <c r="ADO23" i="16"/>
  <c r="ADP23" i="16"/>
  <c r="ADQ23" i="16"/>
  <c r="ADR23" i="16"/>
  <c r="ADS23" i="16"/>
  <c r="ADT23" i="16"/>
  <c r="ADO24" i="16"/>
  <c r="ADP24" i="16"/>
  <c r="ADQ24" i="16"/>
  <c r="ADR24" i="16"/>
  <c r="ADS24" i="16"/>
  <c r="ADT24" i="16"/>
  <c r="ADO25" i="16"/>
  <c r="ADP25" i="16"/>
  <c r="ADQ25" i="16"/>
  <c r="ADR25" i="16"/>
  <c r="ADS25" i="16"/>
  <c r="ADT25" i="16"/>
  <c r="ADO26" i="16"/>
  <c r="ADP26" i="16"/>
  <c r="ADQ26" i="16"/>
  <c r="ADR26" i="16"/>
  <c r="ADS26" i="16"/>
  <c r="ADT26" i="16"/>
  <c r="ADO27" i="16"/>
  <c r="ADP27" i="16"/>
  <c r="ADQ27" i="16"/>
  <c r="ADR27" i="16"/>
  <c r="ADS27" i="16"/>
  <c r="ADT27" i="16"/>
  <c r="ADO28" i="16"/>
  <c r="ADP28" i="16"/>
  <c r="ADQ28" i="16"/>
  <c r="ADR28" i="16"/>
  <c r="ADS28" i="16"/>
  <c r="ADT28" i="16"/>
  <c r="ADO29" i="16"/>
  <c r="ADP29" i="16"/>
  <c r="ADQ29" i="16"/>
  <c r="ADR29" i="16"/>
  <c r="ADS29" i="16"/>
  <c r="ADT29" i="16"/>
  <c r="ADO30" i="16"/>
  <c r="ADP30" i="16"/>
  <c r="ADQ30" i="16"/>
  <c r="ADR30" i="16"/>
  <c r="ADS30" i="16"/>
  <c r="ADT30" i="16"/>
  <c r="ADO31" i="16"/>
  <c r="ADP31" i="16"/>
  <c r="ADQ31" i="16"/>
  <c r="ADR31" i="16"/>
  <c r="ADS31" i="16"/>
  <c r="ADT31" i="16"/>
  <c r="ADO32" i="16"/>
  <c r="ADP32" i="16"/>
  <c r="ADQ32" i="16"/>
  <c r="ADR32" i="16"/>
  <c r="ADS32" i="16"/>
  <c r="ADT32" i="16"/>
  <c r="ADO33" i="16"/>
  <c r="ADP33" i="16"/>
  <c r="ADQ33" i="16"/>
  <c r="ADR33" i="16"/>
  <c r="ADS33" i="16"/>
  <c r="ADT33" i="16"/>
  <c r="ADO34" i="16"/>
  <c r="ADP34" i="16"/>
  <c r="ADQ34" i="16"/>
  <c r="ADR34" i="16"/>
  <c r="ADS34" i="16"/>
  <c r="ADT34" i="16"/>
  <c r="ADO35" i="16"/>
  <c r="ADP35" i="16"/>
  <c r="ADQ35" i="16"/>
  <c r="ADR35" i="16"/>
  <c r="ADS35" i="16"/>
  <c r="ADT35" i="16"/>
  <c r="ADO36" i="16"/>
  <c r="ADP36" i="16"/>
  <c r="ADQ36" i="16"/>
  <c r="ADR36" i="16"/>
  <c r="ADS36" i="16"/>
  <c r="ADT36" i="16"/>
  <c r="ADO37" i="16"/>
  <c r="ADP37" i="16"/>
  <c r="ADQ37" i="16"/>
  <c r="ADR37" i="16"/>
  <c r="ADS37" i="16"/>
  <c r="ADT37" i="16"/>
  <c r="ADO38" i="16"/>
  <c r="ADP38" i="16"/>
  <c r="ADQ38" i="16"/>
  <c r="ADR38" i="16"/>
  <c r="ADS38" i="16"/>
  <c r="ADT38" i="16"/>
  <c r="ADO39" i="16"/>
  <c r="ADP39" i="16"/>
  <c r="ADQ39" i="16"/>
  <c r="ADR39" i="16"/>
  <c r="ADS39" i="16"/>
  <c r="ADT39" i="16"/>
  <c r="ADO40" i="16"/>
  <c r="ADP40" i="16"/>
  <c r="ADQ40" i="16"/>
  <c r="ADR40" i="16"/>
  <c r="ADS40" i="16"/>
  <c r="ADT40" i="16"/>
  <c r="ADO41" i="16"/>
  <c r="ADP41" i="16"/>
  <c r="ADQ41" i="16"/>
  <c r="ADR41" i="16"/>
  <c r="ADS41" i="16"/>
  <c r="ADT41" i="16"/>
  <c r="ADO42" i="16"/>
  <c r="ADP42" i="16"/>
  <c r="ADQ42" i="16"/>
  <c r="ADR42" i="16"/>
  <c r="ADS42" i="16"/>
  <c r="ADT42" i="16"/>
  <c r="ADO43" i="16"/>
  <c r="ADP43" i="16"/>
  <c r="ADQ43" i="16"/>
  <c r="ADR43" i="16"/>
  <c r="ADS43" i="16"/>
  <c r="ADT43" i="16"/>
  <c r="ADO44" i="16"/>
  <c r="ADP44" i="16"/>
  <c r="ADQ44" i="16"/>
  <c r="ADR44" i="16"/>
  <c r="ADS44" i="16"/>
  <c r="ADT44" i="16"/>
  <c r="ADO45" i="16"/>
  <c r="ADP45" i="16"/>
  <c r="ADQ45" i="16"/>
  <c r="ADR45" i="16"/>
  <c r="ADS45" i="16"/>
  <c r="ADT45" i="16"/>
  <c r="ADO46" i="16"/>
  <c r="ADP46" i="16"/>
  <c r="ADQ46" i="16"/>
  <c r="ADR46" i="16"/>
  <c r="ADS46" i="16"/>
  <c r="ADT46" i="16"/>
  <c r="ADO47" i="16"/>
  <c r="ADP47" i="16"/>
  <c r="ADQ47" i="16"/>
  <c r="ADR47" i="16"/>
  <c r="ADS47" i="16"/>
  <c r="ADT47" i="16"/>
  <c r="ADO48" i="16"/>
  <c r="ADP48" i="16"/>
  <c r="ADQ48" i="16"/>
  <c r="ADR48" i="16"/>
  <c r="ADS48" i="16"/>
  <c r="ADT48" i="16"/>
  <c r="ADO49" i="16"/>
  <c r="ADP49" i="16"/>
  <c r="ADQ49" i="16"/>
  <c r="ADR49" i="16"/>
  <c r="ADS49" i="16"/>
  <c r="ADT49" i="16"/>
  <c r="ADO50" i="16"/>
  <c r="ADP50" i="16"/>
  <c r="ADQ50" i="16"/>
  <c r="ADR50" i="16"/>
  <c r="ADS50" i="16"/>
  <c r="ADT50" i="16"/>
  <c r="ADO51" i="16"/>
  <c r="ADP51" i="16"/>
  <c r="ADQ51" i="16"/>
  <c r="ADR51" i="16"/>
  <c r="ADS51" i="16"/>
  <c r="ADT51" i="16"/>
  <c r="ADO52" i="16"/>
  <c r="ADP52" i="16"/>
  <c r="ADQ52" i="16"/>
  <c r="ADR52" i="16"/>
  <c r="ADS52" i="16"/>
  <c r="ADT52" i="16"/>
  <c r="ADO53" i="16"/>
  <c r="ADP53" i="16"/>
  <c r="ADQ53" i="16"/>
  <c r="ADR53" i="16"/>
  <c r="ADS53" i="16"/>
  <c r="ADT53" i="16"/>
  <c r="ADO54" i="16"/>
  <c r="ADP54" i="16"/>
  <c r="ADQ54" i="16"/>
  <c r="ADR54" i="16"/>
  <c r="ADS54" i="16"/>
  <c r="ADT54" i="16"/>
  <c r="ADO55" i="16"/>
  <c r="ADP55" i="16"/>
  <c r="ADQ55" i="16"/>
  <c r="ADR55" i="16"/>
  <c r="ADS55" i="16"/>
  <c r="ADT55" i="16"/>
  <c r="ADO56" i="16"/>
  <c r="ADP56" i="16"/>
  <c r="ADQ56" i="16"/>
  <c r="ADR56" i="16"/>
  <c r="ADS56" i="16"/>
  <c r="ADT56" i="16"/>
  <c r="ADO57" i="16"/>
  <c r="ADP57" i="16"/>
  <c r="ADQ57" i="16"/>
  <c r="ADR57" i="16"/>
  <c r="ADS57" i="16"/>
  <c r="ADT57" i="16"/>
  <c r="ADO58" i="16"/>
  <c r="ADP58" i="16"/>
  <c r="ADQ58" i="16"/>
  <c r="ADR58" i="16"/>
  <c r="ADS58" i="16"/>
  <c r="ADT58" i="16"/>
  <c r="ADO59" i="16"/>
  <c r="ADP59" i="16"/>
  <c r="ADQ59" i="16"/>
  <c r="ADR59" i="16"/>
  <c r="ADS59" i="16"/>
  <c r="ADT59" i="16"/>
  <c r="ADO60" i="16"/>
  <c r="ADP60" i="16"/>
  <c r="ADQ60" i="16"/>
  <c r="ADR60" i="16"/>
  <c r="ADS60" i="16"/>
  <c r="ADT60" i="16"/>
  <c r="ADO61" i="16"/>
  <c r="ADP61" i="16"/>
  <c r="ADQ61" i="16"/>
  <c r="ADR61" i="16"/>
  <c r="ADS61" i="16"/>
  <c r="ADT61" i="16"/>
  <c r="ADO62" i="16"/>
  <c r="ADP62" i="16"/>
  <c r="ADQ62" i="16"/>
  <c r="ADR62" i="16"/>
  <c r="ADS62" i="16"/>
  <c r="ADT62" i="16"/>
  <c r="ADO63" i="16"/>
  <c r="ADP63" i="16"/>
  <c r="ADQ63" i="16"/>
  <c r="ADR63" i="16"/>
  <c r="ADS63" i="16"/>
  <c r="ADT63" i="16"/>
  <c r="ADO64" i="16"/>
  <c r="ADP64" i="16"/>
  <c r="ADQ64" i="16"/>
  <c r="ADR64" i="16"/>
  <c r="ADS64" i="16"/>
  <c r="ADT64" i="16"/>
  <c r="ADO65" i="16"/>
  <c r="ADP65" i="16"/>
  <c r="ADQ65" i="16"/>
  <c r="ADR65" i="16"/>
  <c r="ADS65" i="16"/>
  <c r="ADT65" i="16"/>
  <c r="ADO66" i="16"/>
  <c r="ADP66" i="16"/>
  <c r="ADQ66" i="16"/>
  <c r="ADR66" i="16"/>
  <c r="ADS66" i="16"/>
  <c r="ADT66" i="16"/>
  <c r="ADO67" i="16"/>
  <c r="ADP67" i="16"/>
  <c r="ADQ67" i="16"/>
  <c r="ADR67" i="16"/>
  <c r="ADS67" i="16"/>
  <c r="ADT67" i="16"/>
  <c r="ADO68" i="16"/>
  <c r="ADP68" i="16"/>
  <c r="ADQ68" i="16"/>
  <c r="ADR68" i="16"/>
  <c r="ADS68" i="16"/>
  <c r="ADT68" i="16"/>
  <c r="ADO69" i="16"/>
  <c r="ADP69" i="16"/>
  <c r="ADQ69" i="16"/>
  <c r="ADR69" i="16"/>
  <c r="ADS69" i="16"/>
  <c r="ADT69" i="16"/>
  <c r="ADO70" i="16"/>
  <c r="ADP70" i="16"/>
  <c r="ADQ70" i="16"/>
  <c r="ADR70" i="16"/>
  <c r="ADS70" i="16"/>
  <c r="ADT70" i="16"/>
  <c r="ADO71" i="16"/>
  <c r="ADP71" i="16"/>
  <c r="ADQ71" i="16"/>
  <c r="ADR71" i="16"/>
  <c r="ADS71" i="16"/>
  <c r="ADT71" i="16"/>
  <c r="ADO72" i="16"/>
  <c r="ADP72" i="16"/>
  <c r="ADQ72" i="16"/>
  <c r="ADR72" i="16"/>
  <c r="ADS72" i="16"/>
  <c r="ADT72" i="16"/>
  <c r="ADO73" i="16"/>
  <c r="ADP73" i="16"/>
  <c r="ADQ73" i="16"/>
  <c r="ADR73" i="16"/>
  <c r="ADS73" i="16"/>
  <c r="ADT73" i="16"/>
  <c r="ADO74" i="16"/>
  <c r="ADP74" i="16"/>
  <c r="ADQ74" i="16"/>
  <c r="ADR74" i="16"/>
  <c r="ADS74" i="16"/>
  <c r="ADT74" i="16"/>
  <c r="ADO75" i="16"/>
  <c r="ADP75" i="16"/>
  <c r="ADQ75" i="16"/>
  <c r="ADR75" i="16"/>
  <c r="ADS75" i="16"/>
  <c r="ADT75" i="16"/>
  <c r="ADO76" i="16"/>
  <c r="ADP76" i="16"/>
  <c r="ADQ76" i="16"/>
  <c r="ADR76" i="16"/>
  <c r="ADS76" i="16"/>
  <c r="ADT76" i="16"/>
  <c r="ADO77" i="16"/>
  <c r="ADP77" i="16"/>
  <c r="ADQ77" i="16"/>
  <c r="ADR77" i="16"/>
  <c r="ADS77" i="16"/>
  <c r="ADT77" i="16"/>
  <c r="ADO3" i="16"/>
  <c r="ADP3" i="16"/>
  <c r="ADQ3" i="16"/>
  <c r="ADR3" i="16"/>
  <c r="ADS3" i="16"/>
  <c r="ADT3" i="16"/>
  <c r="I80" i="28" l="1"/>
  <c r="J80" i="28" s="1"/>
  <c r="G81" i="28" s="1"/>
  <c r="L80" i="28"/>
  <c r="H80" i="28"/>
  <c r="ABP2" i="16"/>
  <c r="L81" i="28" l="1"/>
  <c r="I81" i="28"/>
  <c r="J81" i="28" s="1"/>
  <c r="G82" i="28" s="1"/>
  <c r="H81" i="28"/>
  <c r="A98" i="20"/>
  <c r="A99" i="20"/>
  <c r="L82" i="28" l="1"/>
  <c r="I82" i="28"/>
  <c r="J82" i="28" s="1"/>
  <c r="G83" i="28" s="1"/>
  <c r="H82" i="28"/>
  <c r="AAT78" i="16"/>
  <c r="AAU78" i="16"/>
  <c r="AAV78" i="16"/>
  <c r="AAW78" i="16"/>
  <c r="AAX78" i="16"/>
  <c r="AAY78" i="16"/>
  <c r="AAZ78" i="16"/>
  <c r="I83" i="28" l="1"/>
  <c r="J83" i="28" s="1"/>
  <c r="G84" i="28" s="1"/>
  <c r="L83" i="28"/>
  <c r="H83" i="28"/>
  <c r="ADG5" i="16"/>
  <c r="ADH5" i="16"/>
  <c r="ADI5" i="16"/>
  <c r="ADJ5" i="16"/>
  <c r="ADK5" i="16"/>
  <c r="ADL5" i="16"/>
  <c r="ADG6" i="16"/>
  <c r="ADH6" i="16"/>
  <c r="ADI6" i="16"/>
  <c r="ADJ6" i="16"/>
  <c r="ADK6" i="16"/>
  <c r="ADL6" i="16"/>
  <c r="ADG7" i="16"/>
  <c r="ADH7" i="16"/>
  <c r="ADI7" i="16"/>
  <c r="ADJ7" i="16"/>
  <c r="ADK7" i="16"/>
  <c r="ADL7" i="16"/>
  <c r="ADG8" i="16"/>
  <c r="ADH8" i="16"/>
  <c r="ADI8" i="16"/>
  <c r="ADJ8" i="16"/>
  <c r="ADK8" i="16"/>
  <c r="ADL8" i="16"/>
  <c r="ADG9" i="16"/>
  <c r="ADH9" i="16"/>
  <c r="ADI9" i="16"/>
  <c r="ADJ9" i="16"/>
  <c r="ADK9" i="16"/>
  <c r="ADL9" i="16"/>
  <c r="ADG10" i="16"/>
  <c r="ADH10" i="16"/>
  <c r="ADI10" i="16"/>
  <c r="ADJ10" i="16"/>
  <c r="ADK10" i="16"/>
  <c r="ADL10" i="16"/>
  <c r="ADG11" i="16"/>
  <c r="ADH11" i="16"/>
  <c r="ADI11" i="16"/>
  <c r="ADJ11" i="16"/>
  <c r="ADK11" i="16"/>
  <c r="ADL11" i="16"/>
  <c r="ADG12" i="16"/>
  <c r="ADH12" i="16"/>
  <c r="ADI12" i="16"/>
  <c r="ADJ12" i="16"/>
  <c r="ADK12" i="16"/>
  <c r="ADL12" i="16"/>
  <c r="ADG13" i="16"/>
  <c r="ADH13" i="16"/>
  <c r="ADI13" i="16"/>
  <c r="ADJ13" i="16"/>
  <c r="ADK13" i="16"/>
  <c r="ADL13" i="16"/>
  <c r="ADG14" i="16"/>
  <c r="ADH14" i="16"/>
  <c r="ADI14" i="16"/>
  <c r="ADJ14" i="16"/>
  <c r="ADK14" i="16"/>
  <c r="ADL14" i="16"/>
  <c r="ADG15" i="16"/>
  <c r="ADH15" i="16"/>
  <c r="ADI15" i="16"/>
  <c r="ADJ15" i="16"/>
  <c r="ADK15" i="16"/>
  <c r="ADL15" i="16"/>
  <c r="ADG16" i="16"/>
  <c r="ADH16" i="16"/>
  <c r="ADI16" i="16"/>
  <c r="ADJ16" i="16"/>
  <c r="ADK16" i="16"/>
  <c r="ADL16" i="16"/>
  <c r="ADG17" i="16"/>
  <c r="ADH17" i="16"/>
  <c r="ADI17" i="16"/>
  <c r="ADJ17" i="16"/>
  <c r="ADK17" i="16"/>
  <c r="ADL17" i="16"/>
  <c r="ADG18" i="16"/>
  <c r="ADH18" i="16"/>
  <c r="ADI18" i="16"/>
  <c r="ADJ18" i="16"/>
  <c r="ADK18" i="16"/>
  <c r="ADL18" i="16"/>
  <c r="ADG19" i="16"/>
  <c r="ADH19" i="16"/>
  <c r="ADI19" i="16"/>
  <c r="ADJ19" i="16"/>
  <c r="ADK19" i="16"/>
  <c r="ADL19" i="16"/>
  <c r="ADG20" i="16"/>
  <c r="ADH20" i="16"/>
  <c r="ADI20" i="16"/>
  <c r="ADJ20" i="16"/>
  <c r="ADK20" i="16"/>
  <c r="ADL20" i="16"/>
  <c r="ADG21" i="16"/>
  <c r="ADH21" i="16"/>
  <c r="ADI21" i="16"/>
  <c r="ADJ21" i="16"/>
  <c r="ADK21" i="16"/>
  <c r="ADL21" i="16"/>
  <c r="ADG22" i="16"/>
  <c r="ADH22" i="16"/>
  <c r="ADI22" i="16"/>
  <c r="ADJ22" i="16"/>
  <c r="ADK22" i="16"/>
  <c r="ADL22" i="16"/>
  <c r="ADG23" i="16"/>
  <c r="ADH23" i="16"/>
  <c r="ADI23" i="16"/>
  <c r="ADJ23" i="16"/>
  <c r="ADK23" i="16"/>
  <c r="ADL23" i="16"/>
  <c r="ADG24" i="16"/>
  <c r="ADH24" i="16"/>
  <c r="ADI24" i="16"/>
  <c r="ADJ24" i="16"/>
  <c r="ADK24" i="16"/>
  <c r="ADL24" i="16"/>
  <c r="ADG25" i="16"/>
  <c r="ADH25" i="16"/>
  <c r="ADI25" i="16"/>
  <c r="ADJ25" i="16"/>
  <c r="ADK25" i="16"/>
  <c r="ADL25" i="16"/>
  <c r="ADG26" i="16"/>
  <c r="ADH26" i="16"/>
  <c r="ADI26" i="16"/>
  <c r="ADJ26" i="16"/>
  <c r="ADK26" i="16"/>
  <c r="ADL26" i="16"/>
  <c r="ADG27" i="16"/>
  <c r="ADH27" i="16"/>
  <c r="ADI27" i="16"/>
  <c r="ADJ27" i="16"/>
  <c r="ADK27" i="16"/>
  <c r="ADL27" i="16"/>
  <c r="ADG28" i="16"/>
  <c r="ADH28" i="16"/>
  <c r="ADI28" i="16"/>
  <c r="ADJ28" i="16"/>
  <c r="ADK28" i="16"/>
  <c r="ADL28" i="16"/>
  <c r="ADG29" i="16"/>
  <c r="ADH29" i="16"/>
  <c r="ADI29" i="16"/>
  <c r="ADJ29" i="16"/>
  <c r="ADK29" i="16"/>
  <c r="ADL29" i="16"/>
  <c r="ADG30" i="16"/>
  <c r="ADH30" i="16"/>
  <c r="ADI30" i="16"/>
  <c r="ADJ30" i="16"/>
  <c r="ADK30" i="16"/>
  <c r="ADL30" i="16"/>
  <c r="ADG31" i="16"/>
  <c r="ADH31" i="16"/>
  <c r="ADI31" i="16"/>
  <c r="ADJ31" i="16"/>
  <c r="ADK31" i="16"/>
  <c r="ADL31" i="16"/>
  <c r="ADG32" i="16"/>
  <c r="ADH32" i="16"/>
  <c r="ADI32" i="16"/>
  <c r="ADJ32" i="16"/>
  <c r="ADK32" i="16"/>
  <c r="ADL32" i="16"/>
  <c r="ADG33" i="16"/>
  <c r="ADH33" i="16"/>
  <c r="ADI33" i="16"/>
  <c r="ADJ33" i="16"/>
  <c r="ADK33" i="16"/>
  <c r="ADL33" i="16"/>
  <c r="ADG34" i="16"/>
  <c r="ADH34" i="16"/>
  <c r="ADI34" i="16"/>
  <c r="ADJ34" i="16"/>
  <c r="ADK34" i="16"/>
  <c r="ADL34" i="16"/>
  <c r="ADG35" i="16"/>
  <c r="ADH35" i="16"/>
  <c r="ADI35" i="16"/>
  <c r="ADJ35" i="16"/>
  <c r="ADK35" i="16"/>
  <c r="ADL35" i="16"/>
  <c r="ADG36" i="16"/>
  <c r="ADH36" i="16"/>
  <c r="ADI36" i="16"/>
  <c r="ADJ36" i="16"/>
  <c r="ADK36" i="16"/>
  <c r="ADL36" i="16"/>
  <c r="ADG37" i="16"/>
  <c r="ADH37" i="16"/>
  <c r="ADI37" i="16"/>
  <c r="ADJ37" i="16"/>
  <c r="ADK37" i="16"/>
  <c r="ADL37" i="16"/>
  <c r="ADG38" i="16"/>
  <c r="ADH38" i="16"/>
  <c r="ADI38" i="16"/>
  <c r="ADJ38" i="16"/>
  <c r="ADK38" i="16"/>
  <c r="ADL38" i="16"/>
  <c r="ADG39" i="16"/>
  <c r="ADH39" i="16"/>
  <c r="ADI39" i="16"/>
  <c r="ADJ39" i="16"/>
  <c r="ADK39" i="16"/>
  <c r="ADL39" i="16"/>
  <c r="ADG40" i="16"/>
  <c r="ADH40" i="16"/>
  <c r="ADI40" i="16"/>
  <c r="ADJ40" i="16"/>
  <c r="ADK40" i="16"/>
  <c r="ADL40" i="16"/>
  <c r="ADG41" i="16"/>
  <c r="ADH41" i="16"/>
  <c r="ADI41" i="16"/>
  <c r="ADJ41" i="16"/>
  <c r="ADK41" i="16"/>
  <c r="ADL41" i="16"/>
  <c r="ADG42" i="16"/>
  <c r="ADH42" i="16"/>
  <c r="ADI42" i="16"/>
  <c r="ADJ42" i="16"/>
  <c r="ADK42" i="16"/>
  <c r="ADL42" i="16"/>
  <c r="ADG43" i="16"/>
  <c r="ADH43" i="16"/>
  <c r="ADI43" i="16"/>
  <c r="ADJ43" i="16"/>
  <c r="ADK43" i="16"/>
  <c r="ADL43" i="16"/>
  <c r="ADG44" i="16"/>
  <c r="ADH44" i="16"/>
  <c r="ADI44" i="16"/>
  <c r="ADJ44" i="16"/>
  <c r="ADK44" i="16"/>
  <c r="ADL44" i="16"/>
  <c r="ADG45" i="16"/>
  <c r="ADH45" i="16"/>
  <c r="ADI45" i="16"/>
  <c r="ADJ45" i="16"/>
  <c r="ADK45" i="16"/>
  <c r="ADL45" i="16"/>
  <c r="ADG46" i="16"/>
  <c r="ADH46" i="16"/>
  <c r="ADI46" i="16"/>
  <c r="ADJ46" i="16"/>
  <c r="ADK46" i="16"/>
  <c r="ADL46" i="16"/>
  <c r="ADG47" i="16"/>
  <c r="ADH47" i="16"/>
  <c r="ADI47" i="16"/>
  <c r="ADJ47" i="16"/>
  <c r="ADK47" i="16"/>
  <c r="ADL47" i="16"/>
  <c r="ADG48" i="16"/>
  <c r="ADH48" i="16"/>
  <c r="ADI48" i="16"/>
  <c r="ADJ48" i="16"/>
  <c r="ADK48" i="16"/>
  <c r="ADL48" i="16"/>
  <c r="ADG49" i="16"/>
  <c r="ADH49" i="16"/>
  <c r="ADI49" i="16"/>
  <c r="ADJ49" i="16"/>
  <c r="ADK49" i="16"/>
  <c r="ADL49" i="16"/>
  <c r="ADG50" i="16"/>
  <c r="ADH50" i="16"/>
  <c r="ADI50" i="16"/>
  <c r="ADJ50" i="16"/>
  <c r="ADK50" i="16"/>
  <c r="ADL50" i="16"/>
  <c r="ADG51" i="16"/>
  <c r="ADH51" i="16"/>
  <c r="ADI51" i="16"/>
  <c r="ADJ51" i="16"/>
  <c r="ADK51" i="16"/>
  <c r="ADL51" i="16"/>
  <c r="ADG52" i="16"/>
  <c r="ADH52" i="16"/>
  <c r="ADI52" i="16"/>
  <c r="ADJ52" i="16"/>
  <c r="ADK52" i="16"/>
  <c r="ADL52" i="16"/>
  <c r="ADG53" i="16"/>
  <c r="ADH53" i="16"/>
  <c r="ADI53" i="16"/>
  <c r="ADJ53" i="16"/>
  <c r="ADK53" i="16"/>
  <c r="ADL53" i="16"/>
  <c r="ADG54" i="16"/>
  <c r="ADH54" i="16"/>
  <c r="ADI54" i="16"/>
  <c r="ADJ54" i="16"/>
  <c r="ADK54" i="16"/>
  <c r="ADL54" i="16"/>
  <c r="ADG55" i="16"/>
  <c r="ADH55" i="16"/>
  <c r="ADI55" i="16"/>
  <c r="ADJ55" i="16"/>
  <c r="ADK55" i="16"/>
  <c r="ADL55" i="16"/>
  <c r="ADG56" i="16"/>
  <c r="ADH56" i="16"/>
  <c r="ADI56" i="16"/>
  <c r="ADJ56" i="16"/>
  <c r="ADK56" i="16"/>
  <c r="ADL56" i="16"/>
  <c r="ADG57" i="16"/>
  <c r="ADH57" i="16"/>
  <c r="ADI57" i="16"/>
  <c r="ADJ57" i="16"/>
  <c r="ADK57" i="16"/>
  <c r="ADL57" i="16"/>
  <c r="ADG58" i="16"/>
  <c r="ADH58" i="16"/>
  <c r="ADI58" i="16"/>
  <c r="ADJ58" i="16"/>
  <c r="ADK58" i="16"/>
  <c r="ADL58" i="16"/>
  <c r="ADG59" i="16"/>
  <c r="ADH59" i="16"/>
  <c r="ADI59" i="16"/>
  <c r="ADJ59" i="16"/>
  <c r="ADK59" i="16"/>
  <c r="ADL59" i="16"/>
  <c r="ADG60" i="16"/>
  <c r="ADH60" i="16"/>
  <c r="ADI60" i="16"/>
  <c r="ADJ60" i="16"/>
  <c r="ADK60" i="16"/>
  <c r="ADL60" i="16"/>
  <c r="ADG61" i="16"/>
  <c r="ADH61" i="16"/>
  <c r="ADI61" i="16"/>
  <c r="ADJ61" i="16"/>
  <c r="ADK61" i="16"/>
  <c r="ADL61" i="16"/>
  <c r="ADG62" i="16"/>
  <c r="ADH62" i="16"/>
  <c r="ADI62" i="16"/>
  <c r="ADJ62" i="16"/>
  <c r="ADK62" i="16"/>
  <c r="ADL62" i="16"/>
  <c r="ADG63" i="16"/>
  <c r="ADH63" i="16"/>
  <c r="ADI63" i="16"/>
  <c r="ADJ63" i="16"/>
  <c r="ADK63" i="16"/>
  <c r="ADL63" i="16"/>
  <c r="ADG64" i="16"/>
  <c r="ADH64" i="16"/>
  <c r="ADI64" i="16"/>
  <c r="ADJ64" i="16"/>
  <c r="ADK64" i="16"/>
  <c r="ADL64" i="16"/>
  <c r="ADG65" i="16"/>
  <c r="ADH65" i="16"/>
  <c r="ADI65" i="16"/>
  <c r="ADJ65" i="16"/>
  <c r="ADK65" i="16"/>
  <c r="ADL65" i="16"/>
  <c r="ADG66" i="16"/>
  <c r="ADH66" i="16"/>
  <c r="ADI66" i="16"/>
  <c r="ADJ66" i="16"/>
  <c r="ADK66" i="16"/>
  <c r="ADL66" i="16"/>
  <c r="ADG67" i="16"/>
  <c r="ADH67" i="16"/>
  <c r="ADI67" i="16"/>
  <c r="ADJ67" i="16"/>
  <c r="ADK67" i="16"/>
  <c r="ADL67" i="16"/>
  <c r="ADG68" i="16"/>
  <c r="ADH68" i="16"/>
  <c r="ADI68" i="16"/>
  <c r="ADJ68" i="16"/>
  <c r="ADK68" i="16"/>
  <c r="ADL68" i="16"/>
  <c r="ADG69" i="16"/>
  <c r="ADH69" i="16"/>
  <c r="ADI69" i="16"/>
  <c r="ADJ69" i="16"/>
  <c r="ADK69" i="16"/>
  <c r="ADL69" i="16"/>
  <c r="ADG70" i="16"/>
  <c r="ADH70" i="16"/>
  <c r="ADI70" i="16"/>
  <c r="ADJ70" i="16"/>
  <c r="ADK70" i="16"/>
  <c r="ADL70" i="16"/>
  <c r="ADG71" i="16"/>
  <c r="ADH71" i="16"/>
  <c r="ADI71" i="16"/>
  <c r="ADJ71" i="16"/>
  <c r="ADK71" i="16"/>
  <c r="ADL71" i="16"/>
  <c r="ADG72" i="16"/>
  <c r="ADH72" i="16"/>
  <c r="ADI72" i="16"/>
  <c r="ADJ72" i="16"/>
  <c r="ADK72" i="16"/>
  <c r="ADL72" i="16"/>
  <c r="ADG73" i="16"/>
  <c r="ADH73" i="16"/>
  <c r="ADI73" i="16"/>
  <c r="ADJ73" i="16"/>
  <c r="ADK73" i="16"/>
  <c r="ADL73" i="16"/>
  <c r="ADG74" i="16"/>
  <c r="ADH74" i="16"/>
  <c r="ADI74" i="16"/>
  <c r="ADJ74" i="16"/>
  <c r="ADK74" i="16"/>
  <c r="ADL74" i="16"/>
  <c r="ADG75" i="16"/>
  <c r="ADH75" i="16"/>
  <c r="ADI75" i="16"/>
  <c r="ADJ75" i="16"/>
  <c r="ADK75" i="16"/>
  <c r="ADL75" i="16"/>
  <c r="ADG76" i="16"/>
  <c r="ADH76" i="16"/>
  <c r="ADI76" i="16"/>
  <c r="ADJ76" i="16"/>
  <c r="ADK76" i="16"/>
  <c r="ADL76" i="16"/>
  <c r="ADG77" i="16"/>
  <c r="ADH77" i="16"/>
  <c r="ADI77" i="16"/>
  <c r="ADJ77" i="16"/>
  <c r="ADK77" i="16"/>
  <c r="ADL77" i="16"/>
  <c r="ADG4" i="16"/>
  <c r="ADH4" i="16"/>
  <c r="ADI4" i="16"/>
  <c r="ADJ4" i="16"/>
  <c r="ADK4" i="16"/>
  <c r="ADL4" i="16"/>
  <c r="ADL3" i="16"/>
  <c r="ADK3" i="16"/>
  <c r="ADJ3" i="16"/>
  <c r="ADI3" i="16"/>
  <c r="ADH3" i="16"/>
  <c r="ADG3" i="16"/>
  <c r="I84" i="28" l="1"/>
  <c r="J84" i="28" s="1"/>
  <c r="G85" i="28" s="1"/>
  <c r="L84" i="28"/>
  <c r="H84" i="28"/>
  <c r="C56" i="17"/>
  <c r="D56" i="17"/>
  <c r="C15" i="17"/>
  <c r="D15" i="17"/>
  <c r="C51" i="17"/>
  <c r="D51" i="17"/>
  <c r="C52" i="17"/>
  <c r="D52" i="17"/>
  <c r="C53" i="17"/>
  <c r="D53" i="17"/>
  <c r="C54" i="17"/>
  <c r="D54" i="17"/>
  <c r="C55" i="17"/>
  <c r="D55" i="17"/>
  <c r="C60" i="17"/>
  <c r="D60" i="17"/>
  <c r="C63" i="17"/>
  <c r="D63" i="17"/>
  <c r="C65" i="17"/>
  <c r="D65" i="17"/>
  <c r="C29" i="17"/>
  <c r="D29" i="17"/>
  <c r="C49" i="17"/>
  <c r="D49" i="17"/>
  <c r="I85" i="28" l="1"/>
  <c r="J85" i="28" s="1"/>
  <c r="G86" i="28" s="1"/>
  <c r="L85" i="28"/>
  <c r="H85" i="28"/>
  <c r="DR19" i="17"/>
  <c r="DT19" i="17" s="1"/>
  <c r="N2" i="22"/>
  <c r="L86" i="28" l="1"/>
  <c r="I86" i="28"/>
  <c r="J86" i="28" s="1"/>
  <c r="G87" i="28" s="1"/>
  <c r="H86" i="28"/>
  <c r="Y43" i="23"/>
  <c r="Z43" i="23"/>
  <c r="ACY6" i="16"/>
  <c r="ACZ6" i="16"/>
  <c r="ADA6" i="16"/>
  <c r="ADB6" i="16"/>
  <c r="ADC6" i="16"/>
  <c r="ADD6" i="16"/>
  <c r="ACY7" i="16"/>
  <c r="ACZ7" i="16"/>
  <c r="ADA7" i="16"/>
  <c r="ADB7" i="16"/>
  <c r="ADC7" i="16"/>
  <c r="ADD7" i="16"/>
  <c r="ACY8" i="16"/>
  <c r="ACZ8" i="16"/>
  <c r="ADA8" i="16"/>
  <c r="ADB8" i="16"/>
  <c r="ADC8" i="16"/>
  <c r="ADD8" i="16"/>
  <c r="ACY9" i="16"/>
  <c r="ACZ9" i="16"/>
  <c r="ADA9" i="16"/>
  <c r="ADB9" i="16"/>
  <c r="ADC9" i="16"/>
  <c r="ADD9" i="16"/>
  <c r="ACY10" i="16"/>
  <c r="ACZ10" i="16"/>
  <c r="ADA10" i="16"/>
  <c r="ADB10" i="16"/>
  <c r="ADC10" i="16"/>
  <c r="ADD10" i="16"/>
  <c r="ACY11" i="16"/>
  <c r="ACZ11" i="16"/>
  <c r="ADA11" i="16"/>
  <c r="ADB11" i="16"/>
  <c r="ADC11" i="16"/>
  <c r="ADD11" i="16"/>
  <c r="ACY12" i="16"/>
  <c r="ACZ12" i="16"/>
  <c r="ADA12" i="16"/>
  <c r="ADB12" i="16"/>
  <c r="ADC12" i="16"/>
  <c r="ADD12" i="16"/>
  <c r="ACY13" i="16"/>
  <c r="ACZ13" i="16"/>
  <c r="ADA13" i="16"/>
  <c r="ADB13" i="16"/>
  <c r="ADC13" i="16"/>
  <c r="ADD13" i="16"/>
  <c r="ACY14" i="16"/>
  <c r="ACZ14" i="16"/>
  <c r="ADA14" i="16"/>
  <c r="ADB14" i="16"/>
  <c r="ADC14" i="16"/>
  <c r="ADD14" i="16"/>
  <c r="ACY15" i="16"/>
  <c r="ACZ15" i="16"/>
  <c r="ADA15" i="16"/>
  <c r="ADB15" i="16"/>
  <c r="ADC15" i="16"/>
  <c r="ADD15" i="16"/>
  <c r="ACY16" i="16"/>
  <c r="ACZ16" i="16"/>
  <c r="ADA16" i="16"/>
  <c r="ADB16" i="16"/>
  <c r="ADC16" i="16"/>
  <c r="ADD16" i="16"/>
  <c r="ACY17" i="16"/>
  <c r="ACZ17" i="16"/>
  <c r="ADA17" i="16"/>
  <c r="ADB17" i="16"/>
  <c r="ADC17" i="16"/>
  <c r="ADD17" i="16"/>
  <c r="ACY18" i="16"/>
  <c r="ACZ18" i="16"/>
  <c r="ADA18" i="16"/>
  <c r="ADB18" i="16"/>
  <c r="ADC18" i="16"/>
  <c r="ADD18" i="16"/>
  <c r="ACY19" i="16"/>
  <c r="ACZ19" i="16"/>
  <c r="ADA19" i="16"/>
  <c r="ADB19" i="16"/>
  <c r="ADC19" i="16"/>
  <c r="ADD19" i="16"/>
  <c r="ACY20" i="16"/>
  <c r="ACZ20" i="16"/>
  <c r="ADA20" i="16"/>
  <c r="ADB20" i="16"/>
  <c r="ADC20" i="16"/>
  <c r="ADD20" i="16"/>
  <c r="ACY21" i="16"/>
  <c r="ACZ21" i="16"/>
  <c r="ADA21" i="16"/>
  <c r="ADB21" i="16"/>
  <c r="ADC21" i="16"/>
  <c r="ADD21" i="16"/>
  <c r="ACY22" i="16"/>
  <c r="ACZ22" i="16"/>
  <c r="ADA22" i="16"/>
  <c r="ADB22" i="16"/>
  <c r="ADC22" i="16"/>
  <c r="ADD22" i="16"/>
  <c r="ACY23" i="16"/>
  <c r="ACZ23" i="16"/>
  <c r="ADA23" i="16"/>
  <c r="ADB23" i="16"/>
  <c r="ADC23" i="16"/>
  <c r="ADD23" i="16"/>
  <c r="ACY24" i="16"/>
  <c r="ACZ24" i="16"/>
  <c r="ADA24" i="16"/>
  <c r="ADB24" i="16"/>
  <c r="ADC24" i="16"/>
  <c r="ADD24" i="16"/>
  <c r="ACY25" i="16"/>
  <c r="ACZ25" i="16"/>
  <c r="ADA25" i="16"/>
  <c r="ADB25" i="16"/>
  <c r="ADC25" i="16"/>
  <c r="ADD25" i="16"/>
  <c r="ACY26" i="16"/>
  <c r="ACZ26" i="16"/>
  <c r="ADA26" i="16"/>
  <c r="ADB26" i="16"/>
  <c r="ADC26" i="16"/>
  <c r="ADD26" i="16"/>
  <c r="ACY27" i="16"/>
  <c r="ACZ27" i="16"/>
  <c r="ADA27" i="16"/>
  <c r="ADB27" i="16"/>
  <c r="ADC27" i="16"/>
  <c r="ADD27" i="16"/>
  <c r="ACY28" i="16"/>
  <c r="ACZ28" i="16"/>
  <c r="ADA28" i="16"/>
  <c r="ADB28" i="16"/>
  <c r="ADC28" i="16"/>
  <c r="ADD28" i="16"/>
  <c r="ACY29" i="16"/>
  <c r="ACZ29" i="16"/>
  <c r="ADA29" i="16"/>
  <c r="ADB29" i="16"/>
  <c r="ADC29" i="16"/>
  <c r="ADD29" i="16"/>
  <c r="ACY30" i="16"/>
  <c r="ACZ30" i="16"/>
  <c r="ADA30" i="16"/>
  <c r="ADB30" i="16"/>
  <c r="ADC30" i="16"/>
  <c r="ADD30" i="16"/>
  <c r="ACY31" i="16"/>
  <c r="ACZ31" i="16"/>
  <c r="ADA31" i="16"/>
  <c r="ADB31" i="16"/>
  <c r="ADC31" i="16"/>
  <c r="ADD31" i="16"/>
  <c r="ACY32" i="16"/>
  <c r="ACZ32" i="16"/>
  <c r="ADA32" i="16"/>
  <c r="ADB32" i="16"/>
  <c r="ADC32" i="16"/>
  <c r="ADD32" i="16"/>
  <c r="ACY33" i="16"/>
  <c r="ACZ33" i="16"/>
  <c r="ADA33" i="16"/>
  <c r="ADB33" i="16"/>
  <c r="ADC33" i="16"/>
  <c r="ADD33" i="16"/>
  <c r="ACY34" i="16"/>
  <c r="ACZ34" i="16"/>
  <c r="ADA34" i="16"/>
  <c r="ADB34" i="16"/>
  <c r="ADC34" i="16"/>
  <c r="ADD34" i="16"/>
  <c r="ACY35" i="16"/>
  <c r="ACZ35" i="16"/>
  <c r="ADA35" i="16"/>
  <c r="ADB35" i="16"/>
  <c r="ADC35" i="16"/>
  <c r="ADD35" i="16"/>
  <c r="ACY36" i="16"/>
  <c r="ACZ36" i="16"/>
  <c r="ADA36" i="16"/>
  <c r="ADB36" i="16"/>
  <c r="ADC36" i="16"/>
  <c r="ADD36" i="16"/>
  <c r="ACY37" i="16"/>
  <c r="ACZ37" i="16"/>
  <c r="ADA37" i="16"/>
  <c r="ADB37" i="16"/>
  <c r="ADC37" i="16"/>
  <c r="ADD37" i="16"/>
  <c r="ACY38" i="16"/>
  <c r="ACZ38" i="16"/>
  <c r="ADA38" i="16"/>
  <c r="ADB38" i="16"/>
  <c r="ADC38" i="16"/>
  <c r="ADD38" i="16"/>
  <c r="ACY39" i="16"/>
  <c r="ACZ39" i="16"/>
  <c r="ADA39" i="16"/>
  <c r="ADB39" i="16"/>
  <c r="ADC39" i="16"/>
  <c r="ADD39" i="16"/>
  <c r="ACY40" i="16"/>
  <c r="ACZ40" i="16"/>
  <c r="ADA40" i="16"/>
  <c r="ADB40" i="16"/>
  <c r="ADC40" i="16"/>
  <c r="ADD40" i="16"/>
  <c r="ACY41" i="16"/>
  <c r="ACZ41" i="16"/>
  <c r="ADA41" i="16"/>
  <c r="ADB41" i="16"/>
  <c r="ADC41" i="16"/>
  <c r="ADD41" i="16"/>
  <c r="ACY42" i="16"/>
  <c r="ACZ42" i="16"/>
  <c r="ADA42" i="16"/>
  <c r="ADB42" i="16"/>
  <c r="ADC42" i="16"/>
  <c r="ADD42" i="16"/>
  <c r="ACY43" i="16"/>
  <c r="ACZ43" i="16"/>
  <c r="ADA43" i="16"/>
  <c r="ADB43" i="16"/>
  <c r="ADC43" i="16"/>
  <c r="ADD43" i="16"/>
  <c r="ACY44" i="16"/>
  <c r="ACZ44" i="16"/>
  <c r="ADA44" i="16"/>
  <c r="ADB44" i="16"/>
  <c r="ADC44" i="16"/>
  <c r="ADD44" i="16"/>
  <c r="ACY45" i="16"/>
  <c r="ACZ45" i="16"/>
  <c r="ADA45" i="16"/>
  <c r="ADB45" i="16"/>
  <c r="ADC45" i="16"/>
  <c r="ADD45" i="16"/>
  <c r="ACY46" i="16"/>
  <c r="ACZ46" i="16"/>
  <c r="ADA46" i="16"/>
  <c r="ADB46" i="16"/>
  <c r="ADC46" i="16"/>
  <c r="ADD46" i="16"/>
  <c r="ACY47" i="16"/>
  <c r="ACZ47" i="16"/>
  <c r="ADA47" i="16"/>
  <c r="ADB47" i="16"/>
  <c r="ADC47" i="16"/>
  <c r="ADD47" i="16"/>
  <c r="ACY48" i="16"/>
  <c r="ACZ48" i="16"/>
  <c r="ADA48" i="16"/>
  <c r="ADB48" i="16"/>
  <c r="ADC48" i="16"/>
  <c r="ADD48" i="16"/>
  <c r="ACY49" i="16"/>
  <c r="ACZ49" i="16"/>
  <c r="ADA49" i="16"/>
  <c r="ADB49" i="16"/>
  <c r="ADC49" i="16"/>
  <c r="ADD49" i="16"/>
  <c r="ACY50" i="16"/>
  <c r="ACZ50" i="16"/>
  <c r="ADA50" i="16"/>
  <c r="ADB50" i="16"/>
  <c r="ADC50" i="16"/>
  <c r="ADD50" i="16"/>
  <c r="ACY51" i="16"/>
  <c r="ACZ51" i="16"/>
  <c r="ADA51" i="16"/>
  <c r="ADB51" i="16"/>
  <c r="ADC51" i="16"/>
  <c r="ADD51" i="16"/>
  <c r="ACY52" i="16"/>
  <c r="ACZ52" i="16"/>
  <c r="ADA52" i="16"/>
  <c r="ADB52" i="16"/>
  <c r="ADC52" i="16"/>
  <c r="ADD52" i="16"/>
  <c r="ACY53" i="16"/>
  <c r="ACZ53" i="16"/>
  <c r="ADA53" i="16"/>
  <c r="ADB53" i="16"/>
  <c r="ADC53" i="16"/>
  <c r="ADD53" i="16"/>
  <c r="ACY54" i="16"/>
  <c r="ACZ54" i="16"/>
  <c r="ADA54" i="16"/>
  <c r="ADB54" i="16"/>
  <c r="ADC54" i="16"/>
  <c r="ADD54" i="16"/>
  <c r="ACY55" i="16"/>
  <c r="ACZ55" i="16"/>
  <c r="ADA55" i="16"/>
  <c r="ADB55" i="16"/>
  <c r="ADC55" i="16"/>
  <c r="ADD55" i="16"/>
  <c r="ACY56" i="16"/>
  <c r="ACZ56" i="16"/>
  <c r="ADA56" i="16"/>
  <c r="ADB56" i="16"/>
  <c r="ADC56" i="16"/>
  <c r="ADD56" i="16"/>
  <c r="ACY57" i="16"/>
  <c r="ACZ57" i="16"/>
  <c r="ADA57" i="16"/>
  <c r="ADB57" i="16"/>
  <c r="ADC57" i="16"/>
  <c r="ADD57" i="16"/>
  <c r="ACY58" i="16"/>
  <c r="ACZ58" i="16"/>
  <c r="ADA58" i="16"/>
  <c r="ADB58" i="16"/>
  <c r="ADC58" i="16"/>
  <c r="ADD58" i="16"/>
  <c r="ACY59" i="16"/>
  <c r="ACZ59" i="16"/>
  <c r="ADA59" i="16"/>
  <c r="ADB59" i="16"/>
  <c r="ADC59" i="16"/>
  <c r="ADD59" i="16"/>
  <c r="ACY60" i="16"/>
  <c r="ACZ60" i="16"/>
  <c r="ADA60" i="16"/>
  <c r="ADB60" i="16"/>
  <c r="ADC60" i="16"/>
  <c r="ADD60" i="16"/>
  <c r="ACY61" i="16"/>
  <c r="ACZ61" i="16"/>
  <c r="ADA61" i="16"/>
  <c r="ADB61" i="16"/>
  <c r="ADC61" i="16"/>
  <c r="ADD61" i="16"/>
  <c r="ACY62" i="16"/>
  <c r="ACZ62" i="16"/>
  <c r="ADA62" i="16"/>
  <c r="ADB62" i="16"/>
  <c r="ADC62" i="16"/>
  <c r="ADD62" i="16"/>
  <c r="ACY63" i="16"/>
  <c r="ACZ63" i="16"/>
  <c r="ADA63" i="16"/>
  <c r="ADB63" i="16"/>
  <c r="ADC63" i="16"/>
  <c r="ADD63" i="16"/>
  <c r="ACY64" i="16"/>
  <c r="ACZ64" i="16"/>
  <c r="ADA64" i="16"/>
  <c r="ADB64" i="16"/>
  <c r="ADC64" i="16"/>
  <c r="ADD64" i="16"/>
  <c r="ACY65" i="16"/>
  <c r="ACZ65" i="16"/>
  <c r="ADA65" i="16"/>
  <c r="ADB65" i="16"/>
  <c r="ADC65" i="16"/>
  <c r="ADD65" i="16"/>
  <c r="ACY66" i="16"/>
  <c r="ACZ66" i="16"/>
  <c r="ADA66" i="16"/>
  <c r="ADB66" i="16"/>
  <c r="ADC66" i="16"/>
  <c r="ADD66" i="16"/>
  <c r="ACY67" i="16"/>
  <c r="ACZ67" i="16"/>
  <c r="ADA67" i="16"/>
  <c r="ADB67" i="16"/>
  <c r="ADC67" i="16"/>
  <c r="ADD67" i="16"/>
  <c r="ACY68" i="16"/>
  <c r="ACZ68" i="16"/>
  <c r="ADA68" i="16"/>
  <c r="ADB68" i="16"/>
  <c r="ADC68" i="16"/>
  <c r="ADD68" i="16"/>
  <c r="ACY69" i="16"/>
  <c r="ACZ69" i="16"/>
  <c r="ADA69" i="16"/>
  <c r="ADB69" i="16"/>
  <c r="ADC69" i="16"/>
  <c r="ADD69" i="16"/>
  <c r="ACY70" i="16"/>
  <c r="ACZ70" i="16"/>
  <c r="ADA70" i="16"/>
  <c r="ADB70" i="16"/>
  <c r="ADC70" i="16"/>
  <c r="ADD70" i="16"/>
  <c r="ACY71" i="16"/>
  <c r="ACZ71" i="16"/>
  <c r="ADA71" i="16"/>
  <c r="ADB71" i="16"/>
  <c r="ADC71" i="16"/>
  <c r="ADD71" i="16"/>
  <c r="ACY72" i="16"/>
  <c r="ACZ72" i="16"/>
  <c r="ADA72" i="16"/>
  <c r="ADB72" i="16"/>
  <c r="ADC72" i="16"/>
  <c r="ADD72" i="16"/>
  <c r="ACY73" i="16"/>
  <c r="ACZ73" i="16"/>
  <c r="ADA73" i="16"/>
  <c r="ADB73" i="16"/>
  <c r="ADC73" i="16"/>
  <c r="ADD73" i="16"/>
  <c r="ACY74" i="16"/>
  <c r="ACZ74" i="16"/>
  <c r="ADA74" i="16"/>
  <c r="ADB74" i="16"/>
  <c r="ADC74" i="16"/>
  <c r="ADD74" i="16"/>
  <c r="ACY75" i="16"/>
  <c r="ACZ75" i="16"/>
  <c r="ADA75" i="16"/>
  <c r="ADB75" i="16"/>
  <c r="ADC75" i="16"/>
  <c r="ADD75" i="16"/>
  <c r="ACY76" i="16"/>
  <c r="ACZ76" i="16"/>
  <c r="ADA76" i="16"/>
  <c r="ADB76" i="16"/>
  <c r="ADC76" i="16"/>
  <c r="ADD76" i="16"/>
  <c r="ACY77" i="16"/>
  <c r="ACZ77" i="16"/>
  <c r="ADA77" i="16"/>
  <c r="ADB77" i="16"/>
  <c r="ADC77" i="16"/>
  <c r="ADD77" i="16"/>
  <c r="ACY5" i="16"/>
  <c r="ACZ5" i="16"/>
  <c r="ADA5" i="16"/>
  <c r="ADB5" i="16"/>
  <c r="ADC5" i="16"/>
  <c r="ADD5" i="16"/>
  <c r="ACY4" i="16"/>
  <c r="ACZ4" i="16"/>
  <c r="ADA4" i="16"/>
  <c r="ADB4" i="16"/>
  <c r="ADC4" i="16"/>
  <c r="ADD4" i="16"/>
  <c r="ADD3" i="16"/>
  <c r="ADC3" i="16"/>
  <c r="ADB3" i="16"/>
  <c r="ADA3" i="16"/>
  <c r="ACZ3" i="16"/>
  <c r="ACY3" i="16"/>
  <c r="L87" i="28" l="1"/>
  <c r="I87" i="28"/>
  <c r="J87" i="28" s="1"/>
  <c r="G88" i="28" s="1"/>
  <c r="H87" i="28"/>
  <c r="ABA2" i="16"/>
  <c r="I88" i="28" l="1"/>
  <c r="J88" i="28" s="1"/>
  <c r="G89" i="28" s="1"/>
  <c r="L88" i="28"/>
  <c r="H88" i="28"/>
  <c r="E17" i="27"/>
  <c r="E16" i="27"/>
  <c r="C7" i="27"/>
  <c r="D4" i="27"/>
  <c r="I89" i="28" l="1"/>
  <c r="J89" i="28" s="1"/>
  <c r="G90" i="28" s="1"/>
  <c r="L89" i="28"/>
  <c r="H89" i="28"/>
  <c r="E18" i="27"/>
  <c r="D7" i="27"/>
  <c r="E7" i="27" s="1"/>
  <c r="G7" i="27" s="1"/>
  <c r="L90" i="28" l="1"/>
  <c r="I90" i="28"/>
  <c r="J90" i="28" s="1"/>
  <c r="G91" i="28" s="1"/>
  <c r="H90" i="28"/>
  <c r="VJ81" i="16"/>
  <c r="VK81" i="16"/>
  <c r="VL81" i="16"/>
  <c r="VM81" i="16"/>
  <c r="VN81" i="16"/>
  <c r="VO81" i="16"/>
  <c r="VP81" i="16"/>
  <c r="VQ81" i="16"/>
  <c r="VR81" i="16"/>
  <c r="VS81" i="16"/>
  <c r="VT81" i="16"/>
  <c r="VU81" i="16"/>
  <c r="VV81" i="16"/>
  <c r="VW81" i="16"/>
  <c r="VX81" i="16"/>
  <c r="VY81" i="16"/>
  <c r="VZ81" i="16"/>
  <c r="WA81" i="16"/>
  <c r="WB81" i="16"/>
  <c r="WC81" i="16"/>
  <c r="WD81" i="16"/>
  <c r="WE81" i="16"/>
  <c r="L91" i="28" l="1"/>
  <c r="I91" i="28"/>
  <c r="J91" i="28" s="1"/>
  <c r="G92" i="28" s="1"/>
  <c r="H91" i="28"/>
  <c r="VH81" i="16"/>
  <c r="I92" i="28" l="1"/>
  <c r="J92" i="28" s="1"/>
  <c r="G93" i="28" s="1"/>
  <c r="L92" i="28"/>
  <c r="H92" i="28"/>
  <c r="ACQ9" i="16"/>
  <c r="ACR9" i="16"/>
  <c r="ACS9" i="16"/>
  <c r="ACT9" i="16"/>
  <c r="ACU9" i="16"/>
  <c r="ACV9" i="16"/>
  <c r="ACQ10" i="16"/>
  <c r="ACR10" i="16"/>
  <c r="ACS10" i="16"/>
  <c r="ACT10" i="16"/>
  <c r="ACU10" i="16"/>
  <c r="ACV10" i="16"/>
  <c r="ACQ11" i="16"/>
  <c r="ACR11" i="16"/>
  <c r="ACS11" i="16"/>
  <c r="ACT11" i="16"/>
  <c r="ACU11" i="16"/>
  <c r="ACV11" i="16"/>
  <c r="ACQ12" i="16"/>
  <c r="ACR12" i="16"/>
  <c r="ACS12" i="16"/>
  <c r="ACT12" i="16"/>
  <c r="ACU12" i="16"/>
  <c r="ACV12" i="16"/>
  <c r="ACQ13" i="16"/>
  <c r="ACR13" i="16"/>
  <c r="ACS13" i="16"/>
  <c r="ACT13" i="16"/>
  <c r="ACU13" i="16"/>
  <c r="ACV13" i="16"/>
  <c r="ACQ14" i="16"/>
  <c r="ACR14" i="16"/>
  <c r="ACS14" i="16"/>
  <c r="ACT14" i="16"/>
  <c r="ACU14" i="16"/>
  <c r="ACV14" i="16"/>
  <c r="ACQ15" i="16"/>
  <c r="ACR15" i="16"/>
  <c r="ACS15" i="16"/>
  <c r="ACT15" i="16"/>
  <c r="ACU15" i="16"/>
  <c r="ACV15" i="16"/>
  <c r="ACQ16" i="16"/>
  <c r="ACR16" i="16"/>
  <c r="ACS16" i="16"/>
  <c r="ACT16" i="16"/>
  <c r="ACU16" i="16"/>
  <c r="ACV16" i="16"/>
  <c r="ACQ17" i="16"/>
  <c r="ACR17" i="16"/>
  <c r="ACS17" i="16"/>
  <c r="ACT17" i="16"/>
  <c r="ACU17" i="16"/>
  <c r="ACV17" i="16"/>
  <c r="ACQ18" i="16"/>
  <c r="ACR18" i="16"/>
  <c r="ACS18" i="16"/>
  <c r="ACT18" i="16"/>
  <c r="ACU18" i="16"/>
  <c r="ACV18" i="16"/>
  <c r="ACQ19" i="16"/>
  <c r="ACR19" i="16"/>
  <c r="ACS19" i="16"/>
  <c r="ACT19" i="16"/>
  <c r="ACU19" i="16"/>
  <c r="ACV19" i="16"/>
  <c r="ACQ20" i="16"/>
  <c r="ACR20" i="16"/>
  <c r="ACS20" i="16"/>
  <c r="ACT20" i="16"/>
  <c r="ACU20" i="16"/>
  <c r="ACV20" i="16"/>
  <c r="ACQ21" i="16"/>
  <c r="ACR21" i="16"/>
  <c r="ACS21" i="16"/>
  <c r="ACT21" i="16"/>
  <c r="ACU21" i="16"/>
  <c r="ACV21" i="16"/>
  <c r="ACQ22" i="16"/>
  <c r="ACR22" i="16"/>
  <c r="ACS22" i="16"/>
  <c r="ACT22" i="16"/>
  <c r="ACU22" i="16"/>
  <c r="ACV22" i="16"/>
  <c r="ACQ23" i="16"/>
  <c r="ACR23" i="16"/>
  <c r="ACS23" i="16"/>
  <c r="ACT23" i="16"/>
  <c r="ACU23" i="16"/>
  <c r="ACV23" i="16"/>
  <c r="ACQ24" i="16"/>
  <c r="ACR24" i="16"/>
  <c r="ACS24" i="16"/>
  <c r="ACT24" i="16"/>
  <c r="ACU24" i="16"/>
  <c r="ACV24" i="16"/>
  <c r="ACQ25" i="16"/>
  <c r="ACR25" i="16"/>
  <c r="ACS25" i="16"/>
  <c r="ACT25" i="16"/>
  <c r="ACU25" i="16"/>
  <c r="ACV25" i="16"/>
  <c r="ACQ26" i="16"/>
  <c r="ACR26" i="16"/>
  <c r="ACS26" i="16"/>
  <c r="ACT26" i="16"/>
  <c r="ACU26" i="16"/>
  <c r="ACV26" i="16"/>
  <c r="ACQ27" i="16"/>
  <c r="ACR27" i="16"/>
  <c r="ACS27" i="16"/>
  <c r="ACT27" i="16"/>
  <c r="ACU27" i="16"/>
  <c r="ACV27" i="16"/>
  <c r="ACQ28" i="16"/>
  <c r="ACR28" i="16"/>
  <c r="ACS28" i="16"/>
  <c r="ACT28" i="16"/>
  <c r="ACU28" i="16"/>
  <c r="ACV28" i="16"/>
  <c r="ACQ29" i="16"/>
  <c r="ACR29" i="16"/>
  <c r="ACS29" i="16"/>
  <c r="ACT29" i="16"/>
  <c r="ACU29" i="16"/>
  <c r="ACV29" i="16"/>
  <c r="ACQ30" i="16"/>
  <c r="ACR30" i="16"/>
  <c r="ACS30" i="16"/>
  <c r="ACT30" i="16"/>
  <c r="ACU30" i="16"/>
  <c r="ACV30" i="16"/>
  <c r="ACQ31" i="16"/>
  <c r="ACR31" i="16"/>
  <c r="ACS31" i="16"/>
  <c r="ACT31" i="16"/>
  <c r="ACU31" i="16"/>
  <c r="ACV31" i="16"/>
  <c r="ACQ32" i="16"/>
  <c r="ACR32" i="16"/>
  <c r="ACS32" i="16"/>
  <c r="ACT32" i="16"/>
  <c r="ACU32" i="16"/>
  <c r="ACV32" i="16"/>
  <c r="ACQ33" i="16"/>
  <c r="ACR33" i="16"/>
  <c r="ACS33" i="16"/>
  <c r="ACT33" i="16"/>
  <c r="ACU33" i="16"/>
  <c r="ACV33" i="16"/>
  <c r="ACQ34" i="16"/>
  <c r="ACR34" i="16"/>
  <c r="ACS34" i="16"/>
  <c r="ACT34" i="16"/>
  <c r="ACU34" i="16"/>
  <c r="ACV34" i="16"/>
  <c r="ACQ35" i="16"/>
  <c r="ACR35" i="16"/>
  <c r="ACS35" i="16"/>
  <c r="ACT35" i="16"/>
  <c r="ACU35" i="16"/>
  <c r="ACV35" i="16"/>
  <c r="ACQ36" i="16"/>
  <c r="ACR36" i="16"/>
  <c r="ACS36" i="16"/>
  <c r="ACT36" i="16"/>
  <c r="ACU36" i="16"/>
  <c r="ACV36" i="16"/>
  <c r="ACQ37" i="16"/>
  <c r="ACR37" i="16"/>
  <c r="ACS37" i="16"/>
  <c r="ACT37" i="16"/>
  <c r="ACU37" i="16"/>
  <c r="ACV37" i="16"/>
  <c r="ACQ38" i="16"/>
  <c r="ACR38" i="16"/>
  <c r="ACS38" i="16"/>
  <c r="ACT38" i="16"/>
  <c r="ACU38" i="16"/>
  <c r="ACV38" i="16"/>
  <c r="ACQ39" i="16"/>
  <c r="ACR39" i="16"/>
  <c r="ACS39" i="16"/>
  <c r="ACT39" i="16"/>
  <c r="ACU39" i="16"/>
  <c r="ACV39" i="16"/>
  <c r="ACQ40" i="16"/>
  <c r="ACR40" i="16"/>
  <c r="ACS40" i="16"/>
  <c r="ACT40" i="16"/>
  <c r="ACU40" i="16"/>
  <c r="ACV40" i="16"/>
  <c r="ACQ41" i="16"/>
  <c r="ACR41" i="16"/>
  <c r="ACS41" i="16"/>
  <c r="ACT41" i="16"/>
  <c r="ACU41" i="16"/>
  <c r="ACV41" i="16"/>
  <c r="ACQ42" i="16"/>
  <c r="ACR42" i="16"/>
  <c r="ACS42" i="16"/>
  <c r="ACT42" i="16"/>
  <c r="ACU42" i="16"/>
  <c r="ACV42" i="16"/>
  <c r="ACQ43" i="16"/>
  <c r="ACR43" i="16"/>
  <c r="ACS43" i="16"/>
  <c r="ACT43" i="16"/>
  <c r="ACU43" i="16"/>
  <c r="ACV43" i="16"/>
  <c r="ACQ44" i="16"/>
  <c r="ACR44" i="16"/>
  <c r="ACS44" i="16"/>
  <c r="ACT44" i="16"/>
  <c r="ACU44" i="16"/>
  <c r="ACV44" i="16"/>
  <c r="ACQ45" i="16"/>
  <c r="ACR45" i="16"/>
  <c r="ACS45" i="16"/>
  <c r="ACT45" i="16"/>
  <c r="ACU45" i="16"/>
  <c r="ACV45" i="16"/>
  <c r="ACQ46" i="16"/>
  <c r="ACR46" i="16"/>
  <c r="ACS46" i="16"/>
  <c r="ACT46" i="16"/>
  <c r="ACU46" i="16"/>
  <c r="ACV46" i="16"/>
  <c r="ACQ47" i="16"/>
  <c r="ACR47" i="16"/>
  <c r="ACS47" i="16"/>
  <c r="ACT47" i="16"/>
  <c r="ACU47" i="16"/>
  <c r="ACV47" i="16"/>
  <c r="ACQ48" i="16"/>
  <c r="ACR48" i="16"/>
  <c r="ACS48" i="16"/>
  <c r="ACT48" i="16"/>
  <c r="ACU48" i="16"/>
  <c r="ACV48" i="16"/>
  <c r="ACQ49" i="16"/>
  <c r="ACR49" i="16"/>
  <c r="ACS49" i="16"/>
  <c r="ACT49" i="16"/>
  <c r="ACU49" i="16"/>
  <c r="ACV49" i="16"/>
  <c r="ACQ50" i="16"/>
  <c r="ACR50" i="16"/>
  <c r="ACS50" i="16"/>
  <c r="ACT50" i="16"/>
  <c r="ACU50" i="16"/>
  <c r="ACV50" i="16"/>
  <c r="ACQ51" i="16"/>
  <c r="ACR51" i="16"/>
  <c r="ACS51" i="16"/>
  <c r="ACT51" i="16"/>
  <c r="ACU51" i="16"/>
  <c r="ACV51" i="16"/>
  <c r="ACQ52" i="16"/>
  <c r="ACR52" i="16"/>
  <c r="ACS52" i="16"/>
  <c r="ACT52" i="16"/>
  <c r="ACU52" i="16"/>
  <c r="ACV52" i="16"/>
  <c r="ACQ53" i="16"/>
  <c r="ACR53" i="16"/>
  <c r="ACS53" i="16"/>
  <c r="ACT53" i="16"/>
  <c r="ACU53" i="16"/>
  <c r="ACV53" i="16"/>
  <c r="ACQ54" i="16"/>
  <c r="ACR54" i="16"/>
  <c r="ACS54" i="16"/>
  <c r="ACT54" i="16"/>
  <c r="ACU54" i="16"/>
  <c r="ACV54" i="16"/>
  <c r="ACQ55" i="16"/>
  <c r="ACR55" i="16"/>
  <c r="ACS55" i="16"/>
  <c r="ACT55" i="16"/>
  <c r="ACU55" i="16"/>
  <c r="ACV55" i="16"/>
  <c r="ACQ56" i="16"/>
  <c r="ACR56" i="16"/>
  <c r="ACS56" i="16"/>
  <c r="ACT56" i="16"/>
  <c r="ACU56" i="16"/>
  <c r="ACV56" i="16"/>
  <c r="ACQ57" i="16"/>
  <c r="ACR57" i="16"/>
  <c r="ACS57" i="16"/>
  <c r="ACT57" i="16"/>
  <c r="ACU57" i="16"/>
  <c r="ACV57" i="16"/>
  <c r="ACQ58" i="16"/>
  <c r="ACR58" i="16"/>
  <c r="ACS58" i="16"/>
  <c r="ACT58" i="16"/>
  <c r="ACU58" i="16"/>
  <c r="ACV58" i="16"/>
  <c r="ACQ59" i="16"/>
  <c r="ACR59" i="16"/>
  <c r="ACS59" i="16"/>
  <c r="ACT59" i="16"/>
  <c r="ACU59" i="16"/>
  <c r="ACV59" i="16"/>
  <c r="ACQ60" i="16"/>
  <c r="ACR60" i="16"/>
  <c r="ACS60" i="16"/>
  <c r="ACT60" i="16"/>
  <c r="ACU60" i="16"/>
  <c r="ACV60" i="16"/>
  <c r="ACQ61" i="16"/>
  <c r="ACR61" i="16"/>
  <c r="ACS61" i="16"/>
  <c r="ACT61" i="16"/>
  <c r="ACU61" i="16"/>
  <c r="ACV61" i="16"/>
  <c r="ACQ62" i="16"/>
  <c r="ACR62" i="16"/>
  <c r="ACS62" i="16"/>
  <c r="ACT62" i="16"/>
  <c r="ACU62" i="16"/>
  <c r="ACV62" i="16"/>
  <c r="ACQ63" i="16"/>
  <c r="ACR63" i="16"/>
  <c r="ACS63" i="16"/>
  <c r="ACT63" i="16"/>
  <c r="ACU63" i="16"/>
  <c r="ACV63" i="16"/>
  <c r="ACQ64" i="16"/>
  <c r="ACR64" i="16"/>
  <c r="ACS64" i="16"/>
  <c r="ACT64" i="16"/>
  <c r="ACU64" i="16"/>
  <c r="ACV64" i="16"/>
  <c r="ACQ65" i="16"/>
  <c r="ACR65" i="16"/>
  <c r="ACS65" i="16"/>
  <c r="ACT65" i="16"/>
  <c r="ACU65" i="16"/>
  <c r="ACV65" i="16"/>
  <c r="ACQ66" i="16"/>
  <c r="ACR66" i="16"/>
  <c r="ACS66" i="16"/>
  <c r="ACT66" i="16"/>
  <c r="ACU66" i="16"/>
  <c r="ACV66" i="16"/>
  <c r="ACQ67" i="16"/>
  <c r="ACR67" i="16"/>
  <c r="ACS67" i="16"/>
  <c r="ACT67" i="16"/>
  <c r="ACU67" i="16"/>
  <c r="ACV67" i="16"/>
  <c r="ACQ68" i="16"/>
  <c r="ACR68" i="16"/>
  <c r="ACS68" i="16"/>
  <c r="ACT68" i="16"/>
  <c r="ACU68" i="16"/>
  <c r="ACV68" i="16"/>
  <c r="ACQ69" i="16"/>
  <c r="ACR69" i="16"/>
  <c r="ACS69" i="16"/>
  <c r="ACT69" i="16"/>
  <c r="ACU69" i="16"/>
  <c r="ACV69" i="16"/>
  <c r="ACQ70" i="16"/>
  <c r="ACR70" i="16"/>
  <c r="ACS70" i="16"/>
  <c r="ACT70" i="16"/>
  <c r="ACU70" i="16"/>
  <c r="ACV70" i="16"/>
  <c r="ACQ71" i="16"/>
  <c r="ACR71" i="16"/>
  <c r="ACS71" i="16"/>
  <c r="ACT71" i="16"/>
  <c r="ACU71" i="16"/>
  <c r="ACV71" i="16"/>
  <c r="ACQ72" i="16"/>
  <c r="ACR72" i="16"/>
  <c r="ACS72" i="16"/>
  <c r="ACT72" i="16"/>
  <c r="ACU72" i="16"/>
  <c r="ACV72" i="16"/>
  <c r="ACQ73" i="16"/>
  <c r="ACR73" i="16"/>
  <c r="ACS73" i="16"/>
  <c r="ACT73" i="16"/>
  <c r="ACU73" i="16"/>
  <c r="ACV73" i="16"/>
  <c r="ACQ74" i="16"/>
  <c r="ACR74" i="16"/>
  <c r="ACS74" i="16"/>
  <c r="ACT74" i="16"/>
  <c r="ACU74" i="16"/>
  <c r="ACV74" i="16"/>
  <c r="ACQ75" i="16"/>
  <c r="ACR75" i="16"/>
  <c r="ACS75" i="16"/>
  <c r="ACT75" i="16"/>
  <c r="ACU75" i="16"/>
  <c r="ACV75" i="16"/>
  <c r="ACQ76" i="16"/>
  <c r="ACR76" i="16"/>
  <c r="ACS76" i="16"/>
  <c r="ACT76" i="16"/>
  <c r="ACU76" i="16"/>
  <c r="ACV76" i="16"/>
  <c r="ACQ77" i="16"/>
  <c r="ACR77" i="16"/>
  <c r="ACS77" i="16"/>
  <c r="ACT77" i="16"/>
  <c r="ACU77" i="16"/>
  <c r="ACV77" i="16"/>
  <c r="ACQ4" i="16"/>
  <c r="ACR4" i="16"/>
  <c r="ACS4" i="16"/>
  <c r="ACT4" i="16"/>
  <c r="ACU4" i="16"/>
  <c r="ACV4" i="16"/>
  <c r="ACQ5" i="16"/>
  <c r="ACR5" i="16"/>
  <c r="ACS5" i="16"/>
  <c r="ACT5" i="16"/>
  <c r="ACU5" i="16"/>
  <c r="ACV5" i="16"/>
  <c r="ACQ6" i="16"/>
  <c r="ACR6" i="16"/>
  <c r="ACS6" i="16"/>
  <c r="ACT6" i="16"/>
  <c r="ACU6" i="16"/>
  <c r="ACV6" i="16"/>
  <c r="ACQ7" i="16"/>
  <c r="ACR7" i="16"/>
  <c r="ACS7" i="16"/>
  <c r="ACT7" i="16"/>
  <c r="ACU7" i="16"/>
  <c r="ACV7" i="16"/>
  <c r="ACQ8" i="16"/>
  <c r="ACR8" i="16"/>
  <c r="ACS8" i="16"/>
  <c r="ACT8" i="16"/>
  <c r="ACU8" i="16"/>
  <c r="ACV8" i="16"/>
  <c r="ACV3" i="16"/>
  <c r="ACU3" i="16"/>
  <c r="ACT3" i="16"/>
  <c r="ACS3" i="16"/>
  <c r="ACR3" i="16"/>
  <c r="ACQ3" i="16"/>
  <c r="I93" i="28" l="1"/>
  <c r="J93" i="28" s="1"/>
  <c r="G94" i="28" s="1"/>
  <c r="L93" i="28"/>
  <c r="H93" i="28"/>
  <c r="ADE4" i="16"/>
  <c r="ACX4" i="16" s="1"/>
  <c r="ADE74" i="16"/>
  <c r="ACX74" i="16" s="1"/>
  <c r="ADE54" i="16"/>
  <c r="ACX54" i="16" s="1"/>
  <c r="ADE34" i="16"/>
  <c r="ACX34" i="16" s="1"/>
  <c r="ADE5" i="16"/>
  <c r="ACX5" i="16" s="1"/>
  <c r="ADE10" i="16"/>
  <c r="ACX10" i="16" s="1"/>
  <c r="ADE70" i="16"/>
  <c r="ACX70" i="16" s="1"/>
  <c r="ADE66" i="16"/>
  <c r="ACX66" i="16" s="1"/>
  <c r="ADE58" i="16"/>
  <c r="ACX58" i="16" s="1"/>
  <c r="ADE50" i="16"/>
  <c r="ACX50" i="16" s="1"/>
  <c r="ADE42" i="16"/>
  <c r="ACX42" i="16" s="1"/>
  <c r="ADE38" i="16"/>
  <c r="ACX38" i="16" s="1"/>
  <c r="ADE26" i="16"/>
  <c r="ACX26" i="16" s="1"/>
  <c r="ADE22" i="16"/>
  <c r="ACX22" i="16" s="1"/>
  <c r="ADE18" i="16"/>
  <c r="ADE3" i="16"/>
  <c r="ACX3" i="16" s="1"/>
  <c r="ADE72" i="16"/>
  <c r="ADE68" i="16"/>
  <c r="ADE64" i="16"/>
  <c r="ADE14" i="16"/>
  <c r="ADE76" i="16"/>
  <c r="ADE62" i="16"/>
  <c r="ADE46" i="16"/>
  <c r="ADE30" i="16"/>
  <c r="ADE77" i="16"/>
  <c r="ADE75" i="16"/>
  <c r="ADE73" i="16"/>
  <c r="ADE71" i="16"/>
  <c r="ADE69" i="16"/>
  <c r="ADE67" i="16"/>
  <c r="ADE65" i="16"/>
  <c r="ADE63" i="16"/>
  <c r="ADE61" i="16"/>
  <c r="ADE60" i="16"/>
  <c r="ADE59" i="16"/>
  <c r="ADE57" i="16"/>
  <c r="ADE56" i="16"/>
  <c r="ADE55" i="16"/>
  <c r="ADE53" i="16"/>
  <c r="ADE52" i="16"/>
  <c r="ADE51" i="16"/>
  <c r="ADE49" i="16"/>
  <c r="ADE48" i="16"/>
  <c r="ADE47" i="16"/>
  <c r="ADE45" i="16"/>
  <c r="ADE44" i="16"/>
  <c r="ADE43" i="16"/>
  <c r="ADE41" i="16"/>
  <c r="ADE40" i="16"/>
  <c r="ADE39" i="16"/>
  <c r="ADE37" i="16"/>
  <c r="ADE36" i="16"/>
  <c r="ADE35" i="16"/>
  <c r="ADE33" i="16"/>
  <c r="ADE32" i="16"/>
  <c r="ADE31" i="16"/>
  <c r="ADE29" i="16"/>
  <c r="ADE28" i="16"/>
  <c r="ADE27" i="16"/>
  <c r="ADE25" i="16"/>
  <c r="ADE24" i="16"/>
  <c r="ADE23" i="16"/>
  <c r="ADE21" i="16"/>
  <c r="ADE20" i="16"/>
  <c r="ADE19" i="16"/>
  <c r="ADE17" i="16"/>
  <c r="ADE16" i="16"/>
  <c r="ADE15" i="16"/>
  <c r="ADE13" i="16"/>
  <c r="ADE12" i="16"/>
  <c r="ADE11" i="16"/>
  <c r="ADE9" i="16"/>
  <c r="ADE7" i="16"/>
  <c r="ADE6" i="16"/>
  <c r="ADE8" i="16"/>
  <c r="L94" i="28" l="1"/>
  <c r="I94" i="28"/>
  <c r="J94" i="28" s="1"/>
  <c r="G95" i="28" s="1"/>
  <c r="H94" i="28"/>
  <c r="ACX18" i="16"/>
  <c r="ACX15" i="16"/>
  <c r="ACX25" i="16"/>
  <c r="ACX36" i="16"/>
  <c r="ACX47" i="16"/>
  <c r="ACX57" i="16"/>
  <c r="ACX71" i="16"/>
  <c r="ACX62" i="16"/>
  <c r="ACX11" i="16"/>
  <c r="ACX16" i="16"/>
  <c r="ACX27" i="16"/>
  <c r="ACX37" i="16"/>
  <c r="ACX48" i="16"/>
  <c r="ACX65" i="16"/>
  <c r="ACX6" i="16"/>
  <c r="ACX12" i="16"/>
  <c r="ACX17" i="16"/>
  <c r="ACX23" i="16"/>
  <c r="ACX28" i="16"/>
  <c r="ACX33" i="16"/>
  <c r="ACX39" i="16"/>
  <c r="ACX44" i="16"/>
  <c r="ACX49" i="16"/>
  <c r="ACX55" i="16"/>
  <c r="ACX60" i="16"/>
  <c r="ACX67" i="16"/>
  <c r="ACX75" i="16"/>
  <c r="ACX30" i="16"/>
  <c r="ACX68" i="16"/>
  <c r="ACX9" i="16"/>
  <c r="ACX20" i="16"/>
  <c r="ACX31" i="16"/>
  <c r="ACX41" i="16"/>
  <c r="ACX52" i="16"/>
  <c r="ACX63" i="16"/>
  <c r="ACX14" i="16"/>
  <c r="ACX8" i="16"/>
  <c r="ACX21" i="16"/>
  <c r="ACX32" i="16"/>
  <c r="ACX43" i="16"/>
  <c r="ACX53" i="16"/>
  <c r="ACX59" i="16"/>
  <c r="ACX73" i="16"/>
  <c r="ACX76" i="16"/>
  <c r="ACX64" i="16"/>
  <c r="ACX7" i="16"/>
  <c r="ACX13" i="16"/>
  <c r="ACX19" i="16"/>
  <c r="ACX24" i="16"/>
  <c r="ACX29" i="16"/>
  <c r="ACX35" i="16"/>
  <c r="ACX40" i="16"/>
  <c r="ACX45" i="16"/>
  <c r="ACX51" i="16"/>
  <c r="ACX56" i="16"/>
  <c r="ACX61" i="16"/>
  <c r="ACX69" i="16"/>
  <c r="ACX77" i="16"/>
  <c r="ACX46" i="16"/>
  <c r="ACX72" i="16"/>
  <c r="UT81" i="16"/>
  <c r="L95" i="28" l="1"/>
  <c r="I95" i="28"/>
  <c r="J95" i="28" s="1"/>
  <c r="G96" i="28" s="1"/>
  <c r="H95" i="28"/>
  <c r="UO81" i="16"/>
  <c r="UP81" i="16"/>
  <c r="UQ81" i="16"/>
  <c r="UR81" i="16"/>
  <c r="US81" i="16"/>
  <c r="UU81" i="16"/>
  <c r="UV81" i="16"/>
  <c r="UW81" i="16"/>
  <c r="UX81" i="16"/>
  <c r="UY81" i="16"/>
  <c r="UZ81" i="16"/>
  <c r="VA81" i="16"/>
  <c r="VB81" i="16"/>
  <c r="VC81" i="16"/>
  <c r="VD81" i="16"/>
  <c r="VE81" i="16"/>
  <c r="VF81" i="16"/>
  <c r="VG81" i="16"/>
  <c r="VI81" i="16"/>
  <c r="I96" i="28" l="1"/>
  <c r="J96" i="28" s="1"/>
  <c r="G97" i="28" s="1"/>
  <c r="L96" i="28"/>
  <c r="H96" i="28"/>
  <c r="I97" i="28" l="1"/>
  <c r="J97" i="28" s="1"/>
  <c r="G98" i="28" s="1"/>
  <c r="L97" i="28"/>
  <c r="H97" i="28"/>
  <c r="ACI4" i="16"/>
  <c r="ACI5" i="16"/>
  <c r="ACI6" i="16"/>
  <c r="ACI7" i="16"/>
  <c r="ACI8" i="16"/>
  <c r="ACI9" i="16"/>
  <c r="ACI10" i="16"/>
  <c r="ACI11" i="16"/>
  <c r="ACI12" i="16"/>
  <c r="ACI13" i="16"/>
  <c r="ACI14" i="16"/>
  <c r="ACI15" i="16"/>
  <c r="ACI16" i="16"/>
  <c r="ACI17" i="16"/>
  <c r="ACI18" i="16"/>
  <c r="ACI19" i="16"/>
  <c r="ACI20" i="16"/>
  <c r="ACI21" i="16"/>
  <c r="ACI22" i="16"/>
  <c r="ACI23" i="16"/>
  <c r="ACI24" i="16"/>
  <c r="ACI25" i="16"/>
  <c r="ACI26" i="16"/>
  <c r="ACI27" i="16"/>
  <c r="ACI28" i="16"/>
  <c r="ACI29" i="16"/>
  <c r="ACI30" i="16"/>
  <c r="ACI31" i="16"/>
  <c r="ACI32" i="16"/>
  <c r="ACI33" i="16"/>
  <c r="ACI34" i="16"/>
  <c r="ACI35" i="16"/>
  <c r="ACI36" i="16"/>
  <c r="ACI37" i="16"/>
  <c r="ACI38" i="16"/>
  <c r="ACI39" i="16"/>
  <c r="ACI40" i="16"/>
  <c r="ACI41" i="16"/>
  <c r="ACI42" i="16"/>
  <c r="ACI43" i="16"/>
  <c r="ACI44" i="16"/>
  <c r="ACI45" i="16"/>
  <c r="ACI46" i="16"/>
  <c r="ACI47" i="16"/>
  <c r="ACI48" i="16"/>
  <c r="ACI49" i="16"/>
  <c r="ACI50" i="16"/>
  <c r="ACI51" i="16"/>
  <c r="ACI52" i="16"/>
  <c r="ACI53" i="16"/>
  <c r="ACI54" i="16"/>
  <c r="ACI55" i="16"/>
  <c r="ACI56" i="16"/>
  <c r="ACI57" i="16"/>
  <c r="ACI58" i="16"/>
  <c r="ACI59" i="16"/>
  <c r="ACI60" i="16"/>
  <c r="ACI61" i="16"/>
  <c r="ACI62" i="16"/>
  <c r="ACI63" i="16"/>
  <c r="ACI64" i="16"/>
  <c r="ACI65" i="16"/>
  <c r="ACI66" i="16"/>
  <c r="ACI67" i="16"/>
  <c r="ACI68" i="16"/>
  <c r="ACI69" i="16"/>
  <c r="ACI70" i="16"/>
  <c r="ACI71" i="16"/>
  <c r="ACI72" i="16"/>
  <c r="ACI73" i="16"/>
  <c r="ACI74" i="16"/>
  <c r="ACI75" i="16"/>
  <c r="ACI76" i="16"/>
  <c r="ACI77" i="16"/>
  <c r="ACI3" i="16"/>
  <c r="ACJ6" i="16"/>
  <c r="ACK6" i="16"/>
  <c r="ACL6" i="16"/>
  <c r="ACM6" i="16"/>
  <c r="ACN6" i="16"/>
  <c r="ACJ7" i="16"/>
  <c r="ACK7" i="16"/>
  <c r="ACL7" i="16"/>
  <c r="ACM7" i="16"/>
  <c r="ACN7" i="16"/>
  <c r="ACJ8" i="16"/>
  <c r="ACK8" i="16"/>
  <c r="ACL8" i="16"/>
  <c r="ACM8" i="16"/>
  <c r="ACN8" i="16"/>
  <c r="ACJ9" i="16"/>
  <c r="ACK9" i="16"/>
  <c r="ACL9" i="16"/>
  <c r="ACM9" i="16"/>
  <c r="ACN9" i="16"/>
  <c r="ACJ10" i="16"/>
  <c r="ACK10" i="16"/>
  <c r="ACL10" i="16"/>
  <c r="ACM10" i="16"/>
  <c r="ACN10" i="16"/>
  <c r="ACJ11" i="16"/>
  <c r="ACK11" i="16"/>
  <c r="ACL11" i="16"/>
  <c r="ACM11" i="16"/>
  <c r="ACN11" i="16"/>
  <c r="ACJ12" i="16"/>
  <c r="ACK12" i="16"/>
  <c r="ACL12" i="16"/>
  <c r="ACM12" i="16"/>
  <c r="ACN12" i="16"/>
  <c r="ACJ13" i="16"/>
  <c r="ACK13" i="16"/>
  <c r="ACL13" i="16"/>
  <c r="ACM13" i="16"/>
  <c r="ACN13" i="16"/>
  <c r="ACJ14" i="16"/>
  <c r="ACK14" i="16"/>
  <c r="ACL14" i="16"/>
  <c r="ACM14" i="16"/>
  <c r="ACN14" i="16"/>
  <c r="ACJ15" i="16"/>
  <c r="ACK15" i="16"/>
  <c r="ACL15" i="16"/>
  <c r="ACM15" i="16"/>
  <c r="ACN15" i="16"/>
  <c r="ACJ16" i="16"/>
  <c r="ACK16" i="16"/>
  <c r="ACL16" i="16"/>
  <c r="ACM16" i="16"/>
  <c r="ACN16" i="16"/>
  <c r="ACJ17" i="16"/>
  <c r="ACK17" i="16"/>
  <c r="ACL17" i="16"/>
  <c r="ACM17" i="16"/>
  <c r="ACN17" i="16"/>
  <c r="ACJ18" i="16"/>
  <c r="ACK18" i="16"/>
  <c r="ACL18" i="16"/>
  <c r="ACM18" i="16"/>
  <c r="ACN18" i="16"/>
  <c r="ACJ19" i="16"/>
  <c r="ACK19" i="16"/>
  <c r="ACL19" i="16"/>
  <c r="ACM19" i="16"/>
  <c r="ACN19" i="16"/>
  <c r="ACJ20" i="16"/>
  <c r="ACK20" i="16"/>
  <c r="ACL20" i="16"/>
  <c r="ACM20" i="16"/>
  <c r="ACN20" i="16"/>
  <c r="ACJ21" i="16"/>
  <c r="ACK21" i="16"/>
  <c r="ACL21" i="16"/>
  <c r="ACM21" i="16"/>
  <c r="ACN21" i="16"/>
  <c r="ACJ22" i="16"/>
  <c r="ACK22" i="16"/>
  <c r="ACL22" i="16"/>
  <c r="ACM22" i="16"/>
  <c r="ACN22" i="16"/>
  <c r="ACJ23" i="16"/>
  <c r="ACK23" i="16"/>
  <c r="ACL23" i="16"/>
  <c r="ACM23" i="16"/>
  <c r="ACN23" i="16"/>
  <c r="ACJ24" i="16"/>
  <c r="ACK24" i="16"/>
  <c r="ACL24" i="16"/>
  <c r="ACM24" i="16"/>
  <c r="ACN24" i="16"/>
  <c r="ACJ25" i="16"/>
  <c r="ACK25" i="16"/>
  <c r="ACL25" i="16"/>
  <c r="ACM25" i="16"/>
  <c r="ACN25" i="16"/>
  <c r="ACJ26" i="16"/>
  <c r="ACK26" i="16"/>
  <c r="ACL26" i="16"/>
  <c r="ACM26" i="16"/>
  <c r="ACN26" i="16"/>
  <c r="ACJ27" i="16"/>
  <c r="ACK27" i="16"/>
  <c r="ACL27" i="16"/>
  <c r="ACM27" i="16"/>
  <c r="ACN27" i="16"/>
  <c r="ACJ28" i="16"/>
  <c r="ACK28" i="16"/>
  <c r="ACL28" i="16"/>
  <c r="ACM28" i="16"/>
  <c r="ACN28" i="16"/>
  <c r="ACJ29" i="16"/>
  <c r="ACK29" i="16"/>
  <c r="ACL29" i="16"/>
  <c r="ACM29" i="16"/>
  <c r="ACN29" i="16"/>
  <c r="ACJ30" i="16"/>
  <c r="ACK30" i="16"/>
  <c r="ACL30" i="16"/>
  <c r="ACM30" i="16"/>
  <c r="ACN30" i="16"/>
  <c r="ACJ31" i="16"/>
  <c r="ACK31" i="16"/>
  <c r="ACL31" i="16"/>
  <c r="ACM31" i="16"/>
  <c r="ACN31" i="16"/>
  <c r="ACJ32" i="16"/>
  <c r="ACK32" i="16"/>
  <c r="ACL32" i="16"/>
  <c r="ACM32" i="16"/>
  <c r="ACN32" i="16"/>
  <c r="ACJ33" i="16"/>
  <c r="ACK33" i="16"/>
  <c r="ACL33" i="16"/>
  <c r="ACM33" i="16"/>
  <c r="ACN33" i="16"/>
  <c r="ACJ34" i="16"/>
  <c r="ACK34" i="16"/>
  <c r="ACL34" i="16"/>
  <c r="ACM34" i="16"/>
  <c r="ACN34" i="16"/>
  <c r="ACJ35" i="16"/>
  <c r="ACK35" i="16"/>
  <c r="ACL35" i="16"/>
  <c r="ACM35" i="16"/>
  <c r="ACN35" i="16"/>
  <c r="ACJ36" i="16"/>
  <c r="ACK36" i="16"/>
  <c r="ACL36" i="16"/>
  <c r="ACM36" i="16"/>
  <c r="ACN36" i="16"/>
  <c r="ACJ37" i="16"/>
  <c r="ACK37" i="16"/>
  <c r="ACL37" i="16"/>
  <c r="ACM37" i="16"/>
  <c r="ACN37" i="16"/>
  <c r="ACJ38" i="16"/>
  <c r="ACK38" i="16"/>
  <c r="ACL38" i="16"/>
  <c r="ACM38" i="16"/>
  <c r="ACN38" i="16"/>
  <c r="ACJ39" i="16"/>
  <c r="ACK39" i="16"/>
  <c r="ACL39" i="16"/>
  <c r="ACM39" i="16"/>
  <c r="ACN39" i="16"/>
  <c r="ACJ40" i="16"/>
  <c r="ACK40" i="16"/>
  <c r="ACL40" i="16"/>
  <c r="ACM40" i="16"/>
  <c r="ACN40" i="16"/>
  <c r="ACJ41" i="16"/>
  <c r="ACK41" i="16"/>
  <c r="ACL41" i="16"/>
  <c r="ACM41" i="16"/>
  <c r="ACN41" i="16"/>
  <c r="ACJ42" i="16"/>
  <c r="ACK42" i="16"/>
  <c r="ACL42" i="16"/>
  <c r="ACM42" i="16"/>
  <c r="ACN42" i="16"/>
  <c r="ACJ43" i="16"/>
  <c r="ACK43" i="16"/>
  <c r="ACL43" i="16"/>
  <c r="ACM43" i="16"/>
  <c r="ACN43" i="16"/>
  <c r="ACJ44" i="16"/>
  <c r="ACK44" i="16"/>
  <c r="ACL44" i="16"/>
  <c r="ACM44" i="16"/>
  <c r="ACN44" i="16"/>
  <c r="ACJ45" i="16"/>
  <c r="ACK45" i="16"/>
  <c r="ACL45" i="16"/>
  <c r="ACM45" i="16"/>
  <c r="ACN45" i="16"/>
  <c r="ACJ46" i="16"/>
  <c r="ACK46" i="16"/>
  <c r="ACL46" i="16"/>
  <c r="ACM46" i="16"/>
  <c r="ACN46" i="16"/>
  <c r="ACJ47" i="16"/>
  <c r="ACK47" i="16"/>
  <c r="ACL47" i="16"/>
  <c r="ACM47" i="16"/>
  <c r="ACN47" i="16"/>
  <c r="ACJ48" i="16"/>
  <c r="ACK48" i="16"/>
  <c r="ACL48" i="16"/>
  <c r="ACM48" i="16"/>
  <c r="ACN48" i="16"/>
  <c r="ACJ49" i="16"/>
  <c r="ACK49" i="16"/>
  <c r="ACL49" i="16"/>
  <c r="ACM49" i="16"/>
  <c r="ACN49" i="16"/>
  <c r="ACJ50" i="16"/>
  <c r="ACK50" i="16"/>
  <c r="ACL50" i="16"/>
  <c r="ACM50" i="16"/>
  <c r="ACN50" i="16"/>
  <c r="ACJ51" i="16"/>
  <c r="ACK51" i="16"/>
  <c r="ACL51" i="16"/>
  <c r="ACM51" i="16"/>
  <c r="ACN51" i="16"/>
  <c r="ACJ52" i="16"/>
  <c r="ACK52" i="16"/>
  <c r="ACL52" i="16"/>
  <c r="ACM52" i="16"/>
  <c r="ACN52" i="16"/>
  <c r="ACJ53" i="16"/>
  <c r="ACK53" i="16"/>
  <c r="ACL53" i="16"/>
  <c r="ACM53" i="16"/>
  <c r="ACN53" i="16"/>
  <c r="ACJ54" i="16"/>
  <c r="ACK54" i="16"/>
  <c r="ACL54" i="16"/>
  <c r="ACM54" i="16"/>
  <c r="ACN54" i="16"/>
  <c r="ACJ55" i="16"/>
  <c r="ACK55" i="16"/>
  <c r="ACL55" i="16"/>
  <c r="ACM55" i="16"/>
  <c r="ACN55" i="16"/>
  <c r="ACJ56" i="16"/>
  <c r="ACK56" i="16"/>
  <c r="ACL56" i="16"/>
  <c r="ACM56" i="16"/>
  <c r="ACN56" i="16"/>
  <c r="ACJ57" i="16"/>
  <c r="ACK57" i="16"/>
  <c r="ACL57" i="16"/>
  <c r="ACM57" i="16"/>
  <c r="ACN57" i="16"/>
  <c r="ACJ58" i="16"/>
  <c r="ACK58" i="16"/>
  <c r="ACL58" i="16"/>
  <c r="ACM58" i="16"/>
  <c r="ACN58" i="16"/>
  <c r="ACJ59" i="16"/>
  <c r="ACK59" i="16"/>
  <c r="ACL59" i="16"/>
  <c r="ACM59" i="16"/>
  <c r="ACN59" i="16"/>
  <c r="ACJ60" i="16"/>
  <c r="ACK60" i="16"/>
  <c r="ACL60" i="16"/>
  <c r="ACM60" i="16"/>
  <c r="ACN60" i="16"/>
  <c r="ACJ61" i="16"/>
  <c r="ACK61" i="16"/>
  <c r="ACL61" i="16"/>
  <c r="ACM61" i="16"/>
  <c r="ACN61" i="16"/>
  <c r="ACJ62" i="16"/>
  <c r="ACK62" i="16"/>
  <c r="ACL62" i="16"/>
  <c r="ACM62" i="16"/>
  <c r="ACN62" i="16"/>
  <c r="ACJ63" i="16"/>
  <c r="ACK63" i="16"/>
  <c r="ACL63" i="16"/>
  <c r="ACM63" i="16"/>
  <c r="ACN63" i="16"/>
  <c r="ACJ64" i="16"/>
  <c r="ACK64" i="16"/>
  <c r="ACL64" i="16"/>
  <c r="ACM64" i="16"/>
  <c r="ACN64" i="16"/>
  <c r="ACJ65" i="16"/>
  <c r="ACK65" i="16"/>
  <c r="ACL65" i="16"/>
  <c r="ACM65" i="16"/>
  <c r="ACN65" i="16"/>
  <c r="ACJ66" i="16"/>
  <c r="ACK66" i="16"/>
  <c r="ACL66" i="16"/>
  <c r="ACM66" i="16"/>
  <c r="ACN66" i="16"/>
  <c r="ACJ67" i="16"/>
  <c r="ACK67" i="16"/>
  <c r="ACL67" i="16"/>
  <c r="ACM67" i="16"/>
  <c r="ACN67" i="16"/>
  <c r="ACJ68" i="16"/>
  <c r="ACK68" i="16"/>
  <c r="ACL68" i="16"/>
  <c r="ACM68" i="16"/>
  <c r="ACN68" i="16"/>
  <c r="ACJ69" i="16"/>
  <c r="ACK69" i="16"/>
  <c r="ACL69" i="16"/>
  <c r="ACM69" i="16"/>
  <c r="ACN69" i="16"/>
  <c r="ACJ70" i="16"/>
  <c r="ACK70" i="16"/>
  <c r="ACL70" i="16"/>
  <c r="ACM70" i="16"/>
  <c r="ACN70" i="16"/>
  <c r="ACJ71" i="16"/>
  <c r="ACK71" i="16"/>
  <c r="ACL71" i="16"/>
  <c r="ACM71" i="16"/>
  <c r="ACN71" i="16"/>
  <c r="ACJ72" i="16"/>
  <c r="ACK72" i="16"/>
  <c r="ACL72" i="16"/>
  <c r="ACM72" i="16"/>
  <c r="ACN72" i="16"/>
  <c r="ACJ73" i="16"/>
  <c r="ACK73" i="16"/>
  <c r="ACL73" i="16"/>
  <c r="ACM73" i="16"/>
  <c r="ACN73" i="16"/>
  <c r="ACJ74" i="16"/>
  <c r="ACK74" i="16"/>
  <c r="ACL74" i="16"/>
  <c r="ACM74" i="16"/>
  <c r="ACN74" i="16"/>
  <c r="ACJ75" i="16"/>
  <c r="ACK75" i="16"/>
  <c r="ACL75" i="16"/>
  <c r="ACM75" i="16"/>
  <c r="ACN75" i="16"/>
  <c r="ACJ76" i="16"/>
  <c r="ACK76" i="16"/>
  <c r="ACL76" i="16"/>
  <c r="ACM76" i="16"/>
  <c r="ACN76" i="16"/>
  <c r="ACJ77" i="16"/>
  <c r="ACK77" i="16"/>
  <c r="ACL77" i="16"/>
  <c r="ACM77" i="16"/>
  <c r="ACN77" i="16"/>
  <c r="ACJ4" i="16"/>
  <c r="ACK4" i="16"/>
  <c r="ACL4" i="16"/>
  <c r="ACM4" i="16"/>
  <c r="ACN4" i="16"/>
  <c r="ACJ5" i="16"/>
  <c r="ACK5" i="16"/>
  <c r="ACL5" i="16"/>
  <c r="ACM5" i="16"/>
  <c r="ACN5" i="16"/>
  <c r="ACN3" i="16"/>
  <c r="ACM3" i="16"/>
  <c r="ACL3" i="16"/>
  <c r="ACK3" i="16"/>
  <c r="ACJ3" i="16"/>
  <c r="L98" i="28" l="1"/>
  <c r="I98" i="28"/>
  <c r="J98" i="28" s="1"/>
  <c r="G99" i="28" s="1"/>
  <c r="H98" i="28"/>
  <c r="TL81" i="16"/>
  <c r="TM81" i="16"/>
  <c r="TN81" i="16"/>
  <c r="TO81" i="16"/>
  <c r="TP81" i="16"/>
  <c r="TQ81" i="16"/>
  <c r="TR81" i="16"/>
  <c r="TS81" i="16"/>
  <c r="TT81" i="16"/>
  <c r="TU81" i="16"/>
  <c r="TV81" i="16"/>
  <c r="TW81" i="16"/>
  <c r="TX81" i="16"/>
  <c r="TY81" i="16"/>
  <c r="TZ81" i="16"/>
  <c r="UA81" i="16"/>
  <c r="UB81" i="16"/>
  <c r="UC81" i="16"/>
  <c r="UD81" i="16"/>
  <c r="L99" i="28" l="1"/>
  <c r="I99" i="28"/>
  <c r="J99" i="28" s="1"/>
  <c r="G100" i="28" s="1"/>
  <c r="H99" i="28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4" i="23"/>
  <c r="I100" i="28" l="1"/>
  <c r="J100" i="28" s="1"/>
  <c r="G101" i="28" s="1"/>
  <c r="L100" i="28"/>
  <c r="H100" i="28"/>
  <c r="C62" i="22"/>
  <c r="I101" i="28" l="1"/>
  <c r="J101" i="28" s="1"/>
  <c r="G102" i="28" s="1"/>
  <c r="L101" i="28"/>
  <c r="H101" i="28"/>
  <c r="SO81" i="16"/>
  <c r="SP81" i="16"/>
  <c r="SQ81" i="16"/>
  <c r="SR81" i="16"/>
  <c r="SS81" i="16"/>
  <c r="ST81" i="16"/>
  <c r="SU81" i="16"/>
  <c r="SV81" i="16"/>
  <c r="SW81" i="16"/>
  <c r="SX81" i="16"/>
  <c r="SY81" i="16"/>
  <c r="SZ81" i="16"/>
  <c r="TA81" i="16"/>
  <c r="TB81" i="16"/>
  <c r="TC81" i="16"/>
  <c r="TD81" i="16"/>
  <c r="TE81" i="16"/>
  <c r="TF81" i="16"/>
  <c r="TG81" i="16"/>
  <c r="TH81" i="16"/>
  <c r="TI81" i="16"/>
  <c r="TJ81" i="16"/>
  <c r="TK81" i="16"/>
  <c r="UE81" i="16"/>
  <c r="UF81" i="16"/>
  <c r="UG81" i="16"/>
  <c r="UH81" i="16"/>
  <c r="UI81" i="16"/>
  <c r="UJ81" i="16"/>
  <c r="UK81" i="16"/>
  <c r="UL81" i="16"/>
  <c r="UM81" i="16"/>
  <c r="UN81" i="16"/>
  <c r="SJ81" i="16"/>
  <c r="SK81" i="16"/>
  <c r="SL81" i="16"/>
  <c r="SM81" i="16"/>
  <c r="SN81" i="16"/>
  <c r="L102" i="28" l="1"/>
  <c r="I102" i="28"/>
  <c r="J102" i="28" s="1"/>
  <c r="G103" i="28" s="1"/>
  <c r="H102" i="28"/>
  <c r="ACA6" i="16"/>
  <c r="ACB6" i="16"/>
  <c r="ACC6" i="16"/>
  <c r="ACD6" i="16"/>
  <c r="ACE6" i="16"/>
  <c r="ACF6" i="16"/>
  <c r="ACA7" i="16"/>
  <c r="ACB7" i="16"/>
  <c r="ACC7" i="16"/>
  <c r="ACD7" i="16"/>
  <c r="ACE7" i="16"/>
  <c r="ACF7" i="16"/>
  <c r="ACA8" i="16"/>
  <c r="ACB8" i="16"/>
  <c r="ACC8" i="16"/>
  <c r="ACD8" i="16"/>
  <c r="ACE8" i="16"/>
  <c r="ACF8" i="16"/>
  <c r="ACA9" i="16"/>
  <c r="ACB9" i="16"/>
  <c r="ACC9" i="16"/>
  <c r="ACD9" i="16"/>
  <c r="ACE9" i="16"/>
  <c r="ACF9" i="16"/>
  <c r="ACA10" i="16"/>
  <c r="ACB10" i="16"/>
  <c r="ACC10" i="16"/>
  <c r="ACD10" i="16"/>
  <c r="ACE10" i="16"/>
  <c r="ACF10" i="16"/>
  <c r="ACA11" i="16"/>
  <c r="ACB11" i="16"/>
  <c r="ACC11" i="16"/>
  <c r="ACD11" i="16"/>
  <c r="ACE11" i="16"/>
  <c r="ACF11" i="16"/>
  <c r="ACA12" i="16"/>
  <c r="ACB12" i="16"/>
  <c r="ACC12" i="16"/>
  <c r="ACD12" i="16"/>
  <c r="ACE12" i="16"/>
  <c r="ACF12" i="16"/>
  <c r="ACA13" i="16"/>
  <c r="ACB13" i="16"/>
  <c r="ACC13" i="16"/>
  <c r="ACD13" i="16"/>
  <c r="ACE13" i="16"/>
  <c r="ACF13" i="16"/>
  <c r="ACA14" i="16"/>
  <c r="ACB14" i="16"/>
  <c r="ACC14" i="16"/>
  <c r="ACD14" i="16"/>
  <c r="ACE14" i="16"/>
  <c r="ACF14" i="16"/>
  <c r="ACA15" i="16"/>
  <c r="ACB15" i="16"/>
  <c r="ACC15" i="16"/>
  <c r="ACD15" i="16"/>
  <c r="ACE15" i="16"/>
  <c r="ACF15" i="16"/>
  <c r="ACA16" i="16"/>
  <c r="ACB16" i="16"/>
  <c r="ACC16" i="16"/>
  <c r="ACD16" i="16"/>
  <c r="ACE16" i="16"/>
  <c r="ACF16" i="16"/>
  <c r="ACA17" i="16"/>
  <c r="ACB17" i="16"/>
  <c r="ACC17" i="16"/>
  <c r="ACD17" i="16"/>
  <c r="ACE17" i="16"/>
  <c r="ACF17" i="16"/>
  <c r="ACA18" i="16"/>
  <c r="ACB18" i="16"/>
  <c r="ACC18" i="16"/>
  <c r="ACD18" i="16"/>
  <c r="ACE18" i="16"/>
  <c r="ACF18" i="16"/>
  <c r="ACA19" i="16"/>
  <c r="ACB19" i="16"/>
  <c r="ACC19" i="16"/>
  <c r="ACD19" i="16"/>
  <c r="ACE19" i="16"/>
  <c r="ACF19" i="16"/>
  <c r="ACA20" i="16"/>
  <c r="ACB20" i="16"/>
  <c r="ACC20" i="16"/>
  <c r="ACD20" i="16"/>
  <c r="ACE20" i="16"/>
  <c r="ACF20" i="16"/>
  <c r="ACA21" i="16"/>
  <c r="ACB21" i="16"/>
  <c r="ACC21" i="16"/>
  <c r="ACD21" i="16"/>
  <c r="ACE21" i="16"/>
  <c r="ACF21" i="16"/>
  <c r="ACA22" i="16"/>
  <c r="ACB22" i="16"/>
  <c r="ACC22" i="16"/>
  <c r="ACD22" i="16"/>
  <c r="ACE22" i="16"/>
  <c r="ACF22" i="16"/>
  <c r="ACA23" i="16"/>
  <c r="ACB23" i="16"/>
  <c r="ACC23" i="16"/>
  <c r="ACD23" i="16"/>
  <c r="ACE23" i="16"/>
  <c r="ACF23" i="16"/>
  <c r="ACA24" i="16"/>
  <c r="ACB24" i="16"/>
  <c r="ACC24" i="16"/>
  <c r="ACD24" i="16"/>
  <c r="ACE24" i="16"/>
  <c r="ACF24" i="16"/>
  <c r="ACA25" i="16"/>
  <c r="ACB25" i="16"/>
  <c r="ACC25" i="16"/>
  <c r="ACD25" i="16"/>
  <c r="ACE25" i="16"/>
  <c r="ACF25" i="16"/>
  <c r="ACA26" i="16"/>
  <c r="ACB26" i="16"/>
  <c r="ACC26" i="16"/>
  <c r="ACD26" i="16"/>
  <c r="ACE26" i="16"/>
  <c r="ACF26" i="16"/>
  <c r="ACA27" i="16"/>
  <c r="ACB27" i="16"/>
  <c r="ACC27" i="16"/>
  <c r="ACD27" i="16"/>
  <c r="ACE27" i="16"/>
  <c r="ACF27" i="16"/>
  <c r="ACA28" i="16"/>
  <c r="ACB28" i="16"/>
  <c r="ACC28" i="16"/>
  <c r="ACD28" i="16"/>
  <c r="ACE28" i="16"/>
  <c r="ACF28" i="16"/>
  <c r="ACA29" i="16"/>
  <c r="ACB29" i="16"/>
  <c r="ACC29" i="16"/>
  <c r="ACD29" i="16"/>
  <c r="ACE29" i="16"/>
  <c r="ACF29" i="16"/>
  <c r="ACA30" i="16"/>
  <c r="ACB30" i="16"/>
  <c r="ACC30" i="16"/>
  <c r="ACD30" i="16"/>
  <c r="ACE30" i="16"/>
  <c r="ACF30" i="16"/>
  <c r="ACA31" i="16"/>
  <c r="ACB31" i="16"/>
  <c r="ACC31" i="16"/>
  <c r="ACD31" i="16"/>
  <c r="ACE31" i="16"/>
  <c r="ACF31" i="16"/>
  <c r="ACA32" i="16"/>
  <c r="ACB32" i="16"/>
  <c r="ACC32" i="16"/>
  <c r="ACD32" i="16"/>
  <c r="ACE32" i="16"/>
  <c r="ACF32" i="16"/>
  <c r="ACA33" i="16"/>
  <c r="ACB33" i="16"/>
  <c r="ACC33" i="16"/>
  <c r="ACD33" i="16"/>
  <c r="ACE33" i="16"/>
  <c r="ACF33" i="16"/>
  <c r="ACA34" i="16"/>
  <c r="ACB34" i="16"/>
  <c r="ACC34" i="16"/>
  <c r="ACD34" i="16"/>
  <c r="ACE34" i="16"/>
  <c r="ACF34" i="16"/>
  <c r="ACA35" i="16"/>
  <c r="ACB35" i="16"/>
  <c r="ACC35" i="16"/>
  <c r="ACD35" i="16"/>
  <c r="ACE35" i="16"/>
  <c r="ACF35" i="16"/>
  <c r="ACA36" i="16"/>
  <c r="ACB36" i="16"/>
  <c r="ACC36" i="16"/>
  <c r="ACD36" i="16"/>
  <c r="ACE36" i="16"/>
  <c r="ACF36" i="16"/>
  <c r="ACA37" i="16"/>
  <c r="ACB37" i="16"/>
  <c r="ACC37" i="16"/>
  <c r="ACD37" i="16"/>
  <c r="ACE37" i="16"/>
  <c r="ACF37" i="16"/>
  <c r="ACA38" i="16"/>
  <c r="ACB38" i="16"/>
  <c r="ACC38" i="16"/>
  <c r="ACD38" i="16"/>
  <c r="ACE38" i="16"/>
  <c r="ACF38" i="16"/>
  <c r="ACA39" i="16"/>
  <c r="ACB39" i="16"/>
  <c r="ACC39" i="16"/>
  <c r="ACD39" i="16"/>
  <c r="ACE39" i="16"/>
  <c r="ACF39" i="16"/>
  <c r="ACA40" i="16"/>
  <c r="ACB40" i="16"/>
  <c r="ACC40" i="16"/>
  <c r="ACD40" i="16"/>
  <c r="ACE40" i="16"/>
  <c r="ACF40" i="16"/>
  <c r="ACA41" i="16"/>
  <c r="ACB41" i="16"/>
  <c r="ACC41" i="16"/>
  <c r="ACD41" i="16"/>
  <c r="ACE41" i="16"/>
  <c r="ACF41" i="16"/>
  <c r="ACA42" i="16"/>
  <c r="ACB42" i="16"/>
  <c r="ACC42" i="16"/>
  <c r="ACD42" i="16"/>
  <c r="ACE42" i="16"/>
  <c r="ACF42" i="16"/>
  <c r="ACA43" i="16"/>
  <c r="ACB43" i="16"/>
  <c r="ACC43" i="16"/>
  <c r="ACD43" i="16"/>
  <c r="ACE43" i="16"/>
  <c r="ACF43" i="16"/>
  <c r="ACA44" i="16"/>
  <c r="ACB44" i="16"/>
  <c r="ACC44" i="16"/>
  <c r="ACD44" i="16"/>
  <c r="ACE44" i="16"/>
  <c r="ACF44" i="16"/>
  <c r="ACA45" i="16"/>
  <c r="ACB45" i="16"/>
  <c r="ACC45" i="16"/>
  <c r="ACD45" i="16"/>
  <c r="ACE45" i="16"/>
  <c r="ACF45" i="16"/>
  <c r="ACA46" i="16"/>
  <c r="ACB46" i="16"/>
  <c r="ACC46" i="16"/>
  <c r="ACD46" i="16"/>
  <c r="ACE46" i="16"/>
  <c r="ACF46" i="16"/>
  <c r="ACA47" i="16"/>
  <c r="ACB47" i="16"/>
  <c r="ACC47" i="16"/>
  <c r="ACD47" i="16"/>
  <c r="ACE47" i="16"/>
  <c r="ACF47" i="16"/>
  <c r="ACA48" i="16"/>
  <c r="ACB48" i="16"/>
  <c r="ACC48" i="16"/>
  <c r="ACD48" i="16"/>
  <c r="ACE48" i="16"/>
  <c r="ACF48" i="16"/>
  <c r="ACA49" i="16"/>
  <c r="ACB49" i="16"/>
  <c r="ACC49" i="16"/>
  <c r="ACD49" i="16"/>
  <c r="ACE49" i="16"/>
  <c r="ACF49" i="16"/>
  <c r="ACA50" i="16"/>
  <c r="ACB50" i="16"/>
  <c r="ACC50" i="16"/>
  <c r="ACD50" i="16"/>
  <c r="ACE50" i="16"/>
  <c r="ACF50" i="16"/>
  <c r="ACA51" i="16"/>
  <c r="ACB51" i="16"/>
  <c r="ACC51" i="16"/>
  <c r="ACD51" i="16"/>
  <c r="ACE51" i="16"/>
  <c r="ACF51" i="16"/>
  <c r="ACA52" i="16"/>
  <c r="ACB52" i="16"/>
  <c r="ACC52" i="16"/>
  <c r="ACD52" i="16"/>
  <c r="ACE52" i="16"/>
  <c r="ACF52" i="16"/>
  <c r="ACA53" i="16"/>
  <c r="ACB53" i="16"/>
  <c r="ACC53" i="16"/>
  <c r="ACD53" i="16"/>
  <c r="ACE53" i="16"/>
  <c r="ACF53" i="16"/>
  <c r="ACA54" i="16"/>
  <c r="ACB54" i="16"/>
  <c r="ACC54" i="16"/>
  <c r="ACD54" i="16"/>
  <c r="ACE54" i="16"/>
  <c r="ACF54" i="16"/>
  <c r="ACA55" i="16"/>
  <c r="ACB55" i="16"/>
  <c r="ACC55" i="16"/>
  <c r="ACD55" i="16"/>
  <c r="ACE55" i="16"/>
  <c r="ACF55" i="16"/>
  <c r="ACA56" i="16"/>
  <c r="ACB56" i="16"/>
  <c r="ACC56" i="16"/>
  <c r="ACD56" i="16"/>
  <c r="ACE56" i="16"/>
  <c r="ACF56" i="16"/>
  <c r="ACA57" i="16"/>
  <c r="ACB57" i="16"/>
  <c r="ACC57" i="16"/>
  <c r="ACD57" i="16"/>
  <c r="ACE57" i="16"/>
  <c r="ACF57" i="16"/>
  <c r="ACA58" i="16"/>
  <c r="ACB58" i="16"/>
  <c r="ACC58" i="16"/>
  <c r="ACD58" i="16"/>
  <c r="ACE58" i="16"/>
  <c r="ACF58" i="16"/>
  <c r="ACA59" i="16"/>
  <c r="ACB59" i="16"/>
  <c r="ACC59" i="16"/>
  <c r="ACD59" i="16"/>
  <c r="ACE59" i="16"/>
  <c r="ACF59" i="16"/>
  <c r="ACA60" i="16"/>
  <c r="ACB60" i="16"/>
  <c r="ACC60" i="16"/>
  <c r="ACD60" i="16"/>
  <c r="ACE60" i="16"/>
  <c r="ACF60" i="16"/>
  <c r="ACA61" i="16"/>
  <c r="ACB61" i="16"/>
  <c r="ACC61" i="16"/>
  <c r="ACD61" i="16"/>
  <c r="ACE61" i="16"/>
  <c r="ACF61" i="16"/>
  <c r="ACA62" i="16"/>
  <c r="ACB62" i="16"/>
  <c r="ACC62" i="16"/>
  <c r="ACD62" i="16"/>
  <c r="ACE62" i="16"/>
  <c r="ACF62" i="16"/>
  <c r="ACA63" i="16"/>
  <c r="ACB63" i="16"/>
  <c r="ACC63" i="16"/>
  <c r="ACD63" i="16"/>
  <c r="ACE63" i="16"/>
  <c r="ACF63" i="16"/>
  <c r="ACA64" i="16"/>
  <c r="ACB64" i="16"/>
  <c r="ACC64" i="16"/>
  <c r="ACD64" i="16"/>
  <c r="ACE64" i="16"/>
  <c r="ACF64" i="16"/>
  <c r="ACA65" i="16"/>
  <c r="ACB65" i="16"/>
  <c r="ACC65" i="16"/>
  <c r="ACD65" i="16"/>
  <c r="ACE65" i="16"/>
  <c r="ACF65" i="16"/>
  <c r="ACA66" i="16"/>
  <c r="ACB66" i="16"/>
  <c r="ACC66" i="16"/>
  <c r="ACD66" i="16"/>
  <c r="ACE66" i="16"/>
  <c r="ACF66" i="16"/>
  <c r="ACA67" i="16"/>
  <c r="ACB67" i="16"/>
  <c r="ACC67" i="16"/>
  <c r="ACD67" i="16"/>
  <c r="ACE67" i="16"/>
  <c r="ACF67" i="16"/>
  <c r="ACA68" i="16"/>
  <c r="ACB68" i="16"/>
  <c r="ACC68" i="16"/>
  <c r="ACD68" i="16"/>
  <c r="ACE68" i="16"/>
  <c r="ACF68" i="16"/>
  <c r="ACA69" i="16"/>
  <c r="ACB69" i="16"/>
  <c r="ACC69" i="16"/>
  <c r="ACD69" i="16"/>
  <c r="ACE69" i="16"/>
  <c r="ACF69" i="16"/>
  <c r="ACA70" i="16"/>
  <c r="ACB70" i="16"/>
  <c r="ACC70" i="16"/>
  <c r="ACD70" i="16"/>
  <c r="ACE70" i="16"/>
  <c r="ACF70" i="16"/>
  <c r="ACA71" i="16"/>
  <c r="ACB71" i="16"/>
  <c r="ACC71" i="16"/>
  <c r="ACD71" i="16"/>
  <c r="ACE71" i="16"/>
  <c r="ACF71" i="16"/>
  <c r="ACA72" i="16"/>
  <c r="ACB72" i="16"/>
  <c r="ACC72" i="16"/>
  <c r="ACD72" i="16"/>
  <c r="ACE72" i="16"/>
  <c r="ACF72" i="16"/>
  <c r="ACA73" i="16"/>
  <c r="ACB73" i="16"/>
  <c r="ACC73" i="16"/>
  <c r="ACD73" i="16"/>
  <c r="ACE73" i="16"/>
  <c r="ACF73" i="16"/>
  <c r="ACA74" i="16"/>
  <c r="ACB74" i="16"/>
  <c r="ACC74" i="16"/>
  <c r="ACD74" i="16"/>
  <c r="ACE74" i="16"/>
  <c r="ACF74" i="16"/>
  <c r="ACA75" i="16"/>
  <c r="ACB75" i="16"/>
  <c r="ACC75" i="16"/>
  <c r="ACD75" i="16"/>
  <c r="ACE75" i="16"/>
  <c r="ACF75" i="16"/>
  <c r="ACA76" i="16"/>
  <c r="ACB76" i="16"/>
  <c r="ACC76" i="16"/>
  <c r="ACD76" i="16"/>
  <c r="ACE76" i="16"/>
  <c r="ACF76" i="16"/>
  <c r="ACA77" i="16"/>
  <c r="ACB77" i="16"/>
  <c r="ACC77" i="16"/>
  <c r="ACD77" i="16"/>
  <c r="ACE77" i="16"/>
  <c r="ACF77" i="16"/>
  <c r="ACA4" i="16"/>
  <c r="ACB4" i="16"/>
  <c r="ACC4" i="16"/>
  <c r="ACD4" i="16"/>
  <c r="ACE4" i="16"/>
  <c r="ACF4" i="16"/>
  <c r="ACA5" i="16"/>
  <c r="ACB5" i="16"/>
  <c r="ACC5" i="16"/>
  <c r="ACD5" i="16"/>
  <c r="ACE5" i="16"/>
  <c r="ACF5" i="16"/>
  <c r="ACF3" i="16"/>
  <c r="ACE3" i="16"/>
  <c r="ACD3" i="16"/>
  <c r="ACC3" i="16"/>
  <c r="ACB3" i="16"/>
  <c r="ACA3" i="16"/>
  <c r="L103" i="28" l="1"/>
  <c r="I103" i="28"/>
  <c r="J103" i="28" s="1"/>
  <c r="G104" i="28" s="1"/>
  <c r="H103" i="28"/>
  <c r="ACO30" i="16"/>
  <c r="ACH30" i="16" s="1"/>
  <c r="ACO26" i="16"/>
  <c r="ACH26" i="16" s="1"/>
  <c r="ACO22" i="16"/>
  <c r="ACH22" i="16" s="1"/>
  <c r="ACO66" i="16"/>
  <c r="ACH66" i="16" s="1"/>
  <c r="ACO6" i="16"/>
  <c r="ACH6" i="16" s="1"/>
  <c r="ACO10" i="16"/>
  <c r="ACH10" i="16" s="1"/>
  <c r="ACO38" i="16"/>
  <c r="ACH38" i="16" s="1"/>
  <c r="ACO34" i="16"/>
  <c r="ACH34" i="16" s="1"/>
  <c r="ACO18" i="16"/>
  <c r="ACO14" i="16"/>
  <c r="ACH14" i="16" s="1"/>
  <c r="ACO48" i="16"/>
  <c r="ACH48" i="16" s="1"/>
  <c r="ACO47" i="16"/>
  <c r="ACH47" i="16" s="1"/>
  <c r="ACO44" i="16"/>
  <c r="ACO42" i="16"/>
  <c r="ACH42" i="16" s="1"/>
  <c r="ACO41" i="16"/>
  <c r="ACO40" i="16"/>
  <c r="ACH40" i="16" s="1"/>
  <c r="ACO39" i="16"/>
  <c r="ACH39" i="16" s="1"/>
  <c r="ACO36" i="16"/>
  <c r="ACO33" i="16"/>
  <c r="ACH33" i="16" s="1"/>
  <c r="ACO32" i="16"/>
  <c r="ACH32" i="16" s="1"/>
  <c r="ACO31" i="16"/>
  <c r="ACO29" i="16"/>
  <c r="ACO28" i="16"/>
  <c r="ACO20" i="16"/>
  <c r="ACO19" i="16"/>
  <c r="ACH19" i="16" s="1"/>
  <c r="ACO17" i="16"/>
  <c r="ACO15" i="16"/>
  <c r="ACO13" i="16"/>
  <c r="ACO11" i="16"/>
  <c r="ACO8" i="16"/>
  <c r="ACO5" i="16"/>
  <c r="ACO4" i="16"/>
  <c r="ACO74" i="16"/>
  <c r="ACH74" i="16" s="1"/>
  <c r="ACO70" i="16"/>
  <c r="ACH70" i="16" s="1"/>
  <c r="ACO62" i="16"/>
  <c r="ACH62" i="16" s="1"/>
  <c r="ACO58" i="16"/>
  <c r="ACH58" i="16" s="1"/>
  <c r="ACO54" i="16"/>
  <c r="ACH54" i="16" s="1"/>
  <c r="ACO50" i="16"/>
  <c r="ACH50" i="16" s="1"/>
  <c r="ACO46" i="16"/>
  <c r="ACH46" i="16" s="1"/>
  <c r="ACO9" i="16"/>
  <c r="ACO12" i="16"/>
  <c r="ACO16" i="16"/>
  <c r="ACO24" i="16"/>
  <c r="ACO25" i="16"/>
  <c r="ACO49" i="16"/>
  <c r="ACO23" i="16"/>
  <c r="ACO37" i="16"/>
  <c r="ACO27" i="16"/>
  <c r="ACO35" i="16"/>
  <c r="ACO43" i="16"/>
  <c r="ACO21" i="16"/>
  <c r="ACO7" i="16"/>
  <c r="ACO45" i="16"/>
  <c r="ACO76" i="16"/>
  <c r="ACO77" i="16"/>
  <c r="ACO75" i="16"/>
  <c r="ACO73" i="16"/>
  <c r="ACO72" i="16"/>
  <c r="ACO71" i="16"/>
  <c r="ACO69" i="16"/>
  <c r="ACO68" i="16"/>
  <c r="ACO67" i="16"/>
  <c r="ACO65" i="16"/>
  <c r="ACO64" i="16"/>
  <c r="ACO63" i="16"/>
  <c r="ACO61" i="16"/>
  <c r="ACO60" i="16"/>
  <c r="ACO59" i="16"/>
  <c r="ACO57" i="16"/>
  <c r="ACO56" i="16"/>
  <c r="ACO55" i="16"/>
  <c r="ACO53" i="16"/>
  <c r="ACO52" i="16"/>
  <c r="ACO51" i="16"/>
  <c r="ACO3" i="16"/>
  <c r="ACH3" i="16" s="1"/>
  <c r="I104" i="28" l="1"/>
  <c r="J104" i="28" s="1"/>
  <c r="G105" i="28" s="1"/>
  <c r="L104" i="28"/>
  <c r="H104" i="28"/>
  <c r="ACH18" i="16"/>
  <c r="ACH8" i="16"/>
  <c r="ACH17" i="16"/>
  <c r="ACH29" i="16"/>
  <c r="ACH36" i="16"/>
  <c r="ACH11" i="16"/>
  <c r="ACH31" i="16"/>
  <c r="ACH44" i="16"/>
  <c r="ACH4" i="16"/>
  <c r="ACH13" i="16"/>
  <c r="ACH20" i="16"/>
  <c r="ACH5" i="16"/>
  <c r="ACH15" i="16"/>
  <c r="ACH28" i="16"/>
  <c r="ACH41" i="16"/>
  <c r="ACH9" i="16"/>
  <c r="ACH12" i="16"/>
  <c r="ACH16" i="16"/>
  <c r="ACH24" i="16"/>
  <c r="ACH25" i="16"/>
  <c r="ACH49" i="16"/>
  <c r="ACH23" i="16"/>
  <c r="ACH37" i="16"/>
  <c r="ACH27" i="16"/>
  <c r="ACH35" i="16"/>
  <c r="ACH43" i="16"/>
  <c r="ACH21" i="16"/>
  <c r="ACH7" i="16"/>
  <c r="ACH45" i="16"/>
  <c r="ACH63" i="16"/>
  <c r="ACH61" i="16"/>
  <c r="ACH64" i="16"/>
  <c r="ACH56" i="16"/>
  <c r="ACH67" i="16"/>
  <c r="ACH72" i="16"/>
  <c r="ACH52" i="16"/>
  <c r="ACH57" i="16"/>
  <c r="ACH68" i="16"/>
  <c r="ACH73" i="16"/>
  <c r="ACH76" i="16"/>
  <c r="ACH53" i="16"/>
  <c r="ACH59" i="16"/>
  <c r="ACH69" i="16"/>
  <c r="ACH75" i="16"/>
  <c r="ACH55" i="16"/>
  <c r="ACH60" i="16"/>
  <c r="ACH65" i="16"/>
  <c r="ACH71" i="16"/>
  <c r="ACH77" i="16"/>
  <c r="ACH51" i="16"/>
  <c r="I105" i="28" l="1"/>
  <c r="J105" i="28" s="1"/>
  <c r="G106" i="28" s="1"/>
  <c r="L105" i="28"/>
  <c r="H105" i="28"/>
  <c r="C51" i="23"/>
  <c r="L106" i="28" l="1"/>
  <c r="I106" i="28"/>
  <c r="J106" i="28" s="1"/>
  <c r="G107" i="28" s="1"/>
  <c r="H106" i="28"/>
  <c r="SH81" i="16"/>
  <c r="L107" i="28" l="1"/>
  <c r="I107" i="28"/>
  <c r="J107" i="28" s="1"/>
  <c r="G108" i="28" s="1"/>
  <c r="H107" i="28"/>
  <c r="ABS4" i="16"/>
  <c r="ABT4" i="16"/>
  <c r="ABU4" i="16"/>
  <c r="ABV4" i="16"/>
  <c r="ABW4" i="16"/>
  <c r="ABX4" i="16"/>
  <c r="ABS5" i="16"/>
  <c r="ABT5" i="16"/>
  <c r="ABU5" i="16"/>
  <c r="ABV5" i="16"/>
  <c r="ABW5" i="16"/>
  <c r="ABX5" i="16"/>
  <c r="ABS6" i="16"/>
  <c r="ABT6" i="16"/>
  <c r="ABU6" i="16"/>
  <c r="ABV6" i="16"/>
  <c r="ABW6" i="16"/>
  <c r="ABX6" i="16"/>
  <c r="ABS7" i="16"/>
  <c r="ABT7" i="16"/>
  <c r="ABU7" i="16"/>
  <c r="ABV7" i="16"/>
  <c r="ABW7" i="16"/>
  <c r="ABX7" i="16"/>
  <c r="ABS8" i="16"/>
  <c r="ABT8" i="16"/>
  <c r="ABU8" i="16"/>
  <c r="ABV8" i="16"/>
  <c r="ABW8" i="16"/>
  <c r="ABX8" i="16"/>
  <c r="ABS9" i="16"/>
  <c r="ABT9" i="16"/>
  <c r="ABU9" i="16"/>
  <c r="ABV9" i="16"/>
  <c r="ABW9" i="16"/>
  <c r="ABX9" i="16"/>
  <c r="ABS10" i="16"/>
  <c r="ABT10" i="16"/>
  <c r="ABU10" i="16"/>
  <c r="ABV10" i="16"/>
  <c r="ABW10" i="16"/>
  <c r="ABX10" i="16"/>
  <c r="ABS11" i="16"/>
  <c r="ABT11" i="16"/>
  <c r="ABU11" i="16"/>
  <c r="ABV11" i="16"/>
  <c r="ABW11" i="16"/>
  <c r="ABX11" i="16"/>
  <c r="ABS12" i="16"/>
  <c r="ABT12" i="16"/>
  <c r="ABU12" i="16"/>
  <c r="ABV12" i="16"/>
  <c r="ABW12" i="16"/>
  <c r="ABX12" i="16"/>
  <c r="ABS13" i="16"/>
  <c r="ABT13" i="16"/>
  <c r="ABU13" i="16"/>
  <c r="ABV13" i="16"/>
  <c r="ABW13" i="16"/>
  <c r="ABX13" i="16"/>
  <c r="ABS14" i="16"/>
  <c r="ABT14" i="16"/>
  <c r="ABU14" i="16"/>
  <c r="ABV14" i="16"/>
  <c r="ABW14" i="16"/>
  <c r="ABX14" i="16"/>
  <c r="ABS15" i="16"/>
  <c r="ABT15" i="16"/>
  <c r="ABU15" i="16"/>
  <c r="ABV15" i="16"/>
  <c r="ABW15" i="16"/>
  <c r="ABX15" i="16"/>
  <c r="ABS16" i="16"/>
  <c r="ABT16" i="16"/>
  <c r="ABU16" i="16"/>
  <c r="ABV16" i="16"/>
  <c r="ABW16" i="16"/>
  <c r="ABX16" i="16"/>
  <c r="ABS17" i="16"/>
  <c r="ABT17" i="16"/>
  <c r="ABU17" i="16"/>
  <c r="ABV17" i="16"/>
  <c r="ABW17" i="16"/>
  <c r="ABX17" i="16"/>
  <c r="ABS18" i="16"/>
  <c r="ABT18" i="16"/>
  <c r="ABU18" i="16"/>
  <c r="ABV18" i="16"/>
  <c r="ABW18" i="16"/>
  <c r="ABX18" i="16"/>
  <c r="ABS19" i="16"/>
  <c r="ABT19" i="16"/>
  <c r="ABU19" i="16"/>
  <c r="ABV19" i="16"/>
  <c r="ABW19" i="16"/>
  <c r="ABX19" i="16"/>
  <c r="ABS20" i="16"/>
  <c r="ABT20" i="16"/>
  <c r="ABU20" i="16"/>
  <c r="ABV20" i="16"/>
  <c r="ABW20" i="16"/>
  <c r="ABX20" i="16"/>
  <c r="ABS21" i="16"/>
  <c r="ABT21" i="16"/>
  <c r="ABU21" i="16"/>
  <c r="ABV21" i="16"/>
  <c r="ABW21" i="16"/>
  <c r="ABX21" i="16"/>
  <c r="ABS22" i="16"/>
  <c r="ABT22" i="16"/>
  <c r="ABU22" i="16"/>
  <c r="ABV22" i="16"/>
  <c r="ABW22" i="16"/>
  <c r="ABX22" i="16"/>
  <c r="ABS23" i="16"/>
  <c r="ABT23" i="16"/>
  <c r="ABU23" i="16"/>
  <c r="ABV23" i="16"/>
  <c r="ABW23" i="16"/>
  <c r="ABX23" i="16"/>
  <c r="ABS24" i="16"/>
  <c r="ABT24" i="16"/>
  <c r="ABU24" i="16"/>
  <c r="ABV24" i="16"/>
  <c r="ABW24" i="16"/>
  <c r="ABX24" i="16"/>
  <c r="ABS25" i="16"/>
  <c r="ABT25" i="16"/>
  <c r="ABU25" i="16"/>
  <c r="ABV25" i="16"/>
  <c r="ABW25" i="16"/>
  <c r="ABX25" i="16"/>
  <c r="ABS26" i="16"/>
  <c r="ABT26" i="16"/>
  <c r="ABU26" i="16"/>
  <c r="ABV26" i="16"/>
  <c r="ABW26" i="16"/>
  <c r="ABX26" i="16"/>
  <c r="ABS27" i="16"/>
  <c r="ABT27" i="16"/>
  <c r="ABU27" i="16"/>
  <c r="ABV27" i="16"/>
  <c r="ABW27" i="16"/>
  <c r="ABX27" i="16"/>
  <c r="ABS28" i="16"/>
  <c r="ABT28" i="16"/>
  <c r="ABU28" i="16"/>
  <c r="ABV28" i="16"/>
  <c r="ABW28" i="16"/>
  <c r="ABX28" i="16"/>
  <c r="ABS29" i="16"/>
  <c r="ABT29" i="16"/>
  <c r="ABU29" i="16"/>
  <c r="ABV29" i="16"/>
  <c r="ABW29" i="16"/>
  <c r="ABX29" i="16"/>
  <c r="ABS30" i="16"/>
  <c r="ABT30" i="16"/>
  <c r="ABU30" i="16"/>
  <c r="ABV30" i="16"/>
  <c r="ABW30" i="16"/>
  <c r="ABX30" i="16"/>
  <c r="ABS31" i="16"/>
  <c r="ABT31" i="16"/>
  <c r="ABU31" i="16"/>
  <c r="ABV31" i="16"/>
  <c r="ABW31" i="16"/>
  <c r="ABX31" i="16"/>
  <c r="ABS32" i="16"/>
  <c r="ABT32" i="16"/>
  <c r="ABU32" i="16"/>
  <c r="ABV32" i="16"/>
  <c r="ABW32" i="16"/>
  <c r="ABX32" i="16"/>
  <c r="ABS33" i="16"/>
  <c r="ABT33" i="16"/>
  <c r="ABU33" i="16"/>
  <c r="ABV33" i="16"/>
  <c r="ABW33" i="16"/>
  <c r="ABX33" i="16"/>
  <c r="ABS34" i="16"/>
  <c r="ABT34" i="16"/>
  <c r="ABU34" i="16"/>
  <c r="ABV34" i="16"/>
  <c r="ABW34" i="16"/>
  <c r="ABX34" i="16"/>
  <c r="ABS35" i="16"/>
  <c r="ABT35" i="16"/>
  <c r="ABU35" i="16"/>
  <c r="ABV35" i="16"/>
  <c r="ABW35" i="16"/>
  <c r="ABX35" i="16"/>
  <c r="ABS36" i="16"/>
  <c r="ABT36" i="16"/>
  <c r="ABU36" i="16"/>
  <c r="ABV36" i="16"/>
  <c r="ABW36" i="16"/>
  <c r="ABX36" i="16"/>
  <c r="ABS37" i="16"/>
  <c r="ABT37" i="16"/>
  <c r="ABU37" i="16"/>
  <c r="ABV37" i="16"/>
  <c r="ABW37" i="16"/>
  <c r="ABX37" i="16"/>
  <c r="ABS38" i="16"/>
  <c r="ABT38" i="16"/>
  <c r="ABU38" i="16"/>
  <c r="ABV38" i="16"/>
  <c r="ABW38" i="16"/>
  <c r="ABX38" i="16"/>
  <c r="ABS39" i="16"/>
  <c r="ABT39" i="16"/>
  <c r="ABU39" i="16"/>
  <c r="ABV39" i="16"/>
  <c r="ABW39" i="16"/>
  <c r="ABX39" i="16"/>
  <c r="ABS40" i="16"/>
  <c r="ABT40" i="16"/>
  <c r="ABU40" i="16"/>
  <c r="ABV40" i="16"/>
  <c r="ABW40" i="16"/>
  <c r="ABX40" i="16"/>
  <c r="ABS41" i="16"/>
  <c r="ABT41" i="16"/>
  <c r="ABU41" i="16"/>
  <c r="ABV41" i="16"/>
  <c r="ABW41" i="16"/>
  <c r="ABX41" i="16"/>
  <c r="ABS42" i="16"/>
  <c r="ABT42" i="16"/>
  <c r="ABU42" i="16"/>
  <c r="ABV42" i="16"/>
  <c r="ABW42" i="16"/>
  <c r="ABX42" i="16"/>
  <c r="ABS43" i="16"/>
  <c r="ABT43" i="16"/>
  <c r="ABU43" i="16"/>
  <c r="ABV43" i="16"/>
  <c r="ABW43" i="16"/>
  <c r="ABX43" i="16"/>
  <c r="ABS44" i="16"/>
  <c r="ABT44" i="16"/>
  <c r="ABU44" i="16"/>
  <c r="ABV44" i="16"/>
  <c r="ABW44" i="16"/>
  <c r="ABX44" i="16"/>
  <c r="ABS45" i="16"/>
  <c r="ABT45" i="16"/>
  <c r="ABU45" i="16"/>
  <c r="ABV45" i="16"/>
  <c r="ABW45" i="16"/>
  <c r="ABX45" i="16"/>
  <c r="ABS46" i="16"/>
  <c r="ABT46" i="16"/>
  <c r="ABU46" i="16"/>
  <c r="ABV46" i="16"/>
  <c r="ABW46" i="16"/>
  <c r="ABX46" i="16"/>
  <c r="ABS47" i="16"/>
  <c r="ABT47" i="16"/>
  <c r="ABU47" i="16"/>
  <c r="ABV47" i="16"/>
  <c r="ABW47" i="16"/>
  <c r="ABX47" i="16"/>
  <c r="ABS48" i="16"/>
  <c r="ABT48" i="16"/>
  <c r="ABU48" i="16"/>
  <c r="ABV48" i="16"/>
  <c r="ABW48" i="16"/>
  <c r="ABX48" i="16"/>
  <c r="ABS49" i="16"/>
  <c r="ABT49" i="16"/>
  <c r="ABU49" i="16"/>
  <c r="ABV49" i="16"/>
  <c r="ABW49" i="16"/>
  <c r="ABX49" i="16"/>
  <c r="ABS50" i="16"/>
  <c r="ABT50" i="16"/>
  <c r="ABU50" i="16"/>
  <c r="ABV50" i="16"/>
  <c r="ABW50" i="16"/>
  <c r="ABX50" i="16"/>
  <c r="ABS51" i="16"/>
  <c r="ABT51" i="16"/>
  <c r="ABU51" i="16"/>
  <c r="ABV51" i="16"/>
  <c r="ABW51" i="16"/>
  <c r="ABX51" i="16"/>
  <c r="ABS52" i="16"/>
  <c r="ABT52" i="16"/>
  <c r="ABU52" i="16"/>
  <c r="ABV52" i="16"/>
  <c r="ABW52" i="16"/>
  <c r="ABX52" i="16"/>
  <c r="ABS53" i="16"/>
  <c r="ABT53" i="16"/>
  <c r="ABU53" i="16"/>
  <c r="ABV53" i="16"/>
  <c r="ABW53" i="16"/>
  <c r="ABX53" i="16"/>
  <c r="ABS54" i="16"/>
  <c r="ABT54" i="16"/>
  <c r="ABU54" i="16"/>
  <c r="ABV54" i="16"/>
  <c r="ABW54" i="16"/>
  <c r="ABX54" i="16"/>
  <c r="ABS55" i="16"/>
  <c r="ABT55" i="16"/>
  <c r="ABU55" i="16"/>
  <c r="ABV55" i="16"/>
  <c r="ABW55" i="16"/>
  <c r="ABX55" i="16"/>
  <c r="ABS56" i="16"/>
  <c r="ABT56" i="16"/>
  <c r="ABU56" i="16"/>
  <c r="ABV56" i="16"/>
  <c r="ABW56" i="16"/>
  <c r="ABX56" i="16"/>
  <c r="ABS57" i="16"/>
  <c r="ABT57" i="16"/>
  <c r="ABU57" i="16"/>
  <c r="ABV57" i="16"/>
  <c r="ABW57" i="16"/>
  <c r="ABX57" i="16"/>
  <c r="ABS58" i="16"/>
  <c r="ABT58" i="16"/>
  <c r="ABU58" i="16"/>
  <c r="ABV58" i="16"/>
  <c r="ABW58" i="16"/>
  <c r="ABX58" i="16"/>
  <c r="ABS59" i="16"/>
  <c r="ABT59" i="16"/>
  <c r="ABU59" i="16"/>
  <c r="ABV59" i="16"/>
  <c r="ABW59" i="16"/>
  <c r="ABX59" i="16"/>
  <c r="ABS60" i="16"/>
  <c r="ABT60" i="16"/>
  <c r="ABU60" i="16"/>
  <c r="ABV60" i="16"/>
  <c r="ABW60" i="16"/>
  <c r="ABX60" i="16"/>
  <c r="ABS61" i="16"/>
  <c r="ABT61" i="16"/>
  <c r="ABU61" i="16"/>
  <c r="ABV61" i="16"/>
  <c r="ABW61" i="16"/>
  <c r="ABX61" i="16"/>
  <c r="ABS62" i="16"/>
  <c r="ABT62" i="16"/>
  <c r="ABU62" i="16"/>
  <c r="ABV62" i="16"/>
  <c r="ABW62" i="16"/>
  <c r="ABX62" i="16"/>
  <c r="ABS63" i="16"/>
  <c r="ABT63" i="16"/>
  <c r="ABU63" i="16"/>
  <c r="ABV63" i="16"/>
  <c r="ABW63" i="16"/>
  <c r="ABX63" i="16"/>
  <c r="ABS64" i="16"/>
  <c r="ABT64" i="16"/>
  <c r="ABU64" i="16"/>
  <c r="ABV64" i="16"/>
  <c r="ABW64" i="16"/>
  <c r="ABX64" i="16"/>
  <c r="ABS65" i="16"/>
  <c r="ABT65" i="16"/>
  <c r="ABU65" i="16"/>
  <c r="ABV65" i="16"/>
  <c r="ABW65" i="16"/>
  <c r="ABX65" i="16"/>
  <c r="ABS66" i="16"/>
  <c r="ABT66" i="16"/>
  <c r="ABU66" i="16"/>
  <c r="ABV66" i="16"/>
  <c r="ABW66" i="16"/>
  <c r="ABX66" i="16"/>
  <c r="ABS67" i="16"/>
  <c r="ABT67" i="16"/>
  <c r="ABU67" i="16"/>
  <c r="ABV67" i="16"/>
  <c r="ABW67" i="16"/>
  <c r="ABX67" i="16"/>
  <c r="ABS68" i="16"/>
  <c r="ABT68" i="16"/>
  <c r="ABU68" i="16"/>
  <c r="ABV68" i="16"/>
  <c r="ABW68" i="16"/>
  <c r="ABX68" i="16"/>
  <c r="ABS69" i="16"/>
  <c r="ABT69" i="16"/>
  <c r="ABU69" i="16"/>
  <c r="ABV69" i="16"/>
  <c r="ABW69" i="16"/>
  <c r="ABX69" i="16"/>
  <c r="ABS70" i="16"/>
  <c r="ABT70" i="16"/>
  <c r="ABU70" i="16"/>
  <c r="ABV70" i="16"/>
  <c r="ABW70" i="16"/>
  <c r="ABX70" i="16"/>
  <c r="ABS71" i="16"/>
  <c r="ABT71" i="16"/>
  <c r="ABU71" i="16"/>
  <c r="ABV71" i="16"/>
  <c r="ABW71" i="16"/>
  <c r="ABX71" i="16"/>
  <c r="ABS72" i="16"/>
  <c r="ABT72" i="16"/>
  <c r="ABU72" i="16"/>
  <c r="ABV72" i="16"/>
  <c r="ABW72" i="16"/>
  <c r="ABX72" i="16"/>
  <c r="ABS73" i="16"/>
  <c r="ABT73" i="16"/>
  <c r="ABU73" i="16"/>
  <c r="ABV73" i="16"/>
  <c r="ABW73" i="16"/>
  <c r="ABX73" i="16"/>
  <c r="ABS74" i="16"/>
  <c r="ABT74" i="16"/>
  <c r="ABU74" i="16"/>
  <c r="ABV74" i="16"/>
  <c r="ABW74" i="16"/>
  <c r="ABX74" i="16"/>
  <c r="ABS75" i="16"/>
  <c r="ABT75" i="16"/>
  <c r="ABU75" i="16"/>
  <c r="ABV75" i="16"/>
  <c r="ABW75" i="16"/>
  <c r="ABX75" i="16"/>
  <c r="ABS76" i="16"/>
  <c r="ABT76" i="16"/>
  <c r="ABU76" i="16"/>
  <c r="ABV76" i="16"/>
  <c r="ABW76" i="16"/>
  <c r="ABX76" i="16"/>
  <c r="ABS77" i="16"/>
  <c r="ABT77" i="16"/>
  <c r="ABU77" i="16"/>
  <c r="ABV77" i="16"/>
  <c r="ABW77" i="16"/>
  <c r="ABX77" i="16"/>
  <c r="ABX3" i="16"/>
  <c r="ABW3" i="16"/>
  <c r="ABV3" i="16"/>
  <c r="ABU3" i="16"/>
  <c r="ABT3" i="16"/>
  <c r="ABS3" i="16"/>
  <c r="I108" i="28" l="1"/>
  <c r="J108" i="28" s="1"/>
  <c r="G109" i="28" s="1"/>
  <c r="L108" i="28"/>
  <c r="H108" i="28"/>
  <c r="RG81" i="16"/>
  <c r="RH81" i="16"/>
  <c r="RI81" i="16"/>
  <c r="RJ81" i="16"/>
  <c r="RK81" i="16"/>
  <c r="RL81" i="16"/>
  <c r="RM81" i="16"/>
  <c r="RN81" i="16"/>
  <c r="RO81" i="16"/>
  <c r="RP81" i="16"/>
  <c r="RQ81" i="16"/>
  <c r="RR81" i="16"/>
  <c r="RS81" i="16"/>
  <c r="RT81" i="16"/>
  <c r="RU81" i="16"/>
  <c r="RV81" i="16"/>
  <c r="RW81" i="16"/>
  <c r="RX81" i="16"/>
  <c r="RY81" i="16"/>
  <c r="RZ81" i="16"/>
  <c r="SA81" i="16"/>
  <c r="SB81" i="16"/>
  <c r="SC81" i="16"/>
  <c r="SD81" i="16"/>
  <c r="SE81" i="16"/>
  <c r="SF81" i="16"/>
  <c r="SG81" i="16"/>
  <c r="SI81" i="16"/>
  <c r="I109" i="28" l="1"/>
  <c r="J109" i="28" s="1"/>
  <c r="G110" i="28" s="1"/>
  <c r="L109" i="28"/>
  <c r="H109" i="28"/>
  <c r="Z72" i="23"/>
  <c r="Z76" i="23"/>
  <c r="Z49" i="23"/>
  <c r="Z61" i="23"/>
  <c r="Z68" i="23"/>
  <c r="Z6" i="23"/>
  <c r="Z7" i="23"/>
  <c r="Z38" i="23"/>
  <c r="Z11" i="23"/>
  <c r="Z12" i="23"/>
  <c r="Z15" i="23"/>
  <c r="Z52" i="23"/>
  <c r="Z70" i="23"/>
  <c r="Z59" i="23"/>
  <c r="Z40" i="23"/>
  <c r="Z67" i="23"/>
  <c r="Z31" i="23"/>
  <c r="Z20" i="23"/>
  <c r="Z21" i="23"/>
  <c r="Z71" i="23"/>
  <c r="Z23" i="23"/>
  <c r="Z26" i="23"/>
  <c r="Z77" i="23"/>
  <c r="Z63" i="23"/>
  <c r="Z29" i="23"/>
  <c r="Z75" i="23"/>
  <c r="Z69" i="23"/>
  <c r="Z32" i="23"/>
  <c r="Z37" i="23"/>
  <c r="Z19" i="23"/>
  <c r="Z66" i="23"/>
  <c r="Z35" i="23"/>
  <c r="Z33" i="23"/>
  <c r="Z27" i="23"/>
  <c r="Z36" i="23"/>
  <c r="Z42" i="23"/>
  <c r="Z78" i="23"/>
  <c r="Z30" i="23"/>
  <c r="Z55" i="23"/>
  <c r="Z47" i="23"/>
  <c r="Z50" i="23"/>
  <c r="Z48" i="23"/>
  <c r="Z57" i="23"/>
  <c r="Z16" i="23"/>
  <c r="Z58" i="23"/>
  <c r="Z18" i="23"/>
  <c r="Z10" i="23"/>
  <c r="Z65" i="23"/>
  <c r="Z39" i="23"/>
  <c r="Z51" i="23"/>
  <c r="Z44" i="23"/>
  <c r="Z9" i="23"/>
  <c r="Z41" i="23"/>
  <c r="Z13" i="23"/>
  <c r="Z46" i="23"/>
  <c r="Z34" i="23"/>
  <c r="Z24" i="23"/>
  <c r="Z73" i="23"/>
  <c r="Z45" i="23"/>
  <c r="Z8" i="23"/>
  <c r="Z53" i="23"/>
  <c r="Z54" i="23"/>
  <c r="Z22" i="23"/>
  <c r="Z25" i="23"/>
  <c r="Z74" i="23"/>
  <c r="Z28" i="23"/>
  <c r="Z14" i="23"/>
  <c r="Z17" i="23"/>
  <c r="Z56" i="23"/>
  <c r="Z5" i="23"/>
  <c r="Z60" i="23"/>
  <c r="Z4" i="23"/>
  <c r="Z2" i="23"/>
  <c r="L110" i="28" l="1"/>
  <c r="I110" i="28"/>
  <c r="J110" i="28" s="1"/>
  <c r="G111" i="28" s="1"/>
  <c r="H110" i="28"/>
  <c r="PY81" i="16"/>
  <c r="PZ81" i="16"/>
  <c r="QA81" i="16"/>
  <c r="QB81" i="16"/>
  <c r="QC81" i="16"/>
  <c r="QD81" i="16"/>
  <c r="QE81" i="16"/>
  <c r="QF81" i="16"/>
  <c r="QG81" i="16"/>
  <c r="QH81" i="16"/>
  <c r="QI81" i="16"/>
  <c r="QJ81" i="16"/>
  <c r="QK81" i="16"/>
  <c r="QL81" i="16"/>
  <c r="QM81" i="16"/>
  <c r="QN81" i="16"/>
  <c r="QO81" i="16"/>
  <c r="QP81" i="16"/>
  <c r="QQ81" i="16"/>
  <c r="QR81" i="16"/>
  <c r="QS81" i="16"/>
  <c r="QT81" i="16"/>
  <c r="QU81" i="16"/>
  <c r="QV81" i="16"/>
  <c r="QW81" i="16"/>
  <c r="QX81" i="16"/>
  <c r="QY81" i="16"/>
  <c r="QZ81" i="16"/>
  <c r="RA81" i="16"/>
  <c r="RB81" i="16"/>
  <c r="RC81" i="16"/>
  <c r="RD81" i="16"/>
  <c r="RE81" i="16"/>
  <c r="RF81" i="16"/>
  <c r="L111" i="28" l="1"/>
  <c r="I111" i="28"/>
  <c r="J111" i="28" s="1"/>
  <c r="G112" i="28" s="1"/>
  <c r="H111" i="28"/>
  <c r="PF81" i="16"/>
  <c r="PG81" i="16"/>
  <c r="PH81" i="16"/>
  <c r="PI81" i="16"/>
  <c r="I112" i="28" l="1"/>
  <c r="J112" i="28" s="1"/>
  <c r="G113" i="28" s="1"/>
  <c r="L112" i="28"/>
  <c r="H112" i="28"/>
  <c r="ABD40" i="16"/>
  <c r="ABE40" i="16"/>
  <c r="ABF40" i="16"/>
  <c r="ABG40" i="16"/>
  <c r="ABH40" i="16"/>
  <c r="ABI40" i="16"/>
  <c r="ABD51" i="16"/>
  <c r="ABE51" i="16"/>
  <c r="ABF51" i="16"/>
  <c r="ABG51" i="16"/>
  <c r="ABH51" i="16"/>
  <c r="ABI51" i="16"/>
  <c r="ABD69" i="16"/>
  <c r="ABE69" i="16"/>
  <c r="ABF69" i="16"/>
  <c r="ABG69" i="16"/>
  <c r="ABH69" i="16"/>
  <c r="ABI69" i="16"/>
  <c r="ABD58" i="16"/>
  <c r="ABE58" i="16"/>
  <c r="ABF58" i="16"/>
  <c r="ABG58" i="16"/>
  <c r="ABH58" i="16"/>
  <c r="ABI58" i="16"/>
  <c r="ABD39" i="16"/>
  <c r="ABE39" i="16"/>
  <c r="ABF39" i="16"/>
  <c r="ABG39" i="16"/>
  <c r="ABH39" i="16"/>
  <c r="ABI39" i="16"/>
  <c r="ABD66" i="16"/>
  <c r="ABE66" i="16"/>
  <c r="ABF66" i="16"/>
  <c r="ABG66" i="16"/>
  <c r="ABH66" i="16"/>
  <c r="ABI66" i="16"/>
  <c r="ABD12" i="16"/>
  <c r="ABE12" i="16"/>
  <c r="ABF12" i="16"/>
  <c r="ABG12" i="16"/>
  <c r="ABH12" i="16"/>
  <c r="ABI12" i="16"/>
  <c r="ABD45" i="16"/>
  <c r="ABE45" i="16"/>
  <c r="ABF45" i="16"/>
  <c r="ABG45" i="16"/>
  <c r="ABH45" i="16"/>
  <c r="ABI45" i="16"/>
  <c r="ABD30" i="16"/>
  <c r="ABE30" i="16"/>
  <c r="ABF30" i="16"/>
  <c r="ABG30" i="16"/>
  <c r="ABH30" i="16"/>
  <c r="ABI30" i="16"/>
  <c r="ABD19" i="16"/>
  <c r="ABE19" i="16"/>
  <c r="ABF19" i="16"/>
  <c r="ABG19" i="16"/>
  <c r="ABH19" i="16"/>
  <c r="ABI19" i="16"/>
  <c r="ABD20" i="16"/>
  <c r="ABE20" i="16"/>
  <c r="ABF20" i="16"/>
  <c r="ABG20" i="16"/>
  <c r="ABH20" i="16"/>
  <c r="ABI20" i="16"/>
  <c r="ABD70" i="16"/>
  <c r="ABE70" i="16"/>
  <c r="ABF70" i="16"/>
  <c r="ABG70" i="16"/>
  <c r="ABH70" i="16"/>
  <c r="ABI70" i="16"/>
  <c r="ABD35" i="16"/>
  <c r="ABE35" i="16"/>
  <c r="ABF35" i="16"/>
  <c r="ABG35" i="16"/>
  <c r="ABH35" i="16"/>
  <c r="ABI35" i="16"/>
  <c r="ABD68" i="16"/>
  <c r="ABE68" i="16"/>
  <c r="ABF68" i="16"/>
  <c r="ABG68" i="16"/>
  <c r="ABH68" i="16"/>
  <c r="ABI68" i="16"/>
  <c r="ABD25" i="16"/>
  <c r="ABE25" i="16"/>
  <c r="ABF25" i="16"/>
  <c r="ABG25" i="16"/>
  <c r="ABH25" i="16"/>
  <c r="ABI25" i="16"/>
  <c r="ABD61" i="16"/>
  <c r="ABE61" i="16"/>
  <c r="ABF61" i="16"/>
  <c r="ABG61" i="16"/>
  <c r="ABH61" i="16"/>
  <c r="ABI61" i="16"/>
  <c r="ABD62" i="16"/>
  <c r="ABE62" i="16"/>
  <c r="ABF62" i="16"/>
  <c r="ABG62" i="16"/>
  <c r="ABH62" i="16"/>
  <c r="ABI62" i="16"/>
  <c r="ABD21" i="16"/>
  <c r="ABE21" i="16"/>
  <c r="ABF21" i="16"/>
  <c r="ABG21" i="16"/>
  <c r="ABH21" i="16"/>
  <c r="ABI21" i="16"/>
  <c r="ABD74" i="16"/>
  <c r="ABE74" i="16"/>
  <c r="ABF74" i="16"/>
  <c r="ABG74" i="16"/>
  <c r="ABH74" i="16"/>
  <c r="ABI74" i="16"/>
  <c r="ABD31" i="16"/>
  <c r="ABE31" i="16"/>
  <c r="ABF31" i="16"/>
  <c r="ABG31" i="16"/>
  <c r="ABH31" i="16"/>
  <c r="ABI31" i="16"/>
  <c r="ABD65" i="16"/>
  <c r="ABE65" i="16"/>
  <c r="ABF65" i="16"/>
  <c r="ABG65" i="16"/>
  <c r="ABH65" i="16"/>
  <c r="ABI65" i="16"/>
  <c r="ABD59" i="16"/>
  <c r="ABE59" i="16"/>
  <c r="ABF59" i="16"/>
  <c r="ABG59" i="16"/>
  <c r="ABH59" i="16"/>
  <c r="ABI59" i="16"/>
  <c r="ABD34" i="16"/>
  <c r="ABE34" i="16"/>
  <c r="ABF34" i="16"/>
  <c r="ABG34" i="16"/>
  <c r="ABH34" i="16"/>
  <c r="ABI34" i="16"/>
  <c r="ABD54" i="16"/>
  <c r="ABE54" i="16"/>
  <c r="ABF54" i="16"/>
  <c r="ABG54" i="16"/>
  <c r="ABH54" i="16"/>
  <c r="ABI54" i="16"/>
  <c r="ABD22" i="16"/>
  <c r="ABE22" i="16"/>
  <c r="ABF22" i="16"/>
  <c r="ABG22" i="16"/>
  <c r="ABH22" i="16"/>
  <c r="ABI22" i="16"/>
  <c r="ABD42" i="16"/>
  <c r="ABE42" i="16"/>
  <c r="ABF42" i="16"/>
  <c r="ABG42" i="16"/>
  <c r="ABH42" i="16"/>
  <c r="ABI42" i="16"/>
  <c r="ABD23" i="16"/>
  <c r="ABE23" i="16"/>
  <c r="ABF23" i="16"/>
  <c r="ABG23" i="16"/>
  <c r="ABH23" i="16"/>
  <c r="ABI23" i="16"/>
  <c r="ABD41" i="16"/>
  <c r="ABE41" i="16"/>
  <c r="ABF41" i="16"/>
  <c r="ABG41" i="16"/>
  <c r="ABH41" i="16"/>
  <c r="ABI41" i="16"/>
  <c r="ABD77" i="16"/>
  <c r="ABE77" i="16"/>
  <c r="ABF77" i="16"/>
  <c r="ABG77" i="16"/>
  <c r="ABH77" i="16"/>
  <c r="ABI77" i="16"/>
  <c r="ABD29" i="16"/>
  <c r="ABE29" i="16"/>
  <c r="ABF29" i="16"/>
  <c r="ABG29" i="16"/>
  <c r="ABH29" i="16"/>
  <c r="ABI29" i="16"/>
  <c r="ABD46" i="16"/>
  <c r="ABE46" i="16"/>
  <c r="ABF46" i="16"/>
  <c r="ABG46" i="16"/>
  <c r="ABH46" i="16"/>
  <c r="ABI46" i="16"/>
  <c r="ABD49" i="16"/>
  <c r="ABE49" i="16"/>
  <c r="ABF49" i="16"/>
  <c r="ABG49" i="16"/>
  <c r="ABH49" i="16"/>
  <c r="ABI49" i="16"/>
  <c r="ABD47" i="16"/>
  <c r="ABE47" i="16"/>
  <c r="ABF47" i="16"/>
  <c r="ABG47" i="16"/>
  <c r="ABH47" i="16"/>
  <c r="ABI47" i="16"/>
  <c r="ABD56" i="16"/>
  <c r="ABE56" i="16"/>
  <c r="ABF56" i="16"/>
  <c r="ABG56" i="16"/>
  <c r="ABH56" i="16"/>
  <c r="ABI56" i="16"/>
  <c r="ABD15" i="16"/>
  <c r="ABE15" i="16"/>
  <c r="ABF15" i="16"/>
  <c r="ABG15" i="16"/>
  <c r="ABH15" i="16"/>
  <c r="ABI15" i="16"/>
  <c r="ABD57" i="16"/>
  <c r="ABE57" i="16"/>
  <c r="ABF57" i="16"/>
  <c r="ABG57" i="16"/>
  <c r="ABH57" i="16"/>
  <c r="ABI57" i="16"/>
  <c r="ABD17" i="16"/>
  <c r="ABE17" i="16"/>
  <c r="ABF17" i="16"/>
  <c r="ABG17" i="16"/>
  <c r="ABH17" i="16"/>
  <c r="ABI17" i="16"/>
  <c r="ABD9" i="16"/>
  <c r="ABE9" i="16"/>
  <c r="ABF9" i="16"/>
  <c r="ABG9" i="16"/>
  <c r="ABH9" i="16"/>
  <c r="ABI9" i="16"/>
  <c r="ABD64" i="16"/>
  <c r="ABE64" i="16"/>
  <c r="ABF64" i="16"/>
  <c r="ABG64" i="16"/>
  <c r="ABH64" i="16"/>
  <c r="ABI64" i="16"/>
  <c r="ABD18" i="16"/>
  <c r="ABE18" i="16"/>
  <c r="ABF18" i="16"/>
  <c r="ABG18" i="16"/>
  <c r="ABH18" i="16"/>
  <c r="ABI18" i="16"/>
  <c r="ABD32" i="16"/>
  <c r="ABE32" i="16"/>
  <c r="ABF32" i="16"/>
  <c r="ABG32" i="16"/>
  <c r="ABH32" i="16"/>
  <c r="ABI32" i="16"/>
  <c r="ABD36" i="16"/>
  <c r="ABE36" i="16"/>
  <c r="ABF36" i="16"/>
  <c r="ABG36" i="16"/>
  <c r="ABH36" i="16"/>
  <c r="ABI36" i="16"/>
  <c r="ABD76" i="16"/>
  <c r="ABE76" i="16"/>
  <c r="ABF76" i="16"/>
  <c r="ABG76" i="16"/>
  <c r="ABH76" i="16"/>
  <c r="ABI76" i="16"/>
  <c r="ABD55" i="16"/>
  <c r="ABE55" i="16"/>
  <c r="ABF55" i="16"/>
  <c r="ABG55" i="16"/>
  <c r="ABH55" i="16"/>
  <c r="ABI55" i="16"/>
  <c r="ABD72" i="16"/>
  <c r="ABE72" i="16"/>
  <c r="ABF72" i="16"/>
  <c r="ABG72" i="16"/>
  <c r="ABH72" i="16"/>
  <c r="ABI72" i="16"/>
  <c r="ABD16" i="16"/>
  <c r="ABE16" i="16"/>
  <c r="ABF16" i="16"/>
  <c r="ABG16" i="16"/>
  <c r="ABH16" i="16"/>
  <c r="ABI16" i="16"/>
  <c r="ABD13" i="16"/>
  <c r="ABE13" i="16"/>
  <c r="ABF13" i="16"/>
  <c r="ABG13" i="16"/>
  <c r="ABH13" i="16"/>
  <c r="ABI13" i="16"/>
  <c r="ABD27" i="16"/>
  <c r="ABE27" i="16"/>
  <c r="ABF27" i="16"/>
  <c r="ABG27" i="16"/>
  <c r="ABH27" i="16"/>
  <c r="ABI27" i="16"/>
  <c r="ABD24" i="16"/>
  <c r="ABE24" i="16"/>
  <c r="ABF24" i="16"/>
  <c r="ABG24" i="16"/>
  <c r="ABH24" i="16"/>
  <c r="ABI24" i="16"/>
  <c r="ABD7" i="16"/>
  <c r="ABE7" i="16"/>
  <c r="ABF7" i="16"/>
  <c r="ABG7" i="16"/>
  <c r="ABH7" i="16"/>
  <c r="ABI7" i="16"/>
  <c r="ABD33" i="16"/>
  <c r="ABE33" i="16"/>
  <c r="ABF33" i="16"/>
  <c r="ABG33" i="16"/>
  <c r="ABH33" i="16"/>
  <c r="ABI33" i="16"/>
  <c r="ABD71" i="16"/>
  <c r="ABE71" i="16"/>
  <c r="ABF71" i="16"/>
  <c r="ABG71" i="16"/>
  <c r="ABH71" i="16"/>
  <c r="ABI71" i="16"/>
  <c r="ABD4" i="16"/>
  <c r="ABE4" i="16"/>
  <c r="ABF4" i="16"/>
  <c r="ABG4" i="16"/>
  <c r="ABH4" i="16"/>
  <c r="ABI4" i="16"/>
  <c r="ABD50" i="16"/>
  <c r="ABE50" i="16"/>
  <c r="ABF50" i="16"/>
  <c r="ABG50" i="16"/>
  <c r="ABH50" i="16"/>
  <c r="ABI50" i="16"/>
  <c r="ABD52" i="16"/>
  <c r="ABE52" i="16"/>
  <c r="ABF52" i="16"/>
  <c r="ABG52" i="16"/>
  <c r="ABH52" i="16"/>
  <c r="ABI52" i="16"/>
  <c r="ABD53" i="16"/>
  <c r="ABE53" i="16"/>
  <c r="ABF53" i="16"/>
  <c r="ABG53" i="16"/>
  <c r="ABH53" i="16"/>
  <c r="ABI53" i="16"/>
  <c r="ABD73" i="16"/>
  <c r="ABE73" i="16"/>
  <c r="ABF73" i="16"/>
  <c r="ABG73" i="16"/>
  <c r="ABH73" i="16"/>
  <c r="ABI73" i="16"/>
  <c r="ABD28" i="16"/>
  <c r="ABE28" i="16"/>
  <c r="ABF28" i="16"/>
  <c r="ABG28" i="16"/>
  <c r="ABH28" i="16"/>
  <c r="ABI28" i="16"/>
  <c r="ABD26" i="16"/>
  <c r="ABE26" i="16"/>
  <c r="ABF26" i="16"/>
  <c r="ABG26" i="16"/>
  <c r="ABH26" i="16"/>
  <c r="ABI26" i="16"/>
  <c r="ABD63" i="16"/>
  <c r="ABE63" i="16"/>
  <c r="ABF63" i="16"/>
  <c r="ABG63" i="16"/>
  <c r="ABH63" i="16"/>
  <c r="ABI63" i="16"/>
  <c r="ABD67" i="16"/>
  <c r="ABE67" i="16"/>
  <c r="ABF67" i="16"/>
  <c r="ABG67" i="16"/>
  <c r="ABH67" i="16"/>
  <c r="ABI67" i="16"/>
  <c r="ABD5" i="16"/>
  <c r="ABE5" i="16"/>
  <c r="ABF5" i="16"/>
  <c r="ABG5" i="16"/>
  <c r="ABH5" i="16"/>
  <c r="ABI5" i="16"/>
  <c r="ABD6" i="16"/>
  <c r="ABE6" i="16"/>
  <c r="ABF6" i="16"/>
  <c r="ABG6" i="16"/>
  <c r="ABH6" i="16"/>
  <c r="ABI6" i="16"/>
  <c r="ABD43" i="16"/>
  <c r="ABE43" i="16"/>
  <c r="ABF43" i="16"/>
  <c r="ABG43" i="16"/>
  <c r="ABH43" i="16"/>
  <c r="ABI43" i="16"/>
  <c r="ABD37" i="16"/>
  <c r="ABE37" i="16"/>
  <c r="ABF37" i="16"/>
  <c r="ABG37" i="16"/>
  <c r="ABH37" i="16"/>
  <c r="ABI37" i="16"/>
  <c r="ABD10" i="16"/>
  <c r="ABE10" i="16"/>
  <c r="ABF10" i="16"/>
  <c r="ABG10" i="16"/>
  <c r="ABH10" i="16"/>
  <c r="ABI10" i="16"/>
  <c r="ABD11" i="16"/>
  <c r="ABE11" i="16"/>
  <c r="ABF11" i="16"/>
  <c r="ABG11" i="16"/>
  <c r="ABH11" i="16"/>
  <c r="ABI11" i="16"/>
  <c r="ABD8" i="16"/>
  <c r="ABE8" i="16"/>
  <c r="ABF8" i="16"/>
  <c r="ABG8" i="16"/>
  <c r="ABH8" i="16"/>
  <c r="ABI8" i="16"/>
  <c r="ABD14" i="16"/>
  <c r="ABE14" i="16"/>
  <c r="ABF14" i="16"/>
  <c r="ABG14" i="16"/>
  <c r="ABH14" i="16"/>
  <c r="ABI14" i="16"/>
  <c r="ABD38" i="16"/>
  <c r="ABE38" i="16"/>
  <c r="ABF38" i="16"/>
  <c r="ABG38" i="16"/>
  <c r="ABH38" i="16"/>
  <c r="ABI38" i="16"/>
  <c r="ABD44" i="16"/>
  <c r="ABE44" i="16"/>
  <c r="ABF44" i="16"/>
  <c r="ABG44" i="16"/>
  <c r="ABH44" i="16"/>
  <c r="ABI44" i="16"/>
  <c r="ABD75" i="16"/>
  <c r="ABE75" i="16"/>
  <c r="ABF75" i="16"/>
  <c r="ABG75" i="16"/>
  <c r="ABH75" i="16"/>
  <c r="ABI75" i="16"/>
  <c r="ABD48" i="16"/>
  <c r="ABE48" i="16"/>
  <c r="ABF48" i="16"/>
  <c r="ABG48" i="16"/>
  <c r="ABH48" i="16"/>
  <c r="ABI48" i="16"/>
  <c r="ABD60" i="16"/>
  <c r="ABE60" i="16"/>
  <c r="ABF60" i="16"/>
  <c r="ABG60" i="16"/>
  <c r="ABH60" i="16"/>
  <c r="ABI60" i="16"/>
  <c r="Y16" i="23"/>
  <c r="AA16" i="23"/>
  <c r="AB16" i="23"/>
  <c r="AC16" i="23"/>
  <c r="AD16" i="23"/>
  <c r="AE16" i="23"/>
  <c r="AF16" i="23"/>
  <c r="Y58" i="23"/>
  <c r="AA58" i="23"/>
  <c r="AB58" i="23"/>
  <c r="AC58" i="23"/>
  <c r="AD58" i="23"/>
  <c r="AE58" i="23"/>
  <c r="AF58" i="23"/>
  <c r="Y18" i="23"/>
  <c r="AA18" i="23"/>
  <c r="AB18" i="23"/>
  <c r="AC18" i="23"/>
  <c r="AD18" i="23"/>
  <c r="AE18" i="23"/>
  <c r="AF18" i="23"/>
  <c r="Y10" i="23"/>
  <c r="AA10" i="23"/>
  <c r="AB10" i="23"/>
  <c r="AC10" i="23"/>
  <c r="AD10" i="23"/>
  <c r="AE10" i="23"/>
  <c r="AF10" i="23"/>
  <c r="AA65" i="23"/>
  <c r="AB65" i="23"/>
  <c r="AC65" i="23"/>
  <c r="AD65" i="23"/>
  <c r="AE65" i="23"/>
  <c r="AF65" i="23"/>
  <c r="Y19" i="23"/>
  <c r="AA19" i="23"/>
  <c r="AB19" i="23"/>
  <c r="AC19" i="23"/>
  <c r="AD19" i="23"/>
  <c r="AE19" i="23"/>
  <c r="AF19" i="23"/>
  <c r="Y33" i="23"/>
  <c r="AA33" i="23"/>
  <c r="AB33" i="23"/>
  <c r="AC33" i="23"/>
  <c r="AD33" i="23"/>
  <c r="AE33" i="23"/>
  <c r="AF33" i="23"/>
  <c r="AA37" i="23"/>
  <c r="AB37" i="23"/>
  <c r="AC37" i="23"/>
  <c r="AD37" i="23"/>
  <c r="AE37" i="23"/>
  <c r="AF37" i="23"/>
  <c r="Y77" i="23"/>
  <c r="AA77" i="23"/>
  <c r="AB77" i="23"/>
  <c r="AC77" i="23"/>
  <c r="AD77" i="23"/>
  <c r="AE77" i="23"/>
  <c r="AF77" i="23"/>
  <c r="Y56" i="23"/>
  <c r="AA56" i="23"/>
  <c r="AB56" i="23"/>
  <c r="AC56" i="23"/>
  <c r="AD56" i="23"/>
  <c r="AE56" i="23"/>
  <c r="AF56" i="23"/>
  <c r="Y73" i="23"/>
  <c r="AA73" i="23"/>
  <c r="AB73" i="23"/>
  <c r="AC73" i="23"/>
  <c r="AD73" i="23"/>
  <c r="AE73" i="23"/>
  <c r="AF73" i="23"/>
  <c r="Y17" i="23"/>
  <c r="AA17" i="23"/>
  <c r="AB17" i="23"/>
  <c r="AC17" i="23"/>
  <c r="AD17" i="23"/>
  <c r="AE17" i="23"/>
  <c r="AF17" i="23"/>
  <c r="Y14" i="23"/>
  <c r="AA14" i="23"/>
  <c r="AB14" i="23"/>
  <c r="AC14" i="23"/>
  <c r="AD14" i="23"/>
  <c r="AE14" i="23"/>
  <c r="AF14" i="23"/>
  <c r="C18" i="23"/>
  <c r="C10" i="23"/>
  <c r="C65" i="23"/>
  <c r="C19" i="23"/>
  <c r="C33" i="23"/>
  <c r="C37" i="23"/>
  <c r="C77" i="23"/>
  <c r="C56" i="23"/>
  <c r="C73" i="23"/>
  <c r="C17" i="23"/>
  <c r="C14" i="23"/>
  <c r="C17" i="16"/>
  <c r="C9" i="16"/>
  <c r="C64" i="16"/>
  <c r="C18" i="16"/>
  <c r="C32" i="16"/>
  <c r="C36" i="16"/>
  <c r="C76" i="16"/>
  <c r="C55" i="16"/>
  <c r="C72" i="16"/>
  <c r="C16" i="16"/>
  <c r="C13" i="16"/>
  <c r="C27" i="16"/>
  <c r="C24" i="16"/>
  <c r="C7" i="16"/>
  <c r="C33" i="16"/>
  <c r="C71" i="16"/>
  <c r="C4" i="16"/>
  <c r="C50" i="16"/>
  <c r="C52" i="16"/>
  <c r="C53" i="16"/>
  <c r="C28" i="16"/>
  <c r="C26" i="16"/>
  <c r="D17" i="17"/>
  <c r="D9" i="17"/>
  <c r="D64" i="17"/>
  <c r="D18" i="17"/>
  <c r="D32" i="17"/>
  <c r="D36" i="17"/>
  <c r="D76" i="17"/>
  <c r="D72" i="17"/>
  <c r="D16" i="17"/>
  <c r="C17" i="17"/>
  <c r="C9" i="17"/>
  <c r="C64" i="17"/>
  <c r="C18" i="17"/>
  <c r="C32" i="17"/>
  <c r="C36" i="17"/>
  <c r="C76" i="17"/>
  <c r="C72" i="17"/>
  <c r="C16" i="17"/>
  <c r="C13" i="17"/>
  <c r="C27" i="17"/>
  <c r="C24" i="17"/>
  <c r="C7" i="17"/>
  <c r="C33" i="17"/>
  <c r="C71" i="17"/>
  <c r="C4" i="17"/>
  <c r="C50" i="17"/>
  <c r="C73" i="17"/>
  <c r="C28" i="17"/>
  <c r="C26" i="17"/>
  <c r="C18" i="22"/>
  <c r="C32" i="22"/>
  <c r="C36" i="22"/>
  <c r="C76" i="22"/>
  <c r="C55" i="22"/>
  <c r="C72" i="22"/>
  <c r="C16" i="22"/>
  <c r="C13" i="22"/>
  <c r="C27" i="22"/>
  <c r="C24" i="22"/>
  <c r="C7" i="22"/>
  <c r="C33" i="22"/>
  <c r="C71" i="22"/>
  <c r="C4" i="22"/>
  <c r="C52" i="22"/>
  <c r="C53" i="22"/>
  <c r="C73" i="22"/>
  <c r="C28" i="22"/>
  <c r="C26" i="22"/>
  <c r="C17" i="22"/>
  <c r="C9" i="22"/>
  <c r="C64" i="22"/>
  <c r="I113" i="28" l="1"/>
  <c r="J113" i="28" s="1"/>
  <c r="G114" i="28" s="1"/>
  <c r="L113" i="28"/>
  <c r="H113" i="28"/>
  <c r="ACG43" i="16"/>
  <c r="ABZ43" i="16" s="1"/>
  <c r="ACG39" i="16"/>
  <c r="ABZ39" i="16" s="1"/>
  <c r="ACG45" i="16"/>
  <c r="ABZ45" i="16" s="1"/>
  <c r="ACG41" i="16"/>
  <c r="ABZ41" i="16" s="1"/>
  <c r="ACG25" i="16"/>
  <c r="ABZ25" i="16" s="1"/>
  <c r="ACG23" i="16"/>
  <c r="ACG21" i="16"/>
  <c r="ACG19" i="16"/>
  <c r="ACG11" i="16"/>
  <c r="ABJ60" i="16"/>
  <c r="ABJ75" i="16"/>
  <c r="ABJ38" i="16"/>
  <c r="ABJ8" i="16"/>
  <c r="ABJ10" i="16"/>
  <c r="ABJ43" i="16"/>
  <c r="ABJ63" i="16"/>
  <c r="ABJ29" i="16"/>
  <c r="ABJ61" i="16"/>
  <c r="ABJ68" i="16"/>
  <c r="ABJ70" i="16"/>
  <c r="ABJ19" i="16"/>
  <c r="ABJ45" i="16"/>
  <c r="ABJ66" i="16"/>
  <c r="ABJ58" i="16"/>
  <c r="ABJ40" i="16"/>
  <c r="ACG40" i="16"/>
  <c r="ACG38" i="16"/>
  <c r="ACG34" i="16"/>
  <c r="ABZ34" i="16" s="1"/>
  <c r="ACG51" i="16"/>
  <c r="ABJ5" i="16"/>
  <c r="ABJ49" i="16"/>
  <c r="ABC44" i="16"/>
  <c r="ABJ51" i="16"/>
  <c r="ABC14" i="16"/>
  <c r="ABC11" i="16"/>
  <c r="ABC37" i="16"/>
  <c r="ABC6" i="16"/>
  <c r="ABC67" i="16"/>
  <c r="ABC47" i="16"/>
  <c r="ABC46" i="16"/>
  <c r="ABC77" i="16"/>
  <c r="ABJ41" i="16"/>
  <c r="ABC23" i="16"/>
  <c r="ABJ42" i="16"/>
  <c r="ABC22" i="16"/>
  <c r="ABJ54" i="16"/>
  <c r="ABC34" i="16"/>
  <c r="ABJ59" i="16"/>
  <c r="ABC65" i="16"/>
  <c r="ABJ31" i="16"/>
  <c r="ABC74" i="16"/>
  <c r="ABJ21" i="16"/>
  <c r="ABC51" i="16"/>
  <c r="ACG4" i="16"/>
  <c r="ACG8" i="16"/>
  <c r="ABC48" i="16"/>
  <c r="ABC62" i="16"/>
  <c r="ABC25" i="16"/>
  <c r="ABC35" i="16"/>
  <c r="ABC20" i="16"/>
  <c r="ABC30" i="16"/>
  <c r="ABC12" i="16"/>
  <c r="ABC39" i="16"/>
  <c r="ABC69" i="16"/>
  <c r="ABJ48" i="16"/>
  <c r="ABC75" i="16"/>
  <c r="ABJ14" i="16"/>
  <c r="ABJ11" i="16"/>
  <c r="ABC10" i="16"/>
  <c r="ABJ37" i="16"/>
  <c r="ABC43" i="16"/>
  <c r="ABJ6" i="16"/>
  <c r="ABC5" i="16"/>
  <c r="ABJ67" i="16"/>
  <c r="ABC63" i="16"/>
  <c r="ABJ47" i="16"/>
  <c r="ABC49" i="16"/>
  <c r="ABJ46" i="16"/>
  <c r="ABC29" i="16"/>
  <c r="ABJ77" i="16"/>
  <c r="ABC41" i="16"/>
  <c r="ABJ23" i="16"/>
  <c r="ABC42" i="16"/>
  <c r="ABJ22" i="16"/>
  <c r="ABC54" i="16"/>
  <c r="ABJ34" i="16"/>
  <c r="ABC59" i="16"/>
  <c r="ABJ65" i="16"/>
  <c r="ABC31" i="16"/>
  <c r="ABJ74" i="16"/>
  <c r="ABC21" i="16"/>
  <c r="ACG6" i="16"/>
  <c r="ABC60" i="16"/>
  <c r="ABJ44" i="16"/>
  <c r="ABC38" i="16"/>
  <c r="ABC8" i="16"/>
  <c r="ABJ62" i="16"/>
  <c r="ABC61" i="16"/>
  <c r="ABJ25" i="16"/>
  <c r="ABC68" i="16"/>
  <c r="ABJ35" i="16"/>
  <c r="ABC70" i="16"/>
  <c r="ABJ20" i="16"/>
  <c r="ABC19" i="16"/>
  <c r="ABJ30" i="16"/>
  <c r="ABC45" i="16"/>
  <c r="ABJ12" i="16"/>
  <c r="ABC66" i="16"/>
  <c r="ABJ39" i="16"/>
  <c r="ABC58" i="16"/>
  <c r="ABJ69" i="16"/>
  <c r="ABC40" i="16"/>
  <c r="ACG9" i="16"/>
  <c r="ACG53" i="16"/>
  <c r="ACG47" i="16"/>
  <c r="ACG42" i="16"/>
  <c r="ACG37" i="16"/>
  <c r="ACG33" i="16"/>
  <c r="ACG17" i="16"/>
  <c r="ACG15" i="16"/>
  <c r="ACG13" i="16"/>
  <c r="ACG7" i="16"/>
  <c r="ACG44" i="16"/>
  <c r="ACG5" i="16"/>
  <c r="ACG49" i="16"/>
  <c r="ABZ49" i="16" s="1"/>
  <c r="ACG36" i="16"/>
  <c r="ACG35" i="16"/>
  <c r="ACG32" i="16"/>
  <c r="ACG31" i="16"/>
  <c r="ACG27" i="16"/>
  <c r="ACG55" i="16"/>
  <c r="ABJ28" i="16"/>
  <c r="ABJ53" i="16"/>
  <c r="ABJ50" i="16"/>
  <c r="ABC4" i="16"/>
  <c r="ABJ71" i="16"/>
  <c r="ABJ7" i="16"/>
  <c r="ABJ16" i="16"/>
  <c r="D16" i="16" s="1"/>
  <c r="ABJ55" i="16"/>
  <c r="D55" i="16" s="1"/>
  <c r="ABJ36" i="16"/>
  <c r="D36" i="16" s="1"/>
  <c r="ABJ18" i="16"/>
  <c r="D18" i="16" s="1"/>
  <c r="ABJ9" i="16"/>
  <c r="D9" i="16" s="1"/>
  <c r="ABJ56" i="16"/>
  <c r="ACG74" i="16"/>
  <c r="ACG70" i="16"/>
  <c r="ACG58" i="16"/>
  <c r="ABJ57" i="16"/>
  <c r="ABC56" i="16"/>
  <c r="ACG76" i="16"/>
  <c r="ACG72" i="16"/>
  <c r="ACG64" i="16"/>
  <c r="ABC73" i="16"/>
  <c r="ABC24" i="16"/>
  <c r="ABC17" i="16"/>
  <c r="ABC26" i="16"/>
  <c r="ABC72" i="16"/>
  <c r="ABC76" i="16"/>
  <c r="ABC32" i="16"/>
  <c r="ABC64" i="16"/>
  <c r="ACG57" i="16"/>
  <c r="ABJ27" i="16"/>
  <c r="ABC15" i="16"/>
  <c r="ABC33" i="16"/>
  <c r="ABJ26" i="16"/>
  <c r="ABC28" i="16"/>
  <c r="ABJ52" i="16"/>
  <c r="ABJ4" i="16"/>
  <c r="ABC71" i="16"/>
  <c r="ABJ33" i="16"/>
  <c r="ABC7" i="16"/>
  <c r="ABJ24" i="16"/>
  <c r="ABC27" i="16"/>
  <c r="ABJ13" i="16"/>
  <c r="ABC16" i="16"/>
  <c r="ABJ72" i="16"/>
  <c r="ABC55" i="16"/>
  <c r="ABJ76" i="16"/>
  <c r="ABC36" i="16"/>
  <c r="ABJ32" i="16"/>
  <c r="ABC18" i="16"/>
  <c r="ABJ64" i="16"/>
  <c r="ABC9" i="16"/>
  <c r="ABJ17" i="16"/>
  <c r="ABC52" i="16"/>
  <c r="ABC13" i="16"/>
  <c r="ABJ73" i="16"/>
  <c r="ABC53" i="16"/>
  <c r="ABC50" i="16"/>
  <c r="ABC57" i="16"/>
  <c r="ABJ15" i="16"/>
  <c r="ACG68" i="16"/>
  <c r="ACG66" i="16"/>
  <c r="ACG62" i="16"/>
  <c r="ACG60" i="16"/>
  <c r="ACG77" i="16"/>
  <c r="ACG75" i="16"/>
  <c r="ACG73" i="16"/>
  <c r="ACG71" i="16"/>
  <c r="ACG69" i="16"/>
  <c r="ACG67" i="16"/>
  <c r="ACG65" i="16"/>
  <c r="ACG63" i="16"/>
  <c r="ACG61" i="16"/>
  <c r="ACG56" i="16"/>
  <c r="ACG54" i="16"/>
  <c r="ACG52" i="16"/>
  <c r="ACG50" i="16"/>
  <c r="ACG48" i="16"/>
  <c r="ACG46" i="16"/>
  <c r="ACG29" i="16"/>
  <c r="ACG30" i="16"/>
  <c r="ABZ30" i="16" s="1"/>
  <c r="ACG28" i="16"/>
  <c r="ACG26" i="16"/>
  <c r="ACG24" i="16"/>
  <c r="ACG22" i="16"/>
  <c r="ACG20" i="16"/>
  <c r="ACG18" i="16"/>
  <c r="ACG16" i="16"/>
  <c r="ACG14" i="16"/>
  <c r="ACG12" i="16"/>
  <c r="ACG10" i="16"/>
  <c r="L114" i="28" l="1"/>
  <c r="I114" i="28"/>
  <c r="J114" i="28" s="1"/>
  <c r="G115" i="28" s="1"/>
  <c r="H114" i="28"/>
  <c r="AEC17" i="16"/>
  <c r="AEC64" i="16"/>
  <c r="AEC56" i="16"/>
  <c r="AEC14" i="16"/>
  <c r="AEC23" i="16"/>
  <c r="AEC25" i="16"/>
  <c r="AEC5" i="16"/>
  <c r="AEC48" i="16"/>
  <c r="AEC74" i="16"/>
  <c r="AEC18" i="16"/>
  <c r="AEC40" i="16"/>
  <c r="ADU62" i="16"/>
  <c r="ADU29" i="16"/>
  <c r="ADU5" i="16"/>
  <c r="ADU61" i="16"/>
  <c r="ADU70" i="16"/>
  <c r="ADU53" i="16"/>
  <c r="ADU52" i="16"/>
  <c r="ADU33" i="16"/>
  <c r="ADU22" i="16"/>
  <c r="ADU74" i="16"/>
  <c r="ADU36" i="16"/>
  <c r="ADU19" i="16"/>
  <c r="ADU7" i="16"/>
  <c r="ADU3" i="16"/>
  <c r="ADU16" i="16"/>
  <c r="ADU21" i="16"/>
  <c r="ADU77" i="16"/>
  <c r="ADU46" i="16"/>
  <c r="ADU58" i="16"/>
  <c r="ADU44" i="16"/>
  <c r="ADU9" i="16"/>
  <c r="ADM23" i="16"/>
  <c r="ADM43" i="16"/>
  <c r="ADM46" i="16"/>
  <c r="ADM47" i="16"/>
  <c r="ADM65" i="16"/>
  <c r="ADM4" i="16"/>
  <c r="ACW18" i="16"/>
  <c r="ACW33" i="16"/>
  <c r="ACW77" i="16"/>
  <c r="ACW15" i="16"/>
  <c r="ACW64" i="16"/>
  <c r="ACW10" i="16"/>
  <c r="ACW73" i="16"/>
  <c r="ACW8" i="16"/>
  <c r="ACW48" i="16"/>
  <c r="ACW7" i="16"/>
  <c r="ACW14" i="16"/>
  <c r="ACW76" i="16"/>
  <c r="ACW67" i="16"/>
  <c r="ACW53" i="16"/>
  <c r="ACW16" i="16"/>
  <c r="ACW69" i="16"/>
  <c r="ACW59" i="16"/>
  <c r="ABZ16" i="16"/>
  <c r="ABZ24" i="16"/>
  <c r="ABZ17" i="16"/>
  <c r="ABZ8" i="16"/>
  <c r="ABZ14" i="16"/>
  <c r="ABZ22" i="16"/>
  <c r="ABZ15" i="16"/>
  <c r="ABZ20" i="16"/>
  <c r="ABZ48" i="16"/>
  <c r="ABZ47" i="16"/>
  <c r="ABZ6" i="16"/>
  <c r="ABZ38" i="16"/>
  <c r="ABZ37" i="16"/>
  <c r="ABZ9" i="16"/>
  <c r="ABZ4" i="16"/>
  <c r="ABZ21" i="16"/>
  <c r="ABZ35" i="16"/>
  <c r="ABZ27" i="16"/>
  <c r="ABZ26" i="16"/>
  <c r="ABZ33" i="16"/>
  <c r="ABZ31" i="16"/>
  <c r="ABZ23" i="16"/>
  <c r="ABZ7" i="16"/>
  <c r="ABZ42" i="16"/>
  <c r="ABZ29" i="16"/>
  <c r="ABZ28" i="16"/>
  <c r="ABZ5" i="16"/>
  <c r="ABZ44" i="16"/>
  <c r="ABZ10" i="16"/>
  <c r="ABZ11" i="16"/>
  <c r="ABZ12" i="16"/>
  <c r="ABZ13" i="16"/>
  <c r="ABZ18" i="16"/>
  <c r="ABZ19" i="16"/>
  <c r="ABZ32" i="16"/>
  <c r="ABZ36" i="16"/>
  <c r="ABZ40" i="16"/>
  <c r="ABZ46" i="16"/>
  <c r="ABZ61" i="16"/>
  <c r="ABZ63" i="16"/>
  <c r="ABZ65" i="16"/>
  <c r="ABZ67" i="16"/>
  <c r="ABZ69" i="16"/>
  <c r="ABZ77" i="16"/>
  <c r="ABZ72" i="16"/>
  <c r="ABZ76" i="16"/>
  <c r="ABZ52" i="16"/>
  <c r="ABZ54" i="16"/>
  <c r="ABZ56" i="16"/>
  <c r="ABZ71" i="16"/>
  <c r="ABZ66" i="16"/>
  <c r="ABZ68" i="16"/>
  <c r="ABZ70" i="16"/>
  <c r="ABZ74" i="16"/>
  <c r="ABZ53" i="16"/>
  <c r="ABZ73" i="16"/>
  <c r="ABZ60" i="16"/>
  <c r="ABZ62" i="16"/>
  <c r="ABZ64" i="16"/>
  <c r="ABZ58" i="16"/>
  <c r="ABZ51" i="16"/>
  <c r="ABZ55" i="16"/>
  <c r="ABZ75" i="16"/>
  <c r="ABZ57" i="16"/>
  <c r="ABZ50" i="16"/>
  <c r="ABY73" i="16"/>
  <c r="ABY72" i="16"/>
  <c r="ABY21" i="16"/>
  <c r="ABY9" i="16"/>
  <c r="ABY26" i="16"/>
  <c r="ABY56" i="16"/>
  <c r="ABY41" i="16"/>
  <c r="ABY67" i="16"/>
  <c r="ABY25" i="16"/>
  <c r="ABY57" i="16"/>
  <c r="ABY7" i="16"/>
  <c r="ABQ5" i="16"/>
  <c r="ABQ7" i="16"/>
  <c r="ABQ75" i="16"/>
  <c r="ABQ8" i="16"/>
  <c r="ABQ10" i="16"/>
  <c r="ABQ15" i="16"/>
  <c r="ABQ73" i="16"/>
  <c r="ABQ43" i="16"/>
  <c r="ABQ12" i="16"/>
  <c r="ABQ16" i="16"/>
  <c r="ABQ17" i="16"/>
  <c r="ABQ18" i="16"/>
  <c r="ABQ11" i="16"/>
  <c r="ABQ9" i="16"/>
  <c r="ABQ14" i="16"/>
  <c r="ABQ13" i="16"/>
  <c r="ABQ6" i="16"/>
  <c r="ABQ21" i="16"/>
  <c r="ABQ23" i="16"/>
  <c r="ABQ39" i="16"/>
  <c r="ABQ77" i="16"/>
  <c r="ABQ71" i="16"/>
  <c r="ABQ47" i="16"/>
  <c r="ABQ76" i="16"/>
  <c r="ABQ41" i="16"/>
  <c r="ABQ27" i="16"/>
  <c r="ABQ31" i="16"/>
  <c r="ABQ35" i="16"/>
  <c r="ABQ25" i="16"/>
  <c r="ABQ29" i="16"/>
  <c r="ABQ33" i="16"/>
  <c r="ABQ37" i="16"/>
  <c r="ABQ52" i="16"/>
  <c r="ABQ45" i="16"/>
  <c r="ABQ74" i="16"/>
  <c r="ABQ22" i="16"/>
  <c r="ABQ30" i="16"/>
  <c r="ABQ38" i="16"/>
  <c r="ABQ42" i="16"/>
  <c r="ABQ46" i="16"/>
  <c r="ABQ24" i="16"/>
  <c r="ABQ32" i="16"/>
  <c r="ABQ49" i="16"/>
  <c r="ABQ26" i="16"/>
  <c r="ABQ34" i="16"/>
  <c r="ABQ72" i="16"/>
  <c r="ABQ36" i="16"/>
  <c r="ABQ40" i="16"/>
  <c r="ABQ44" i="16"/>
  <c r="ABQ20" i="16"/>
  <c r="ABQ19" i="16"/>
  <c r="ABQ28" i="16"/>
  <c r="ABQ48" i="16"/>
  <c r="ABQ70" i="16"/>
  <c r="D64" i="16"/>
  <c r="D76" i="16"/>
  <c r="D17" i="16"/>
  <c r="D32" i="16"/>
  <c r="D72" i="16"/>
  <c r="C30" i="22"/>
  <c r="D6" i="17"/>
  <c r="D37" i="17"/>
  <c r="D10" i="17"/>
  <c r="D11" i="17"/>
  <c r="D8" i="17"/>
  <c r="D14" i="17"/>
  <c r="D69" i="17"/>
  <c r="D58" i="17"/>
  <c r="D39" i="17"/>
  <c r="D66" i="17"/>
  <c r="D12" i="17"/>
  <c r="D45" i="17"/>
  <c r="D30" i="17"/>
  <c r="D19" i="17"/>
  <c r="D20" i="17"/>
  <c r="D70" i="17"/>
  <c r="D35" i="17"/>
  <c r="D68" i="17"/>
  <c r="D25" i="17"/>
  <c r="D61" i="17"/>
  <c r="D62" i="17"/>
  <c r="D21" i="17"/>
  <c r="D74" i="17"/>
  <c r="D31" i="17"/>
  <c r="D59" i="17"/>
  <c r="D34" i="17"/>
  <c r="D22" i="17"/>
  <c r="D42" i="17"/>
  <c r="D23" i="17"/>
  <c r="D41" i="17"/>
  <c r="D77" i="17"/>
  <c r="D46" i="17"/>
  <c r="D47" i="17"/>
  <c r="D57" i="17"/>
  <c r="D13" i="17"/>
  <c r="D27" i="17"/>
  <c r="D24" i="17"/>
  <c r="D7" i="17"/>
  <c r="D33" i="17"/>
  <c r="D71" i="17"/>
  <c r="D40" i="17"/>
  <c r="D43" i="17"/>
  <c r="D4" i="17"/>
  <c r="D73" i="17"/>
  <c r="D28" i="17"/>
  <c r="D26" i="17"/>
  <c r="D75" i="17"/>
  <c r="D48" i="17"/>
  <c r="D67" i="17"/>
  <c r="D50" i="17"/>
  <c r="D5" i="17"/>
  <c r="D44" i="17"/>
  <c r="D38" i="17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X79" i="23"/>
  <c r="W79" i="23"/>
  <c r="V79" i="23"/>
  <c r="U79" i="23"/>
  <c r="T79" i="23"/>
  <c r="S79" i="23"/>
  <c r="R79" i="23"/>
  <c r="Q79" i="23"/>
  <c r="P79" i="23"/>
  <c r="O79" i="23"/>
  <c r="N79" i="23"/>
  <c r="L79" i="23"/>
  <c r="K79" i="23"/>
  <c r="J79" i="23"/>
  <c r="I79" i="23"/>
  <c r="H79" i="23"/>
  <c r="G79" i="23"/>
  <c r="F79" i="23"/>
  <c r="E79" i="23"/>
  <c r="Y7" i="23"/>
  <c r="AA7" i="23"/>
  <c r="AB7" i="23"/>
  <c r="AC7" i="23"/>
  <c r="AD7" i="23"/>
  <c r="AE7" i="23"/>
  <c r="AF7" i="23"/>
  <c r="Y53" i="23"/>
  <c r="AA53" i="23"/>
  <c r="AB53" i="23"/>
  <c r="AC53" i="23"/>
  <c r="AD53" i="23"/>
  <c r="AE53" i="23"/>
  <c r="AF53" i="23"/>
  <c r="Y38" i="23"/>
  <c r="AA38" i="23"/>
  <c r="AB38" i="23"/>
  <c r="AC38" i="23"/>
  <c r="AD38" i="23"/>
  <c r="AE38" i="23"/>
  <c r="AF38" i="23"/>
  <c r="Y11" i="23"/>
  <c r="AA11" i="23"/>
  <c r="AB11" i="23"/>
  <c r="AC11" i="23"/>
  <c r="AD11" i="23"/>
  <c r="AE11" i="23"/>
  <c r="AF11" i="23"/>
  <c r="Y12" i="23"/>
  <c r="AA12" i="23"/>
  <c r="AB12" i="23"/>
  <c r="AC12" i="23"/>
  <c r="AD12" i="23"/>
  <c r="AE12" i="23"/>
  <c r="AF12" i="23"/>
  <c r="Y54" i="23"/>
  <c r="AA54" i="23"/>
  <c r="AB54" i="23"/>
  <c r="AC54" i="23"/>
  <c r="AD54" i="23"/>
  <c r="AE54" i="23"/>
  <c r="AF54" i="23"/>
  <c r="Y15" i="23"/>
  <c r="AA15" i="23"/>
  <c r="AB15" i="23"/>
  <c r="AC15" i="23"/>
  <c r="AD15" i="23"/>
  <c r="AE15" i="23"/>
  <c r="AF15" i="23"/>
  <c r="Y52" i="23"/>
  <c r="AA52" i="23"/>
  <c r="AB52" i="23"/>
  <c r="AC52" i="23"/>
  <c r="AD52" i="23"/>
  <c r="AE52" i="23"/>
  <c r="AF52" i="23"/>
  <c r="Y70" i="23"/>
  <c r="AA70" i="23"/>
  <c r="AB70" i="23"/>
  <c r="AC70" i="23"/>
  <c r="AD70" i="23"/>
  <c r="AE70" i="23"/>
  <c r="AF70" i="23"/>
  <c r="Y59" i="23"/>
  <c r="AA59" i="23"/>
  <c r="AB59" i="23"/>
  <c r="AC59" i="23"/>
  <c r="AD59" i="23"/>
  <c r="AE59" i="23"/>
  <c r="AF59" i="23"/>
  <c r="Y40" i="23"/>
  <c r="AA40" i="23"/>
  <c r="AB40" i="23"/>
  <c r="AC40" i="23"/>
  <c r="AD40" i="23"/>
  <c r="AE40" i="23"/>
  <c r="AF40" i="23"/>
  <c r="Y67" i="23"/>
  <c r="AA67" i="23"/>
  <c r="AB67" i="23"/>
  <c r="AC67" i="23"/>
  <c r="AD67" i="23"/>
  <c r="AE67" i="23"/>
  <c r="AF67" i="23"/>
  <c r="Y31" i="23"/>
  <c r="AA31" i="23"/>
  <c r="AB31" i="23"/>
  <c r="AC31" i="23"/>
  <c r="AD31" i="23"/>
  <c r="AE31" i="23"/>
  <c r="AF31" i="23"/>
  <c r="Y20" i="23"/>
  <c r="AA20" i="23"/>
  <c r="AB20" i="23"/>
  <c r="AC20" i="23"/>
  <c r="AD20" i="23"/>
  <c r="AE20" i="23"/>
  <c r="AF20" i="23"/>
  <c r="Y21" i="23"/>
  <c r="AA21" i="23"/>
  <c r="AB21" i="23"/>
  <c r="AC21" i="23"/>
  <c r="AD21" i="23"/>
  <c r="AE21" i="23"/>
  <c r="AF21" i="23"/>
  <c r="Y71" i="23"/>
  <c r="AA71" i="23"/>
  <c r="AB71" i="23"/>
  <c r="AC71" i="23"/>
  <c r="AD71" i="23"/>
  <c r="AE71" i="23"/>
  <c r="AF71" i="23"/>
  <c r="Y69" i="23"/>
  <c r="AA69" i="23"/>
  <c r="AB69" i="23"/>
  <c r="AC69" i="23"/>
  <c r="AD69" i="23"/>
  <c r="AE69" i="23"/>
  <c r="AF69" i="23"/>
  <c r="Y26" i="23"/>
  <c r="AA26" i="23"/>
  <c r="AB26" i="23"/>
  <c r="AC26" i="23"/>
  <c r="AD26" i="23"/>
  <c r="AE26" i="23"/>
  <c r="AF26" i="23"/>
  <c r="AA63" i="23"/>
  <c r="AB63" i="23"/>
  <c r="AC63" i="23"/>
  <c r="AD63" i="23"/>
  <c r="AE63" i="23"/>
  <c r="AF63" i="23"/>
  <c r="Y22" i="23"/>
  <c r="AA22" i="23"/>
  <c r="AB22" i="23"/>
  <c r="AC22" i="23"/>
  <c r="AD22" i="23"/>
  <c r="AE22" i="23"/>
  <c r="AF22" i="23"/>
  <c r="Y75" i="23"/>
  <c r="AA75" i="23"/>
  <c r="AB75" i="23"/>
  <c r="AC75" i="23"/>
  <c r="AD75" i="23"/>
  <c r="AE75" i="23"/>
  <c r="AF75" i="23"/>
  <c r="Y32" i="23"/>
  <c r="AA32" i="23"/>
  <c r="AB32" i="23"/>
  <c r="AC32" i="23"/>
  <c r="AD32" i="23"/>
  <c r="AE32" i="23"/>
  <c r="AF32" i="23"/>
  <c r="Y66" i="23"/>
  <c r="AA66" i="23"/>
  <c r="AB66" i="23"/>
  <c r="AC66" i="23"/>
  <c r="AD66" i="23"/>
  <c r="AE66" i="23"/>
  <c r="AF66" i="23"/>
  <c r="Y35" i="23"/>
  <c r="AA35" i="23"/>
  <c r="AB35" i="23"/>
  <c r="AC35" i="23"/>
  <c r="AD35" i="23"/>
  <c r="AE35" i="23"/>
  <c r="AF35" i="23"/>
  <c r="AA43" i="23"/>
  <c r="AB43" i="23"/>
  <c r="AC43" i="23"/>
  <c r="AD43" i="23"/>
  <c r="AE43" i="23"/>
  <c r="AF43" i="23"/>
  <c r="Y42" i="23"/>
  <c r="AA42" i="23"/>
  <c r="AB42" i="23"/>
  <c r="AC42" i="23"/>
  <c r="AD42" i="23"/>
  <c r="AE42" i="23"/>
  <c r="AF42" i="23"/>
  <c r="Y30" i="23"/>
  <c r="AA30" i="23"/>
  <c r="AB30" i="23"/>
  <c r="AC30" i="23"/>
  <c r="AD30" i="23"/>
  <c r="AE30" i="23"/>
  <c r="AF30" i="23"/>
  <c r="Y47" i="23"/>
  <c r="AA47" i="23"/>
  <c r="AB47" i="23"/>
  <c r="AC47" i="23"/>
  <c r="AD47" i="23"/>
  <c r="AE47" i="23"/>
  <c r="AF47" i="23"/>
  <c r="Y50" i="23"/>
  <c r="AA50" i="23"/>
  <c r="AB50" i="23"/>
  <c r="AC50" i="23"/>
  <c r="AD50" i="23"/>
  <c r="AE50" i="23"/>
  <c r="AF50" i="23"/>
  <c r="Y57" i="23"/>
  <c r="AA57" i="23"/>
  <c r="AB57" i="23"/>
  <c r="AC57" i="23"/>
  <c r="AD57" i="23"/>
  <c r="AE57" i="23"/>
  <c r="AF57" i="23"/>
  <c r="Y28" i="23"/>
  <c r="AA28" i="23"/>
  <c r="AB28" i="23"/>
  <c r="AC28" i="23"/>
  <c r="AD28" i="23"/>
  <c r="AE28" i="23"/>
  <c r="AF28" i="23"/>
  <c r="Y25" i="23"/>
  <c r="AA25" i="23"/>
  <c r="AB25" i="23"/>
  <c r="AC25" i="23"/>
  <c r="AD25" i="23"/>
  <c r="AE25" i="23"/>
  <c r="AF25" i="23"/>
  <c r="Y8" i="23"/>
  <c r="AA8" i="23"/>
  <c r="AB8" i="23"/>
  <c r="AC8" i="23"/>
  <c r="AD8" i="23"/>
  <c r="AE8" i="23"/>
  <c r="AF8" i="23"/>
  <c r="Y34" i="23"/>
  <c r="AA34" i="23"/>
  <c r="AB34" i="23"/>
  <c r="AC34" i="23"/>
  <c r="AD34" i="23"/>
  <c r="AE34" i="23"/>
  <c r="AF34" i="23"/>
  <c r="Y72" i="23"/>
  <c r="AA72" i="23"/>
  <c r="AB72" i="23"/>
  <c r="AC72" i="23"/>
  <c r="AD72" i="23"/>
  <c r="AE72" i="23"/>
  <c r="AF72" i="23"/>
  <c r="Y41" i="23"/>
  <c r="AA41" i="23"/>
  <c r="AB41" i="23"/>
  <c r="AC41" i="23"/>
  <c r="AD41" i="23"/>
  <c r="AE41" i="23"/>
  <c r="AF41" i="23"/>
  <c r="Y44" i="23"/>
  <c r="AA44" i="23"/>
  <c r="AB44" i="23"/>
  <c r="AC44" i="23"/>
  <c r="AD44" i="23"/>
  <c r="AE44" i="23"/>
  <c r="AF44" i="23"/>
  <c r="Y46" i="23"/>
  <c r="AA46" i="23"/>
  <c r="AB46" i="23"/>
  <c r="AC46" i="23"/>
  <c r="AD46" i="23"/>
  <c r="AE46" i="23"/>
  <c r="AF46" i="23"/>
  <c r="Y23" i="23"/>
  <c r="AA23" i="23"/>
  <c r="AB23" i="23"/>
  <c r="AC23" i="23"/>
  <c r="AD23" i="23"/>
  <c r="AE23" i="23"/>
  <c r="AF23" i="23"/>
  <c r="Y78" i="23"/>
  <c r="AA78" i="23"/>
  <c r="AB78" i="23"/>
  <c r="AC78" i="23"/>
  <c r="AD78" i="23"/>
  <c r="AE78" i="23"/>
  <c r="AF78" i="23"/>
  <c r="AA13" i="23"/>
  <c r="AB13" i="23"/>
  <c r="AC13" i="23"/>
  <c r="AD13" i="23"/>
  <c r="AE13" i="23"/>
  <c r="AF13" i="23"/>
  <c r="Y36" i="23"/>
  <c r="AA36" i="23"/>
  <c r="AB36" i="23"/>
  <c r="AC36" i="23"/>
  <c r="AD36" i="23"/>
  <c r="AE36" i="23"/>
  <c r="AF36" i="23"/>
  <c r="AB62" i="23"/>
  <c r="AC62" i="23"/>
  <c r="AD62" i="23"/>
  <c r="AE62" i="23"/>
  <c r="AF62" i="23"/>
  <c r="Y48" i="23"/>
  <c r="AA48" i="23"/>
  <c r="AB48" i="23"/>
  <c r="AC48" i="23"/>
  <c r="AD48" i="23"/>
  <c r="AE48" i="23"/>
  <c r="AF48" i="23"/>
  <c r="Y55" i="23"/>
  <c r="AA55" i="23"/>
  <c r="AB55" i="23"/>
  <c r="AC55" i="23"/>
  <c r="AD55" i="23"/>
  <c r="AE55" i="23"/>
  <c r="AF55" i="23"/>
  <c r="Y76" i="23"/>
  <c r="AA76" i="23"/>
  <c r="AB76" i="23"/>
  <c r="AC76" i="23"/>
  <c r="AD76" i="23"/>
  <c r="AE76" i="23"/>
  <c r="AF76" i="23"/>
  <c r="Y60" i="23"/>
  <c r="AA60" i="23"/>
  <c r="AB60" i="23"/>
  <c r="AC60" i="23"/>
  <c r="AD60" i="23"/>
  <c r="AE60" i="23"/>
  <c r="AF60" i="23"/>
  <c r="Y9" i="23"/>
  <c r="AA9" i="23"/>
  <c r="AB9" i="23"/>
  <c r="AC9" i="23"/>
  <c r="AD9" i="23"/>
  <c r="AE9" i="23"/>
  <c r="AF9" i="23"/>
  <c r="Y39" i="23"/>
  <c r="AA39" i="23"/>
  <c r="AB39" i="23"/>
  <c r="AC39" i="23"/>
  <c r="AD39" i="23"/>
  <c r="AE39" i="23"/>
  <c r="AF39" i="23"/>
  <c r="Y24" i="23"/>
  <c r="AA24" i="23"/>
  <c r="AB24" i="23"/>
  <c r="AC24" i="23"/>
  <c r="AD24" i="23"/>
  <c r="AE24" i="23"/>
  <c r="AF24" i="23"/>
  <c r="Y5" i="23"/>
  <c r="AA5" i="23"/>
  <c r="AB5" i="23"/>
  <c r="AC5" i="23"/>
  <c r="AD5" i="23"/>
  <c r="AE5" i="23"/>
  <c r="AF5" i="23"/>
  <c r="Y74" i="23"/>
  <c r="AA74" i="23"/>
  <c r="AB74" i="23"/>
  <c r="AC74" i="23"/>
  <c r="AD74" i="23"/>
  <c r="AE74" i="23"/>
  <c r="AF74" i="23"/>
  <c r="Y29" i="23"/>
  <c r="AA29" i="23"/>
  <c r="AB29" i="23"/>
  <c r="AC29" i="23"/>
  <c r="AD29" i="23"/>
  <c r="AE29" i="23"/>
  <c r="AF29" i="23"/>
  <c r="Y27" i="23"/>
  <c r="AA27" i="23"/>
  <c r="AB27" i="23"/>
  <c r="AC27" i="23"/>
  <c r="AD27" i="23"/>
  <c r="AE27" i="23"/>
  <c r="AF27" i="23"/>
  <c r="Y45" i="23"/>
  <c r="AA45" i="23"/>
  <c r="AB45" i="23"/>
  <c r="AC45" i="23"/>
  <c r="AD45" i="23"/>
  <c r="AE45" i="23"/>
  <c r="AF45" i="23"/>
  <c r="Y49" i="23"/>
  <c r="AA49" i="23"/>
  <c r="AB49" i="23"/>
  <c r="AC49" i="23"/>
  <c r="AD49" i="23"/>
  <c r="AE49" i="23"/>
  <c r="AF49" i="23"/>
  <c r="Y61" i="23"/>
  <c r="AA61" i="23"/>
  <c r="AB61" i="23"/>
  <c r="AC61" i="23"/>
  <c r="AD61" i="23"/>
  <c r="AE61" i="23"/>
  <c r="AF61" i="23"/>
  <c r="AB64" i="23"/>
  <c r="AC64" i="23"/>
  <c r="AD64" i="23"/>
  <c r="AE64" i="23"/>
  <c r="AF64" i="23"/>
  <c r="Y68" i="23"/>
  <c r="AA68" i="23"/>
  <c r="AB68" i="23"/>
  <c r="AC68" i="23"/>
  <c r="AD68" i="23"/>
  <c r="AE68" i="23"/>
  <c r="AF68" i="23"/>
  <c r="Y51" i="23"/>
  <c r="AA51" i="23"/>
  <c r="AB51" i="23"/>
  <c r="AC51" i="23"/>
  <c r="AD51" i="23"/>
  <c r="AE51" i="23"/>
  <c r="AF51" i="23"/>
  <c r="Y6" i="23"/>
  <c r="AA6" i="23"/>
  <c r="AB6" i="23"/>
  <c r="AC6" i="23"/>
  <c r="AD6" i="23"/>
  <c r="AE6" i="23"/>
  <c r="AF6" i="23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4" i="16"/>
  <c r="C44" i="23"/>
  <c r="C46" i="23"/>
  <c r="C23" i="23"/>
  <c r="C78" i="23"/>
  <c r="C13" i="23"/>
  <c r="C36" i="23"/>
  <c r="C62" i="23"/>
  <c r="C48" i="23"/>
  <c r="C55" i="23"/>
  <c r="C76" i="23"/>
  <c r="C60" i="23"/>
  <c r="C9" i="23"/>
  <c r="C39" i="23"/>
  <c r="C24" i="23"/>
  <c r="C41" i="23"/>
  <c r="C43" i="16"/>
  <c r="C45" i="16"/>
  <c r="C22" i="16"/>
  <c r="C77" i="16"/>
  <c r="C12" i="16"/>
  <c r="C35" i="16"/>
  <c r="C61" i="16"/>
  <c r="C47" i="16"/>
  <c r="C54" i="16"/>
  <c r="C75" i="16"/>
  <c r="C59" i="16"/>
  <c r="C8" i="16"/>
  <c r="C38" i="16"/>
  <c r="C23" i="16"/>
  <c r="C40" i="16"/>
  <c r="C43" i="17"/>
  <c r="C45" i="17"/>
  <c r="C22" i="17"/>
  <c r="C77" i="17"/>
  <c r="C12" i="17"/>
  <c r="C35" i="17"/>
  <c r="C61" i="17"/>
  <c r="C47" i="17"/>
  <c r="C75" i="17"/>
  <c r="C59" i="17"/>
  <c r="C8" i="17"/>
  <c r="C38" i="17"/>
  <c r="C23" i="17"/>
  <c r="C40" i="17"/>
  <c r="C45" i="22"/>
  <c r="C22" i="22"/>
  <c r="C77" i="22"/>
  <c r="C12" i="22"/>
  <c r="C35" i="22"/>
  <c r="C61" i="22"/>
  <c r="C47" i="22"/>
  <c r="C54" i="22"/>
  <c r="C75" i="22"/>
  <c r="C59" i="22"/>
  <c r="C8" i="22"/>
  <c r="C38" i="22"/>
  <c r="C23" i="22"/>
  <c r="C43" i="22"/>
  <c r="C40" i="22"/>
  <c r="C48" i="22"/>
  <c r="L115" i="28" l="1"/>
  <c r="I115" i="28"/>
  <c r="J115" i="28" s="1"/>
  <c r="G116" i="28" s="1"/>
  <c r="H115" i="28"/>
  <c r="ADV48" i="16"/>
  <c r="ADV14" i="16"/>
  <c r="ADV5" i="16"/>
  <c r="ADV56" i="16"/>
  <c r="ADV18" i="16"/>
  <c r="ADV25" i="16"/>
  <c r="ADV64" i="16"/>
  <c r="ADV74" i="16"/>
  <c r="ADV23" i="16"/>
  <c r="ADV17" i="16"/>
  <c r="ADV40" i="16"/>
  <c r="AEC7" i="16"/>
  <c r="AEC15" i="16"/>
  <c r="AEC60" i="16"/>
  <c r="AEC45" i="16"/>
  <c r="AEC50" i="16"/>
  <c r="AEC69" i="16"/>
  <c r="AEC39" i="16"/>
  <c r="AEC21" i="16"/>
  <c r="AEC53" i="16"/>
  <c r="AEC8" i="16"/>
  <c r="AEC49" i="16"/>
  <c r="AEC19" i="16"/>
  <c r="AEC12" i="16"/>
  <c r="AEC72" i="16"/>
  <c r="AEC73" i="16"/>
  <c r="AEC28" i="16"/>
  <c r="AEC37" i="16"/>
  <c r="AEC43" i="16"/>
  <c r="AEC35" i="16"/>
  <c r="AEC42" i="16"/>
  <c r="AEC75" i="16"/>
  <c r="AEC20" i="16"/>
  <c r="AEC55" i="16"/>
  <c r="AEC66" i="16"/>
  <c r="AEC77" i="16"/>
  <c r="AEC59" i="16"/>
  <c r="AEC30" i="16"/>
  <c r="AEC67" i="16"/>
  <c r="AEC44" i="16"/>
  <c r="AEC24" i="16"/>
  <c r="AEC54" i="16"/>
  <c r="AEC4" i="16"/>
  <c r="AEC22" i="16"/>
  <c r="AEC31" i="16"/>
  <c r="AEC32" i="16"/>
  <c r="AEC10" i="16"/>
  <c r="AEC6" i="16"/>
  <c r="AEC13" i="16"/>
  <c r="AEC16" i="16"/>
  <c r="AEC70" i="16"/>
  <c r="AEC29" i="16"/>
  <c r="AEC58" i="16"/>
  <c r="AEC33" i="16"/>
  <c r="AEC61" i="16"/>
  <c r="AEC36" i="16"/>
  <c r="AEC41" i="16"/>
  <c r="AEC47" i="16"/>
  <c r="AEC3" i="16"/>
  <c r="AEC11" i="16"/>
  <c r="AEC9" i="16"/>
  <c r="AEC63" i="16"/>
  <c r="AEC57" i="16"/>
  <c r="AEC71" i="16"/>
  <c r="AEC27" i="16"/>
  <c r="AEC34" i="16"/>
  <c r="AEC46" i="16"/>
  <c r="AEC62" i="16"/>
  <c r="AEC68" i="16"/>
  <c r="AEC38" i="16"/>
  <c r="ADV38" i="16" s="1"/>
  <c r="AEC76" i="16"/>
  <c r="AEC26" i="16"/>
  <c r="ADN16" i="16"/>
  <c r="ADN33" i="16"/>
  <c r="ADN36" i="16"/>
  <c r="ADN44" i="16"/>
  <c r="ADN58" i="16"/>
  <c r="ADN52" i="16"/>
  <c r="ADN61" i="16"/>
  <c r="ADN74" i="16"/>
  <c r="ADN53" i="16"/>
  <c r="ADN77" i="16"/>
  <c r="ADN70" i="16"/>
  <c r="ADN62" i="16"/>
  <c r="ADN5" i="16"/>
  <c r="ADN19" i="16"/>
  <c r="ADN22" i="16"/>
  <c r="ADN46" i="16"/>
  <c r="ADN21" i="16"/>
  <c r="ADN29" i="16"/>
  <c r="ADN7" i="16"/>
  <c r="ADN9" i="16"/>
  <c r="ADN3" i="16"/>
  <c r="ADU71" i="16"/>
  <c r="ADU56" i="16"/>
  <c r="ADU63" i="16"/>
  <c r="ADU59" i="16"/>
  <c r="ADU39" i="16"/>
  <c r="ADU66" i="16"/>
  <c r="ADU11" i="16"/>
  <c r="ADU42" i="16"/>
  <c r="ADU50" i="16"/>
  <c r="ADU10" i="16"/>
  <c r="ADU27" i="16"/>
  <c r="ADU51" i="16"/>
  <c r="ADU57" i="16"/>
  <c r="ADU45" i="16"/>
  <c r="ADU24" i="16"/>
  <c r="ADU26" i="16"/>
  <c r="ADU72" i="16"/>
  <c r="ADU23" i="16"/>
  <c r="ADU41" i="16"/>
  <c r="ADU65" i="16"/>
  <c r="ADU64" i="16"/>
  <c r="ADU75" i="16"/>
  <c r="ADU25" i="16"/>
  <c r="ADU38" i="16"/>
  <c r="ADU28" i="16"/>
  <c r="ADU35" i="16"/>
  <c r="ADU8" i="16"/>
  <c r="ADU60" i="16"/>
  <c r="ADU43" i="16"/>
  <c r="ADU54" i="16"/>
  <c r="ADU37" i="16"/>
  <c r="ADU73" i="16"/>
  <c r="ADU30" i="16"/>
  <c r="ADU68" i="16"/>
  <c r="ADU55" i="16"/>
  <c r="ADU17" i="16"/>
  <c r="ADU31" i="16"/>
  <c r="ADU76" i="16"/>
  <c r="ADU34" i="16"/>
  <c r="ADU13" i="16"/>
  <c r="ADU67" i="16"/>
  <c r="ADU18" i="16"/>
  <c r="ADU4" i="16"/>
  <c r="ADU40" i="16"/>
  <c r="ADU6" i="16"/>
  <c r="ADU14" i="16"/>
  <c r="ADU32" i="16"/>
  <c r="ADU12" i="16"/>
  <c r="ADU15" i="16"/>
  <c r="ADU20" i="16"/>
  <c r="ADF47" i="16"/>
  <c r="ADF46" i="16"/>
  <c r="ADF4" i="16"/>
  <c r="ADF43" i="16"/>
  <c r="ADF65" i="16"/>
  <c r="ADF23" i="16"/>
  <c r="ADM55" i="16"/>
  <c r="ADM48" i="16"/>
  <c r="ADM37" i="16"/>
  <c r="ADM7" i="16"/>
  <c r="ADM38" i="16"/>
  <c r="ADM56" i="16"/>
  <c r="ADM3" i="16"/>
  <c r="ADM62" i="16"/>
  <c r="ADM53" i="16"/>
  <c r="ADM8" i="16"/>
  <c r="ADF8" i="16" s="1"/>
  <c r="ADM45" i="16"/>
  <c r="ADM31" i="16"/>
  <c r="ADM59" i="16"/>
  <c r="ADM25" i="16"/>
  <c r="ADM52" i="16"/>
  <c r="ADM12" i="16"/>
  <c r="ADM72" i="16"/>
  <c r="ADM17" i="16"/>
  <c r="ADM57" i="16"/>
  <c r="ADM74" i="16"/>
  <c r="ADM33" i="16"/>
  <c r="ADM9" i="16"/>
  <c r="ADM36" i="16"/>
  <c r="ADM21" i="16"/>
  <c r="ADM64" i="16"/>
  <c r="ADM67" i="16"/>
  <c r="ADM13" i="16"/>
  <c r="ADM66" i="16"/>
  <c r="ADM42" i="16"/>
  <c r="ADM60" i="16"/>
  <c r="ADM34" i="16"/>
  <c r="ADM22" i="16"/>
  <c r="ADM26" i="16"/>
  <c r="ADM18" i="16"/>
  <c r="ADM77" i="16"/>
  <c r="ADM44" i="16"/>
  <c r="ADM73" i="16"/>
  <c r="ADM19" i="16"/>
  <c r="ADM24" i="16"/>
  <c r="ADM75" i="16"/>
  <c r="ADM28" i="16"/>
  <c r="ADM63" i="16"/>
  <c r="ADM32" i="16"/>
  <c r="ADM5" i="16"/>
  <c r="ADM27" i="16"/>
  <c r="ADM35" i="16"/>
  <c r="ADM58" i="16"/>
  <c r="ADM76" i="16"/>
  <c r="ADM68" i="16"/>
  <c r="ADM6" i="16"/>
  <c r="ADM41" i="16"/>
  <c r="ADM70" i="16"/>
  <c r="ADM15" i="16"/>
  <c r="ADM49" i="16"/>
  <c r="ADM40" i="16"/>
  <c r="ADM20" i="16"/>
  <c r="ADM39" i="16"/>
  <c r="ADM61" i="16"/>
  <c r="ADM10" i="16"/>
  <c r="ADM30" i="16"/>
  <c r="ADM16" i="16"/>
  <c r="ADM71" i="16"/>
  <c r="ADM14" i="16"/>
  <c r="ADM11" i="16"/>
  <c r="ADM29" i="16"/>
  <c r="ADM69" i="16"/>
  <c r="ACP69" i="16"/>
  <c r="ACP76" i="16"/>
  <c r="ACP8" i="16"/>
  <c r="ACP15" i="16"/>
  <c r="ACP16" i="16"/>
  <c r="ACP14" i="16"/>
  <c r="ACP73" i="16"/>
  <c r="ACP77" i="16"/>
  <c r="ACP53" i="16"/>
  <c r="ACP7" i="16"/>
  <c r="ACP10" i="16"/>
  <c r="ACP33" i="16"/>
  <c r="ACP59" i="16"/>
  <c r="ACP67" i="16"/>
  <c r="ACP48" i="16"/>
  <c r="ACP64" i="16"/>
  <c r="ACP18" i="16"/>
  <c r="ACW75" i="16"/>
  <c r="ACW65" i="16"/>
  <c r="ACW57" i="16"/>
  <c r="ACW37" i="16"/>
  <c r="ACW62" i="16"/>
  <c r="ACW19" i="16"/>
  <c r="ACW32" i="16"/>
  <c r="ACW13" i="16"/>
  <c r="ACW70" i="16"/>
  <c r="ACW47" i="16"/>
  <c r="ACW63" i="16"/>
  <c r="ACW21" i="16"/>
  <c r="ACW68" i="16"/>
  <c r="ACW6" i="16"/>
  <c r="ACW20" i="16"/>
  <c r="ACW12" i="16"/>
  <c r="ACW41" i="16"/>
  <c r="ACW40" i="16"/>
  <c r="ACW36" i="16"/>
  <c r="ACW11" i="16"/>
  <c r="ACW45" i="16"/>
  <c r="ACW39" i="16"/>
  <c r="ACW5" i="16"/>
  <c r="ACW51" i="16"/>
  <c r="ACW52" i="16"/>
  <c r="ACW29" i="16"/>
  <c r="ACW42" i="16"/>
  <c r="ACW27" i="16"/>
  <c r="ACW30" i="16"/>
  <c r="ACW4" i="16"/>
  <c r="ACW50" i="16"/>
  <c r="ACW26" i="16"/>
  <c r="ACW66" i="16"/>
  <c r="ACW44" i="16"/>
  <c r="ACW56" i="16"/>
  <c r="ACW71" i="16"/>
  <c r="ACW24" i="16"/>
  <c r="ACW23" i="16"/>
  <c r="ACW31" i="16"/>
  <c r="ACW35" i="16"/>
  <c r="ACW38" i="16"/>
  <c r="ACW43" i="16"/>
  <c r="ACW74" i="16"/>
  <c r="ACW28" i="16"/>
  <c r="ACW3" i="16"/>
  <c r="ACW58" i="16"/>
  <c r="ACW60" i="16"/>
  <c r="ACW22" i="16"/>
  <c r="ACW49" i="16"/>
  <c r="ACW54" i="16"/>
  <c r="ACW55" i="16"/>
  <c r="ACW25" i="16"/>
  <c r="ACW9" i="16"/>
  <c r="ACW46" i="16"/>
  <c r="ACW72" i="16"/>
  <c r="ACW17" i="16"/>
  <c r="ACW34" i="16"/>
  <c r="ABR67" i="16"/>
  <c r="ABR9" i="16"/>
  <c r="ABR7" i="16"/>
  <c r="ABR41" i="16"/>
  <c r="ABR21" i="16"/>
  <c r="ABR57" i="16"/>
  <c r="ABR56" i="16"/>
  <c r="ABR72" i="16"/>
  <c r="ABR25" i="16"/>
  <c r="ABR26" i="16"/>
  <c r="ABR73" i="16"/>
  <c r="ABY10" i="16"/>
  <c r="ABY42" i="16"/>
  <c r="ABY13" i="16"/>
  <c r="ABY19" i="16"/>
  <c r="ABY11" i="16"/>
  <c r="ABY69" i="16"/>
  <c r="ABY8" i="16"/>
  <c r="ABY74" i="16"/>
  <c r="ABY4" i="16"/>
  <c r="ABY16" i="16"/>
  <c r="ABY18" i="16"/>
  <c r="ABY59" i="16"/>
  <c r="ABY32" i="16"/>
  <c r="ABY53" i="16"/>
  <c r="ABY30" i="16"/>
  <c r="ABY64" i="16"/>
  <c r="ABY22" i="16"/>
  <c r="ABY34" i="16"/>
  <c r="ABY70" i="16"/>
  <c r="ABY40" i="16"/>
  <c r="ABY55" i="16"/>
  <c r="ABY54" i="16"/>
  <c r="ABY27" i="16"/>
  <c r="ABY63" i="16"/>
  <c r="ABY20" i="16"/>
  <c r="ABY29" i="16"/>
  <c r="ABY49" i="16"/>
  <c r="ABY38" i="16"/>
  <c r="ABY48" i="16"/>
  <c r="ABY35" i="16"/>
  <c r="ABY77" i="16"/>
  <c r="ABY61" i="16"/>
  <c r="ABY5" i="16"/>
  <c r="ABY62" i="16"/>
  <c r="ABY75" i="16"/>
  <c r="ABY52" i="16"/>
  <c r="ABY37" i="16"/>
  <c r="ABY65" i="16"/>
  <c r="ABY58" i="16"/>
  <c r="ABY45" i="16"/>
  <c r="ABY68" i="16"/>
  <c r="ABY43" i="16"/>
  <c r="ABY36" i="16"/>
  <c r="ABY6" i="16"/>
  <c r="ABY24" i="16"/>
  <c r="ABY51" i="16"/>
  <c r="ABY15" i="16"/>
  <c r="ABY31" i="16"/>
  <c r="ABY76" i="16"/>
  <c r="ABY14" i="16"/>
  <c r="ABY46" i="16"/>
  <c r="ABY12" i="16"/>
  <c r="ABY33" i="16"/>
  <c r="ABY71" i="16"/>
  <c r="ABY47" i="16"/>
  <c r="ABY66" i="16"/>
  <c r="ABY50" i="16"/>
  <c r="ABY44" i="16"/>
  <c r="ABY17" i="16"/>
  <c r="ABY28" i="16"/>
  <c r="ABY23" i="16"/>
  <c r="ABY60" i="16"/>
  <c r="ABY39" i="16"/>
  <c r="D38" i="16"/>
  <c r="D8" i="16"/>
  <c r="D77" i="16"/>
  <c r="D59" i="16"/>
  <c r="D12" i="16"/>
  <c r="D54" i="16"/>
  <c r="D22" i="16"/>
  <c r="D23" i="16"/>
  <c r="D75" i="16"/>
  <c r="D35" i="16"/>
  <c r="D45" i="16"/>
  <c r="D61" i="16"/>
  <c r="I116" i="28" l="1"/>
  <c r="J116" i="28" s="1"/>
  <c r="G117" i="28" s="1"/>
  <c r="L116" i="28"/>
  <c r="H116" i="28"/>
  <c r="ADV68" i="16"/>
  <c r="ADV27" i="16"/>
  <c r="ADV9" i="16"/>
  <c r="ADV41" i="16"/>
  <c r="ADV58" i="16"/>
  <c r="ADV13" i="16"/>
  <c r="ADV31" i="16"/>
  <c r="ADV24" i="16"/>
  <c r="ADV59" i="16"/>
  <c r="ADV20" i="16"/>
  <c r="ADV43" i="16"/>
  <c r="ADV72" i="16"/>
  <c r="ADV8" i="16"/>
  <c r="ADV69" i="16"/>
  <c r="ADV15" i="16"/>
  <c r="ADV26" i="16"/>
  <c r="ADV62" i="16"/>
  <c r="ADV71" i="16"/>
  <c r="ADV11" i="16"/>
  <c r="ADV36" i="16"/>
  <c r="ADV29" i="16"/>
  <c r="ADV6" i="16"/>
  <c r="ADV22" i="16"/>
  <c r="ADV44" i="16"/>
  <c r="ADV77" i="16"/>
  <c r="ADV75" i="16"/>
  <c r="ADV37" i="16"/>
  <c r="ADV12" i="16"/>
  <c r="ADV53" i="16"/>
  <c r="ADV50" i="16"/>
  <c r="ADV7" i="16"/>
  <c r="ADV76" i="16"/>
  <c r="ADV46" i="16"/>
  <c r="ADV57" i="16"/>
  <c r="ADV3" i="16"/>
  <c r="ADV61" i="16"/>
  <c r="ADV70" i="16"/>
  <c r="ADV10" i="16"/>
  <c r="ADV4" i="16"/>
  <c r="ADV67" i="16"/>
  <c r="ADV66" i="16"/>
  <c r="ADV42" i="16"/>
  <c r="ADV28" i="16"/>
  <c r="ADV19" i="16"/>
  <c r="ADV21" i="16"/>
  <c r="ADV45" i="16"/>
  <c r="ADV34" i="16"/>
  <c r="ADV63" i="16"/>
  <c r="ADV47" i="16"/>
  <c r="ADV33" i="16"/>
  <c r="ADV16" i="16"/>
  <c r="ADV32" i="16"/>
  <c r="ADV54" i="16"/>
  <c r="ADV30" i="16"/>
  <c r="ADV55" i="16"/>
  <c r="ADV35" i="16"/>
  <c r="ADV73" i="16"/>
  <c r="ADV49" i="16"/>
  <c r="ADV39" i="16"/>
  <c r="ADV60" i="16"/>
  <c r="ADN35" i="16"/>
  <c r="ADN43" i="16"/>
  <c r="ADN20" i="16"/>
  <c r="ADN13" i="16"/>
  <c r="ADN34" i="16"/>
  <c r="ADN17" i="16"/>
  <c r="ADN45" i="16"/>
  <c r="ADN41" i="16"/>
  <c r="ADN40" i="16"/>
  <c r="ADN6" i="16"/>
  <c r="ADN76" i="16"/>
  <c r="ADN54" i="16"/>
  <c r="ADN75" i="16"/>
  <c r="ADN66" i="16"/>
  <c r="ADN56" i="16"/>
  <c r="ADN67" i="16"/>
  <c r="ADN64" i="16"/>
  <c r="ADN72" i="16"/>
  <c r="ADN57" i="16"/>
  <c r="ADN50" i="16"/>
  <c r="ADN71" i="16"/>
  <c r="ADN59" i="16"/>
  <c r="ADN68" i="16"/>
  <c r="ADN73" i="16"/>
  <c r="ADN60" i="16"/>
  <c r="ADN65" i="16"/>
  <c r="ADN51" i="16"/>
  <c r="ADN55" i="16"/>
  <c r="ADN63" i="16"/>
  <c r="ADN10" i="16"/>
  <c r="ADN11" i="16"/>
  <c r="ADN15" i="16"/>
  <c r="ADN18" i="16"/>
  <c r="ADN39" i="16"/>
  <c r="ADN42" i="16"/>
  <c r="ADN4" i="16"/>
  <c r="ADN26" i="16"/>
  <c r="ADN31" i="16"/>
  <c r="ADN23" i="16"/>
  <c r="ADN14" i="16"/>
  <c r="ADN32" i="16"/>
  <c r="ADN38" i="16"/>
  <c r="ADN37" i="16"/>
  <c r="ADN28" i="16"/>
  <c r="ADN8" i="16"/>
  <c r="ADN30" i="16"/>
  <c r="ADN12" i="16"/>
  <c r="ADN25" i="16"/>
  <c r="ADN27" i="16"/>
  <c r="ADN24" i="16"/>
  <c r="ADF11" i="16"/>
  <c r="ADF30" i="16"/>
  <c r="ADF20" i="16"/>
  <c r="ADF70" i="16"/>
  <c r="ADF76" i="16"/>
  <c r="ADF5" i="16"/>
  <c r="ADF75" i="16"/>
  <c r="ADF44" i="16"/>
  <c r="ADF22" i="16"/>
  <c r="ADF66" i="16"/>
  <c r="ADF21" i="16"/>
  <c r="ADF74" i="16"/>
  <c r="ADF12" i="16"/>
  <c r="ADF31" i="16"/>
  <c r="ADF62" i="16"/>
  <c r="ADF7" i="16"/>
  <c r="ADF14" i="16"/>
  <c r="ADF10" i="16"/>
  <c r="ADF40" i="16"/>
  <c r="ADF41" i="16"/>
  <c r="ADF58" i="16"/>
  <c r="ADF32" i="16"/>
  <c r="ADF24" i="16"/>
  <c r="ADF77" i="16"/>
  <c r="ADF34" i="16"/>
  <c r="ADF13" i="16"/>
  <c r="ADF36" i="16"/>
  <c r="ADF57" i="16"/>
  <c r="ADF52" i="16"/>
  <c r="ADF45" i="16"/>
  <c r="ADF37" i="16"/>
  <c r="ADF69" i="16"/>
  <c r="ADF71" i="16"/>
  <c r="ADF61" i="16"/>
  <c r="ADF49" i="16"/>
  <c r="ADF6" i="16"/>
  <c r="ADF35" i="16"/>
  <c r="ADF63" i="16"/>
  <c r="ADF19" i="16"/>
  <c r="ADF18" i="16"/>
  <c r="ADF60" i="16"/>
  <c r="ADF67" i="16"/>
  <c r="ADF17" i="16"/>
  <c r="ADF25" i="16"/>
  <c r="ADF56" i="16"/>
  <c r="ADF48" i="16"/>
  <c r="ADF29" i="16"/>
  <c r="ADF16" i="16"/>
  <c r="ADF39" i="16"/>
  <c r="ADF15" i="16"/>
  <c r="ADF68" i="16"/>
  <c r="ADF27" i="16"/>
  <c r="ADF28" i="16"/>
  <c r="ADF73" i="16"/>
  <c r="ADF26" i="16"/>
  <c r="ADF42" i="16"/>
  <c r="ADF64" i="16"/>
  <c r="ADF33" i="16"/>
  <c r="ADF72" i="16"/>
  <c r="ADF59" i="16"/>
  <c r="ADF53" i="16"/>
  <c r="ADF38" i="16"/>
  <c r="ADF55" i="16"/>
  <c r="ADF9" i="16"/>
  <c r="ADF3" i="16"/>
  <c r="ACP46" i="16"/>
  <c r="ACP54" i="16"/>
  <c r="ACP58" i="16"/>
  <c r="ACP43" i="16"/>
  <c r="ACP23" i="16"/>
  <c r="ACP44" i="16"/>
  <c r="ACP4" i="16"/>
  <c r="ACP29" i="16"/>
  <c r="ACP39" i="16"/>
  <c r="ACP40" i="16"/>
  <c r="ACP6" i="16"/>
  <c r="ACP47" i="16"/>
  <c r="ACP19" i="16"/>
  <c r="ACP65" i="16"/>
  <c r="ACP34" i="16"/>
  <c r="ACP9" i="16"/>
  <c r="ACP49" i="16"/>
  <c r="ACP38" i="16"/>
  <c r="ACP24" i="16"/>
  <c r="ACP66" i="16"/>
  <c r="ACP30" i="16"/>
  <c r="ACP52" i="16"/>
  <c r="ACP45" i="16"/>
  <c r="ACP41" i="16"/>
  <c r="ACP68" i="16"/>
  <c r="ACP70" i="16"/>
  <c r="ACP62" i="16"/>
  <c r="ACP75" i="16"/>
  <c r="ACP17" i="16"/>
  <c r="ACP25" i="16"/>
  <c r="ACP22" i="16"/>
  <c r="ACP28" i="16"/>
  <c r="ACP35" i="16"/>
  <c r="ACP71" i="16"/>
  <c r="ACP26" i="16"/>
  <c r="ACP27" i="16"/>
  <c r="ACP51" i="16"/>
  <c r="ACP11" i="16"/>
  <c r="ACP12" i="16"/>
  <c r="ACP21" i="16"/>
  <c r="ACP13" i="16"/>
  <c r="ACP37" i="16"/>
  <c r="ACP72" i="16"/>
  <c r="ACP55" i="16"/>
  <c r="ACP60" i="16"/>
  <c r="ACP74" i="16"/>
  <c r="ACP31" i="16"/>
  <c r="ACP56" i="16"/>
  <c r="ACP50" i="16"/>
  <c r="ACP42" i="16"/>
  <c r="ACP5" i="16"/>
  <c r="ACP36" i="16"/>
  <c r="ACP20" i="16"/>
  <c r="ACP63" i="16"/>
  <c r="ACP32" i="16"/>
  <c r="ACP57" i="16"/>
  <c r="ACP3" i="16"/>
  <c r="ABR66" i="16"/>
  <c r="ABR60" i="16"/>
  <c r="ABR44" i="16"/>
  <c r="ABR71" i="16"/>
  <c r="ABR14" i="16"/>
  <c r="ABR51" i="16"/>
  <c r="ABR43" i="16"/>
  <c r="ABR65" i="16"/>
  <c r="ABR62" i="16"/>
  <c r="ABR35" i="16"/>
  <c r="ABR29" i="16"/>
  <c r="ABR54" i="16"/>
  <c r="ABR34" i="16"/>
  <c r="ABR53" i="16"/>
  <c r="ABR16" i="16"/>
  <c r="ABR69" i="16"/>
  <c r="ABR42" i="16"/>
  <c r="ABR23" i="16"/>
  <c r="ABR50" i="16"/>
  <c r="ABR33" i="16"/>
  <c r="ABR76" i="16"/>
  <c r="ABR24" i="16"/>
  <c r="ABR68" i="16"/>
  <c r="ABR37" i="16"/>
  <c r="ABR5" i="16"/>
  <c r="ABR48" i="16"/>
  <c r="ABR20" i="16"/>
  <c r="ABR55" i="16"/>
  <c r="ABR22" i="16"/>
  <c r="ABR32" i="16"/>
  <c r="ABR4" i="16"/>
  <c r="ABR11" i="16"/>
  <c r="ABR10" i="16"/>
  <c r="ABR28" i="16"/>
  <c r="ABR12" i="16"/>
  <c r="ABR31" i="16"/>
  <c r="ABR6" i="16"/>
  <c r="ABR45" i="16"/>
  <c r="ABR52" i="16"/>
  <c r="ABR61" i="16"/>
  <c r="ABR38" i="16"/>
  <c r="ABR63" i="16"/>
  <c r="ABR40" i="16"/>
  <c r="ABR64" i="16"/>
  <c r="ABR59" i="16"/>
  <c r="ABR74" i="16"/>
  <c r="ABR19" i="16"/>
  <c r="ABR39" i="16"/>
  <c r="ABR47" i="16"/>
  <c r="ABR46" i="16"/>
  <c r="ABR15" i="16"/>
  <c r="ABR36" i="16"/>
  <c r="ABR58" i="16"/>
  <c r="ABR75" i="16"/>
  <c r="ABR77" i="16"/>
  <c r="ABR49" i="16"/>
  <c r="ABR27" i="16"/>
  <c r="ABR70" i="16"/>
  <c r="ABR30" i="16"/>
  <c r="ABR18" i="16"/>
  <c r="ABR8" i="16"/>
  <c r="ABR13" i="16"/>
  <c r="ABR17" i="16"/>
  <c r="D40" i="16"/>
  <c r="D47" i="16"/>
  <c r="D43" i="16"/>
  <c r="I117" i="28" l="1"/>
  <c r="J117" i="28" s="1"/>
  <c r="G118" i="28" s="1"/>
  <c r="L117" i="28"/>
  <c r="H117" i="28"/>
  <c r="AD4" i="23"/>
  <c r="AD79" i="23" s="1"/>
  <c r="AC4" i="23"/>
  <c r="AC79" i="23" s="1"/>
  <c r="AB4" i="23"/>
  <c r="AB79" i="23" s="1"/>
  <c r="AF4" i="23"/>
  <c r="AF79" i="23" s="1"/>
  <c r="AE79" i="23"/>
  <c r="L118" i="28" l="1"/>
  <c r="I118" i="28"/>
  <c r="J118" i="28" s="1"/>
  <c r="G119" i="28" s="1"/>
  <c r="H118" i="28"/>
  <c r="OI81" i="16"/>
  <c r="OJ81" i="16"/>
  <c r="OK81" i="16"/>
  <c r="OL81" i="16"/>
  <c r="OM81" i="16"/>
  <c r="ON81" i="16"/>
  <c r="OO81" i="16"/>
  <c r="OP81" i="16"/>
  <c r="OQ81" i="16"/>
  <c r="OR81" i="16"/>
  <c r="OS81" i="16"/>
  <c r="OT81" i="16"/>
  <c r="OU81" i="16"/>
  <c r="OV81" i="16"/>
  <c r="OW81" i="16"/>
  <c r="OX81" i="16"/>
  <c r="OY81" i="16"/>
  <c r="OZ81" i="16"/>
  <c r="PA81" i="16"/>
  <c r="PB81" i="16"/>
  <c r="PC81" i="16"/>
  <c r="PD81" i="16"/>
  <c r="PE81" i="16"/>
  <c r="PJ81" i="16"/>
  <c r="PK81" i="16"/>
  <c r="PL81" i="16"/>
  <c r="PM81" i="16"/>
  <c r="PN81" i="16"/>
  <c r="PO81" i="16"/>
  <c r="PP81" i="16"/>
  <c r="PQ81" i="16"/>
  <c r="PR81" i="16"/>
  <c r="PS81" i="16"/>
  <c r="PT81" i="16"/>
  <c r="PU81" i="16"/>
  <c r="PV81" i="16"/>
  <c r="PW81" i="16"/>
  <c r="PX81" i="16"/>
  <c r="L119" i="28" l="1"/>
  <c r="I119" i="28"/>
  <c r="J119" i="28" s="1"/>
  <c r="G120" i="28" s="1"/>
  <c r="H119" i="28"/>
  <c r="ABE3" i="16"/>
  <c r="NR81" i="16"/>
  <c r="NS81" i="16"/>
  <c r="NT81" i="16"/>
  <c r="NU81" i="16"/>
  <c r="NV81" i="16"/>
  <c r="NW81" i="16"/>
  <c r="NX81" i="16"/>
  <c r="NY81" i="16"/>
  <c r="NZ81" i="16"/>
  <c r="OA81" i="16"/>
  <c r="OB81" i="16"/>
  <c r="OC81" i="16"/>
  <c r="OD81" i="16"/>
  <c r="OE81" i="16"/>
  <c r="OF81" i="16"/>
  <c r="OG81" i="16"/>
  <c r="OH81" i="16"/>
  <c r="NN81" i="16"/>
  <c r="NO81" i="16"/>
  <c r="NP81" i="16"/>
  <c r="NQ81" i="16"/>
  <c r="I120" i="28" l="1"/>
  <c r="J120" i="28" s="1"/>
  <c r="G121" i="28" s="1"/>
  <c r="L120" i="28"/>
  <c r="H120" i="28"/>
  <c r="Y4" i="23"/>
  <c r="Y79" i="23" s="1"/>
  <c r="Z79" i="23"/>
  <c r="I121" i="28" l="1"/>
  <c r="J121" i="28" s="1"/>
  <c r="G122" i="28" s="1"/>
  <c r="L121" i="28"/>
  <c r="H121" i="28"/>
  <c r="MP81" i="16"/>
  <c r="MQ81" i="16"/>
  <c r="MR81" i="16"/>
  <c r="L122" i="28" l="1"/>
  <c r="I122" i="28"/>
  <c r="J122" i="28" s="1"/>
  <c r="G123" i="28" s="1"/>
  <c r="H122" i="28"/>
  <c r="ME81" i="16"/>
  <c r="MF81" i="16"/>
  <c r="MG81" i="16"/>
  <c r="MH81" i="16"/>
  <c r="MI81" i="16"/>
  <c r="MJ81" i="16"/>
  <c r="MK81" i="16"/>
  <c r="ML81" i="16"/>
  <c r="MM81" i="16"/>
  <c r="MN81" i="16"/>
  <c r="MO81" i="16"/>
  <c r="MS81" i="16"/>
  <c r="MT81" i="16"/>
  <c r="MU81" i="16"/>
  <c r="MV81" i="16"/>
  <c r="MW81" i="16"/>
  <c r="MX81" i="16"/>
  <c r="MY81" i="16"/>
  <c r="MZ81" i="16"/>
  <c r="NA81" i="16"/>
  <c r="NB81" i="16"/>
  <c r="NC81" i="16"/>
  <c r="ND81" i="16"/>
  <c r="NE81" i="16"/>
  <c r="NF81" i="16"/>
  <c r="NG81" i="16"/>
  <c r="NH81" i="16"/>
  <c r="NI81" i="16"/>
  <c r="NJ81" i="16"/>
  <c r="NK81" i="16"/>
  <c r="NL81" i="16"/>
  <c r="NM81" i="16"/>
  <c r="L123" i="28" l="1"/>
  <c r="I123" i="28"/>
  <c r="J123" i="28" s="1"/>
  <c r="G124" i="28" s="1"/>
  <c r="H123" i="28"/>
  <c r="LM81" i="16"/>
  <c r="LN81" i="16"/>
  <c r="LO81" i="16"/>
  <c r="LP81" i="16"/>
  <c r="LQ81" i="16"/>
  <c r="LR81" i="16"/>
  <c r="LS81" i="16"/>
  <c r="LT81" i="16"/>
  <c r="LU81" i="16"/>
  <c r="LV81" i="16"/>
  <c r="LW81" i="16"/>
  <c r="LX81" i="16"/>
  <c r="LY81" i="16"/>
  <c r="LZ81" i="16"/>
  <c r="MA81" i="16"/>
  <c r="MB81" i="16"/>
  <c r="MC81" i="16"/>
  <c r="MD81" i="16"/>
  <c r="I124" i="28" l="1"/>
  <c r="J124" i="28" s="1"/>
  <c r="G125" i="28" s="1"/>
  <c r="L124" i="28"/>
  <c r="H124" i="28"/>
  <c r="KL81" i="16"/>
  <c r="I125" i="28" l="1"/>
  <c r="J125" i="28" s="1"/>
  <c r="G126" i="28" s="1"/>
  <c r="L125" i="28"/>
  <c r="H125" i="28"/>
  <c r="KJ81" i="16"/>
  <c r="KK81" i="16"/>
  <c r="KM81" i="16"/>
  <c r="KN81" i="16"/>
  <c r="KO81" i="16"/>
  <c r="KP81" i="16"/>
  <c r="KQ81" i="16"/>
  <c r="KR81" i="16"/>
  <c r="KS81" i="16"/>
  <c r="KT81" i="16"/>
  <c r="KU81" i="16"/>
  <c r="KV81" i="16"/>
  <c r="KW81" i="16"/>
  <c r="KX81" i="16"/>
  <c r="KY81" i="16"/>
  <c r="KZ81" i="16"/>
  <c r="LA81" i="16"/>
  <c r="LB81" i="16"/>
  <c r="LC81" i="16"/>
  <c r="LD81" i="16"/>
  <c r="LE81" i="16"/>
  <c r="LF81" i="16"/>
  <c r="LG81" i="16"/>
  <c r="LH81" i="16"/>
  <c r="LI81" i="16"/>
  <c r="LJ81" i="16"/>
  <c r="LK81" i="16"/>
  <c r="LL81" i="16"/>
  <c r="L126" i="28" l="1"/>
  <c r="I126" i="28"/>
  <c r="J126" i="28" s="1"/>
  <c r="G127" i="28" s="1"/>
  <c r="H126" i="28"/>
  <c r="C67" i="16"/>
  <c r="L127" i="28" l="1"/>
  <c r="I127" i="28"/>
  <c r="J127" i="28" s="1"/>
  <c r="G128" i="28" s="1"/>
  <c r="H127" i="28"/>
  <c r="JP81" i="16"/>
  <c r="I128" i="28" l="1"/>
  <c r="J128" i="28" s="1"/>
  <c r="G129" i="28" s="1"/>
  <c r="L128" i="28"/>
  <c r="H128" i="28"/>
  <c r="L116" i="20"/>
  <c r="K116" i="20"/>
  <c r="M116" i="20" s="1"/>
  <c r="L115" i="20"/>
  <c r="K115" i="20"/>
  <c r="M115" i="20" s="1"/>
  <c r="L114" i="20"/>
  <c r="K114" i="20"/>
  <c r="M114" i="20" s="1"/>
  <c r="L113" i="20"/>
  <c r="K113" i="20"/>
  <c r="M113" i="20" s="1"/>
  <c r="L112" i="20"/>
  <c r="K112" i="20"/>
  <c r="M112" i="20" s="1"/>
  <c r="I129" i="28" l="1"/>
  <c r="J129" i="28" s="1"/>
  <c r="G130" i="28" s="1"/>
  <c r="L129" i="28"/>
  <c r="H129" i="28"/>
  <c r="JA81" i="16"/>
  <c r="JB81" i="16"/>
  <c r="JC81" i="16"/>
  <c r="JD81" i="16"/>
  <c r="JE81" i="16"/>
  <c r="JF81" i="16"/>
  <c r="JG81" i="16"/>
  <c r="JH81" i="16"/>
  <c r="JI81" i="16"/>
  <c r="JJ81" i="16"/>
  <c r="JK81" i="16"/>
  <c r="JL81" i="16"/>
  <c r="JM81" i="16"/>
  <c r="JN81" i="16"/>
  <c r="JO81" i="16"/>
  <c r="JQ81" i="16"/>
  <c r="JR81" i="16"/>
  <c r="JS81" i="16"/>
  <c r="JT81" i="16"/>
  <c r="JU81" i="16"/>
  <c r="JV81" i="16"/>
  <c r="JW81" i="16"/>
  <c r="JX81" i="16"/>
  <c r="JY81" i="16"/>
  <c r="JZ81" i="16"/>
  <c r="KA81" i="16"/>
  <c r="KB81" i="16"/>
  <c r="KC81" i="16"/>
  <c r="KD81" i="16"/>
  <c r="KE81" i="16"/>
  <c r="KF81" i="16"/>
  <c r="KG81" i="16"/>
  <c r="KH81" i="16"/>
  <c r="KI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M81" i="16"/>
  <c r="AN81" i="16"/>
  <c r="AO81" i="16"/>
  <c r="AP81" i="16"/>
  <c r="AQ81" i="16"/>
  <c r="AR81" i="16"/>
  <c r="AS81" i="16"/>
  <c r="AT81" i="16"/>
  <c r="AU81" i="16"/>
  <c r="AV81" i="16"/>
  <c r="AW81" i="16"/>
  <c r="AX81" i="16"/>
  <c r="AY81" i="16"/>
  <c r="AZ81" i="16"/>
  <c r="BA81" i="16"/>
  <c r="BB81" i="16"/>
  <c r="BC81" i="16"/>
  <c r="BD81" i="16"/>
  <c r="BE81" i="16"/>
  <c r="BF81" i="16"/>
  <c r="BG81" i="16"/>
  <c r="BH81" i="16"/>
  <c r="BI81" i="16"/>
  <c r="BJ81" i="16"/>
  <c r="BK81" i="16"/>
  <c r="BL81" i="16"/>
  <c r="BM81" i="16"/>
  <c r="BN81" i="16"/>
  <c r="BO81" i="16"/>
  <c r="BP81" i="16"/>
  <c r="BQ81" i="16"/>
  <c r="BR81" i="16"/>
  <c r="BS81" i="16"/>
  <c r="BT81" i="16"/>
  <c r="BU81" i="16"/>
  <c r="BV81" i="16"/>
  <c r="BW81" i="16"/>
  <c r="BX81" i="16"/>
  <c r="BY81" i="16"/>
  <c r="BZ81" i="16"/>
  <c r="CA81" i="16"/>
  <c r="CB81" i="16"/>
  <c r="CC81" i="16"/>
  <c r="CD81" i="16"/>
  <c r="CE81" i="16"/>
  <c r="CF81" i="16"/>
  <c r="CG81" i="16"/>
  <c r="CH81" i="16"/>
  <c r="CI81" i="16"/>
  <c r="CJ81" i="16"/>
  <c r="CK81" i="16"/>
  <c r="CL81" i="16"/>
  <c r="CM81" i="16"/>
  <c r="CN81" i="16"/>
  <c r="CO81" i="16"/>
  <c r="CP81" i="16"/>
  <c r="CQ81" i="16"/>
  <c r="CR81" i="16"/>
  <c r="CS81" i="16"/>
  <c r="CT81" i="16"/>
  <c r="CU81" i="16"/>
  <c r="CV81" i="16"/>
  <c r="CW81" i="16"/>
  <c r="CX81" i="16"/>
  <c r="CY81" i="16"/>
  <c r="CZ81" i="16"/>
  <c r="DA81" i="16"/>
  <c r="DB81" i="16"/>
  <c r="DC81" i="16"/>
  <c r="DD81" i="16"/>
  <c r="DE81" i="16"/>
  <c r="DF81" i="16"/>
  <c r="DG81" i="16"/>
  <c r="DH81" i="16"/>
  <c r="DI81" i="16"/>
  <c r="DJ81" i="16"/>
  <c r="DK81" i="16"/>
  <c r="DL81" i="16"/>
  <c r="DM81" i="16"/>
  <c r="DN81" i="16"/>
  <c r="DO81" i="16"/>
  <c r="DP81" i="16"/>
  <c r="DQ81" i="16"/>
  <c r="DR81" i="16"/>
  <c r="DS81" i="16"/>
  <c r="DT81" i="16"/>
  <c r="DU81" i="16"/>
  <c r="DV81" i="16"/>
  <c r="DW81" i="16"/>
  <c r="DX81" i="16"/>
  <c r="DY81" i="16"/>
  <c r="DZ81" i="16"/>
  <c r="EA81" i="16"/>
  <c r="EB81" i="16"/>
  <c r="EC81" i="16"/>
  <c r="ED81" i="16"/>
  <c r="EE81" i="16"/>
  <c r="EF81" i="16"/>
  <c r="EG81" i="16"/>
  <c r="EH81" i="16"/>
  <c r="EI81" i="16"/>
  <c r="EJ81" i="16"/>
  <c r="EK81" i="16"/>
  <c r="EL81" i="16"/>
  <c r="EM81" i="16"/>
  <c r="EN81" i="16"/>
  <c r="EO81" i="16"/>
  <c r="EP81" i="16"/>
  <c r="EQ81" i="16"/>
  <c r="ER81" i="16"/>
  <c r="ES81" i="16"/>
  <c r="ET81" i="16"/>
  <c r="EU81" i="16"/>
  <c r="EV81" i="16"/>
  <c r="EW81" i="16"/>
  <c r="EX81" i="16"/>
  <c r="EY81" i="16"/>
  <c r="EZ81" i="16"/>
  <c r="FA81" i="16"/>
  <c r="FB81" i="16"/>
  <c r="FC81" i="16"/>
  <c r="FD81" i="16"/>
  <c r="FE81" i="16"/>
  <c r="FF81" i="16"/>
  <c r="FG81" i="16"/>
  <c r="FH81" i="16"/>
  <c r="FI81" i="16"/>
  <c r="FJ81" i="16"/>
  <c r="FK81" i="16"/>
  <c r="FL81" i="16"/>
  <c r="FM81" i="16"/>
  <c r="FN81" i="16"/>
  <c r="FO81" i="16"/>
  <c r="FP81" i="16"/>
  <c r="FQ81" i="16"/>
  <c r="FR81" i="16"/>
  <c r="FS81" i="16"/>
  <c r="FT81" i="16"/>
  <c r="FU81" i="16"/>
  <c r="FV81" i="16"/>
  <c r="FW81" i="16"/>
  <c r="FX81" i="16"/>
  <c r="FY81" i="16"/>
  <c r="FZ81" i="16"/>
  <c r="GA81" i="16"/>
  <c r="GB81" i="16"/>
  <c r="GC81" i="16"/>
  <c r="GD81" i="16"/>
  <c r="GE81" i="16"/>
  <c r="GF81" i="16"/>
  <c r="GG81" i="16"/>
  <c r="GH81" i="16"/>
  <c r="GI81" i="16"/>
  <c r="GJ81" i="16"/>
  <c r="GK81" i="16"/>
  <c r="GL81" i="16"/>
  <c r="GM81" i="16"/>
  <c r="GN81" i="16"/>
  <c r="GO81" i="16"/>
  <c r="GP81" i="16"/>
  <c r="GQ81" i="16"/>
  <c r="GR81" i="16"/>
  <c r="GS81" i="16"/>
  <c r="GT81" i="16"/>
  <c r="GU81" i="16"/>
  <c r="GV81" i="16"/>
  <c r="GW81" i="16"/>
  <c r="GX81" i="16"/>
  <c r="GY81" i="16"/>
  <c r="GZ81" i="16"/>
  <c r="HA81" i="16"/>
  <c r="HB81" i="16"/>
  <c r="HC81" i="16"/>
  <c r="HD81" i="16"/>
  <c r="HE81" i="16"/>
  <c r="HF81" i="16"/>
  <c r="HG81" i="16"/>
  <c r="HH81" i="16"/>
  <c r="HI81" i="16"/>
  <c r="HJ81" i="16"/>
  <c r="HK81" i="16"/>
  <c r="HL81" i="16"/>
  <c r="HM81" i="16"/>
  <c r="HN81" i="16"/>
  <c r="HO81" i="16"/>
  <c r="HP81" i="16"/>
  <c r="HQ81" i="16"/>
  <c r="HR81" i="16"/>
  <c r="HS81" i="16"/>
  <c r="HT81" i="16"/>
  <c r="HU81" i="16"/>
  <c r="HV81" i="16"/>
  <c r="HW81" i="16"/>
  <c r="HX81" i="16"/>
  <c r="HY81" i="16"/>
  <c r="HZ81" i="16"/>
  <c r="IA81" i="16"/>
  <c r="IB81" i="16"/>
  <c r="IC81" i="16"/>
  <c r="ID81" i="16"/>
  <c r="IE81" i="16"/>
  <c r="IF81" i="16"/>
  <c r="IG81" i="16"/>
  <c r="IH81" i="16"/>
  <c r="II81" i="16"/>
  <c r="IJ81" i="16"/>
  <c r="IK81" i="16"/>
  <c r="IL81" i="16"/>
  <c r="IM81" i="16"/>
  <c r="IN81" i="16"/>
  <c r="IO81" i="16"/>
  <c r="IP81" i="16"/>
  <c r="IQ81" i="16"/>
  <c r="IR81" i="16"/>
  <c r="IS81" i="16"/>
  <c r="IT81" i="16"/>
  <c r="IU81" i="16"/>
  <c r="IV81" i="16"/>
  <c r="IW81" i="16"/>
  <c r="IX81" i="16"/>
  <c r="IY81" i="16"/>
  <c r="IZ81" i="16"/>
  <c r="G81" i="16"/>
  <c r="L130" i="28" l="1"/>
  <c r="I130" i="28"/>
  <c r="J130" i="28" s="1"/>
  <c r="G131" i="28" s="1"/>
  <c r="H130" i="28"/>
  <c r="E2" i="17"/>
  <c r="L131" i="28" l="1"/>
  <c r="I131" i="28"/>
  <c r="J131" i="28" s="1"/>
  <c r="G132" i="28" s="1"/>
  <c r="H131" i="28"/>
  <c r="ACG59" i="16"/>
  <c r="I132" i="28" l="1"/>
  <c r="J132" i="28" s="1"/>
  <c r="G133" i="28" s="1"/>
  <c r="L132" i="28"/>
  <c r="H132" i="28"/>
  <c r="ABZ59" i="16"/>
  <c r="D79" i="23"/>
  <c r="I133" i="28" l="1"/>
  <c r="J133" i="28" s="1"/>
  <c r="G134" i="28" s="1"/>
  <c r="L133" i="28"/>
  <c r="H133" i="28"/>
  <c r="C5" i="23"/>
  <c r="L134" i="28" l="1"/>
  <c r="I134" i="28"/>
  <c r="J134" i="28" s="1"/>
  <c r="G135" i="28" s="1"/>
  <c r="H134" i="28"/>
  <c r="D4" i="16"/>
  <c r="ACG3" i="16"/>
  <c r="L135" i="28" l="1"/>
  <c r="I135" i="28"/>
  <c r="J135" i="28" s="1"/>
  <c r="G136" i="28" s="1"/>
  <c r="H135" i="28"/>
  <c r="ABZ3" i="16"/>
  <c r="I136" i="28" l="1"/>
  <c r="J136" i="28" s="1"/>
  <c r="G137" i="28" s="1"/>
  <c r="L136" i="28"/>
  <c r="H136" i="28"/>
  <c r="DJ2" i="17"/>
  <c r="ABB2" i="16"/>
  <c r="I137" i="28" l="1"/>
  <c r="J137" i="28" s="1"/>
  <c r="G138" i="28" s="1"/>
  <c r="L137" i="28"/>
  <c r="H137" i="28"/>
  <c r="AA4" i="23"/>
  <c r="AA79" i="23" s="1"/>
  <c r="L138" i="28" l="1"/>
  <c r="I138" i="28"/>
  <c r="J138" i="28" s="1"/>
  <c r="G139" i="28" s="1"/>
  <c r="H138" i="28"/>
  <c r="D3" i="17"/>
  <c r="L139" i="28" l="1"/>
  <c r="I139" i="28"/>
  <c r="J139" i="28" s="1"/>
  <c r="G140" i="28" s="1"/>
  <c r="H139" i="28"/>
  <c r="D79" i="17"/>
  <c r="D78" i="17"/>
  <c r="DI2" i="17"/>
  <c r="I140" i="28" l="1"/>
  <c r="J140" i="28" s="1"/>
  <c r="G141" i="28" s="1"/>
  <c r="L140" i="28"/>
  <c r="H140" i="28"/>
  <c r="DM64" i="17"/>
  <c r="DM76" i="17"/>
  <c r="DM72" i="17"/>
  <c r="DM17" i="17"/>
  <c r="DM16" i="17"/>
  <c r="DM55" i="17"/>
  <c r="DM32" i="17"/>
  <c r="DM36" i="17"/>
  <c r="DM18" i="17"/>
  <c r="DM9" i="17"/>
  <c r="DM50" i="17"/>
  <c r="DM27" i="17"/>
  <c r="DM59" i="17"/>
  <c r="DM66" i="17"/>
  <c r="DM38" i="17"/>
  <c r="DM33" i="17"/>
  <c r="DM22" i="17"/>
  <c r="DM30" i="17"/>
  <c r="DM44" i="17"/>
  <c r="DM7" i="17"/>
  <c r="DM54" i="17"/>
  <c r="DM45" i="17"/>
  <c r="DM5" i="17"/>
  <c r="DM24" i="17"/>
  <c r="DM34" i="17"/>
  <c r="DM12" i="17"/>
  <c r="DM48" i="17"/>
  <c r="DM56" i="17"/>
  <c r="DM21" i="17"/>
  <c r="DM51" i="17"/>
  <c r="DM67" i="17"/>
  <c r="DM13" i="17"/>
  <c r="DM65" i="17"/>
  <c r="DM39" i="17"/>
  <c r="DM63" i="17"/>
  <c r="DM57" i="17"/>
  <c r="DM31" i="17"/>
  <c r="DM58" i="17"/>
  <c r="DM60" i="17"/>
  <c r="DM15" i="17"/>
  <c r="DM74" i="17"/>
  <c r="DM69" i="17"/>
  <c r="DM8" i="17"/>
  <c r="DM73" i="17"/>
  <c r="DM29" i="17"/>
  <c r="DM68" i="17"/>
  <c r="DM11" i="17"/>
  <c r="DM75" i="17"/>
  <c r="DM47" i="17"/>
  <c r="DM62" i="17"/>
  <c r="DM14" i="17"/>
  <c r="DM26" i="17"/>
  <c r="DM49" i="17"/>
  <c r="DM61" i="17"/>
  <c r="DM53" i="17"/>
  <c r="DM28" i="17"/>
  <c r="DM46" i="17"/>
  <c r="DM25" i="17"/>
  <c r="DM71" i="17"/>
  <c r="DM42" i="17"/>
  <c r="DM19" i="17"/>
  <c r="DM6" i="17"/>
  <c r="DM4" i="17"/>
  <c r="DM77" i="17"/>
  <c r="DM35" i="17"/>
  <c r="DM10" i="17"/>
  <c r="DM43" i="17"/>
  <c r="DM41" i="17"/>
  <c r="DM70" i="17"/>
  <c r="DM37" i="17"/>
  <c r="DM40" i="17"/>
  <c r="DM23" i="17"/>
  <c r="DM20" i="17"/>
  <c r="DM52" i="17"/>
  <c r="C2" i="17"/>
  <c r="C25" i="17"/>
  <c r="C44" i="17"/>
  <c r="C14" i="17"/>
  <c r="C69" i="17"/>
  <c r="C5" i="17"/>
  <c r="C6" i="17"/>
  <c r="C74" i="17"/>
  <c r="C11" i="17"/>
  <c r="C34" i="17"/>
  <c r="C58" i="17"/>
  <c r="C19" i="17"/>
  <c r="C20" i="17"/>
  <c r="C70" i="17"/>
  <c r="C68" i="17"/>
  <c r="C42" i="17"/>
  <c r="C48" i="17"/>
  <c r="C21" i="17"/>
  <c r="C39" i="17"/>
  <c r="C31" i="17"/>
  <c r="C67" i="17"/>
  <c r="C41" i="17"/>
  <c r="C37" i="17"/>
  <c r="C46" i="17"/>
  <c r="C62" i="17"/>
  <c r="C66" i="17"/>
  <c r="C57" i="17"/>
  <c r="C30" i="17"/>
  <c r="C3" i="17"/>
  <c r="C10" i="17"/>
  <c r="C2" i="16"/>
  <c r="C25" i="16"/>
  <c r="C44" i="16"/>
  <c r="C14" i="16"/>
  <c r="C60" i="16"/>
  <c r="C63" i="16"/>
  <c r="C69" i="16"/>
  <c r="C5" i="16"/>
  <c r="C6" i="16"/>
  <c r="C74" i="16"/>
  <c r="C11" i="16"/>
  <c r="C56" i="16"/>
  <c r="C34" i="16"/>
  <c r="C58" i="16"/>
  <c r="C49" i="16"/>
  <c r="C19" i="16"/>
  <c r="C20" i="16"/>
  <c r="C70" i="16"/>
  <c r="C68" i="16"/>
  <c r="C42" i="16"/>
  <c r="C48" i="16"/>
  <c r="C51" i="16"/>
  <c r="C21" i="16"/>
  <c r="C65" i="16"/>
  <c r="C39" i="16"/>
  <c r="C15" i="16"/>
  <c r="C31" i="16"/>
  <c r="C41" i="16"/>
  <c r="C37" i="16"/>
  <c r="C29" i="16"/>
  <c r="C46" i="16"/>
  <c r="C62" i="16"/>
  <c r="C66" i="16"/>
  <c r="C57" i="16"/>
  <c r="C30" i="16"/>
  <c r="C3" i="16"/>
  <c r="C10" i="16"/>
  <c r="C3" i="23"/>
  <c r="C26" i="23"/>
  <c r="C45" i="23"/>
  <c r="C15" i="23"/>
  <c r="C61" i="23"/>
  <c r="C64" i="23"/>
  <c r="C70" i="23"/>
  <c r="C6" i="23"/>
  <c r="C7" i="23"/>
  <c r="C53" i="23"/>
  <c r="C75" i="23"/>
  <c r="C12" i="23"/>
  <c r="C54" i="23"/>
  <c r="C8" i="23"/>
  <c r="C57" i="23"/>
  <c r="C35" i="23"/>
  <c r="C59" i="23"/>
  <c r="C50" i="23"/>
  <c r="C20" i="23"/>
  <c r="C21" i="23"/>
  <c r="C71" i="23"/>
  <c r="C69" i="23"/>
  <c r="C29" i="23"/>
  <c r="C43" i="23"/>
  <c r="C49" i="23"/>
  <c r="C74" i="23"/>
  <c r="C52" i="23"/>
  <c r="C27" i="23"/>
  <c r="C25" i="23"/>
  <c r="C22" i="23"/>
  <c r="C28" i="23"/>
  <c r="C34" i="23"/>
  <c r="C66" i="23"/>
  <c r="C40" i="23"/>
  <c r="C16" i="23"/>
  <c r="C32" i="23"/>
  <c r="C68" i="23"/>
  <c r="C42" i="23"/>
  <c r="C38" i="23"/>
  <c r="C30" i="23"/>
  <c r="C47" i="23"/>
  <c r="C63" i="23"/>
  <c r="C67" i="23"/>
  <c r="C58" i="23"/>
  <c r="C72" i="23"/>
  <c r="C31" i="23"/>
  <c r="C4" i="23"/>
  <c r="C11" i="23"/>
  <c r="I141" i="28" l="1"/>
  <c r="J141" i="28" s="1"/>
  <c r="G142" i="28" s="1"/>
  <c r="L141" i="28"/>
  <c r="H141" i="28"/>
  <c r="DM3" i="17"/>
  <c r="DM78" i="17" s="1"/>
  <c r="L142" i="28" l="1"/>
  <c r="I142" i="28"/>
  <c r="J142" i="28" s="1"/>
  <c r="G143" i="28" s="1"/>
  <c r="H142" i="28"/>
  <c r="ABD3" i="16"/>
  <c r="ABF3" i="16"/>
  <c r="ABG3" i="16"/>
  <c r="ABH3" i="16"/>
  <c r="ABI3" i="16"/>
  <c r="L143" i="28" l="1"/>
  <c r="I143" i="28"/>
  <c r="J143" i="28" s="1"/>
  <c r="G144" i="28" s="1"/>
  <c r="H143" i="28"/>
  <c r="D33" i="16"/>
  <c r="D24" i="16"/>
  <c r="ABJ3" i="16"/>
  <c r="D7" i="16"/>
  <c r="ABC3" i="16"/>
  <c r="Y2" i="23"/>
  <c r="I144" i="28" l="1"/>
  <c r="J144" i="28" s="1"/>
  <c r="G145" i="28" s="1"/>
  <c r="L144" i="28"/>
  <c r="H144" i="28"/>
  <c r="ABQ67" i="16"/>
  <c r="ABQ4" i="16"/>
  <c r="ABQ68" i="16"/>
  <c r="ABQ69" i="16"/>
  <c r="ABQ65" i="16"/>
  <c r="ABQ66" i="16"/>
  <c r="ABQ53" i="16"/>
  <c r="ABQ64" i="16"/>
  <c r="ABQ55" i="16"/>
  <c r="ABQ54" i="16"/>
  <c r="ACW61" i="16"/>
  <c r="ABQ58" i="16"/>
  <c r="ABQ57" i="16"/>
  <c r="ABQ62" i="16"/>
  <c r="ABQ59" i="16"/>
  <c r="ABQ60" i="16"/>
  <c r="ABQ63" i="16"/>
  <c r="ABQ56" i="16"/>
  <c r="ABQ50" i="16"/>
  <c r="D28" i="16"/>
  <c r="D50" i="16"/>
  <c r="D71" i="16"/>
  <c r="D73" i="16"/>
  <c r="D53" i="16"/>
  <c r="D52" i="16"/>
  <c r="D26" i="16"/>
  <c r="ABM1" i="16"/>
  <c r="A3" i="16"/>
  <c r="A3" i="17"/>
  <c r="B52" i="17" s="1"/>
  <c r="A3" i="22"/>
  <c r="I145" i="28" l="1"/>
  <c r="J145" i="28" s="1"/>
  <c r="G146" i="28" s="1"/>
  <c r="L145" i="28"/>
  <c r="H145" i="28"/>
  <c r="AEC65" i="16"/>
  <c r="ADU69" i="16"/>
  <c r="Q2" i="22"/>
  <c r="ADM54" i="16"/>
  <c r="ACP61" i="16"/>
  <c r="ABY3" i="16"/>
  <c r="B12" i="16"/>
  <c r="B20" i="16"/>
  <c r="B28" i="16"/>
  <c r="B36" i="16"/>
  <c r="B44" i="16"/>
  <c r="B52" i="16"/>
  <c r="B5" i="16"/>
  <c r="B10" i="16"/>
  <c r="B18" i="16"/>
  <c r="B26" i="16"/>
  <c r="B34" i="16"/>
  <c r="B42" i="16"/>
  <c r="B50" i="16"/>
  <c r="B16" i="16"/>
  <c r="B24" i="16"/>
  <c r="B32" i="16"/>
  <c r="B40" i="16"/>
  <c r="B48" i="16"/>
  <c r="B4" i="16"/>
  <c r="B14" i="16"/>
  <c r="B30" i="16"/>
  <c r="B46" i="16"/>
  <c r="B8" i="16"/>
  <c r="B6" i="16"/>
  <c r="B22" i="16"/>
  <c r="B38" i="16"/>
  <c r="B7" i="16"/>
  <c r="B51" i="16"/>
  <c r="B43" i="16"/>
  <c r="B35" i="16"/>
  <c r="B27" i="16"/>
  <c r="B19" i="16"/>
  <c r="B11" i="16"/>
  <c r="B49" i="16"/>
  <c r="B41" i="16"/>
  <c r="B33" i="16"/>
  <c r="B25" i="16"/>
  <c r="B17" i="16"/>
  <c r="B9" i="16"/>
  <c r="B47" i="16"/>
  <c r="B39" i="16"/>
  <c r="B31" i="16"/>
  <c r="B23" i="16"/>
  <c r="B15" i="16"/>
  <c r="B45" i="16"/>
  <c r="B37" i="16"/>
  <c r="B29" i="16"/>
  <c r="B21" i="16"/>
  <c r="B13" i="16"/>
  <c r="B6" i="17"/>
  <c r="B10" i="17"/>
  <c r="B14" i="17"/>
  <c r="B18" i="17"/>
  <c r="B22" i="17"/>
  <c r="B26" i="17"/>
  <c r="B28" i="17"/>
  <c r="B32" i="17"/>
  <c r="B36" i="17"/>
  <c r="B40" i="17"/>
  <c r="B44" i="17"/>
  <c r="B48" i="17"/>
  <c r="B7" i="17"/>
  <c r="B11" i="17"/>
  <c r="B17" i="17"/>
  <c r="B19" i="17"/>
  <c r="B23" i="17"/>
  <c r="B27" i="17"/>
  <c r="B31" i="17"/>
  <c r="B35" i="17"/>
  <c r="B41" i="17"/>
  <c r="B45" i="17"/>
  <c r="B51" i="17"/>
  <c r="B4" i="17"/>
  <c r="B8" i="17"/>
  <c r="B12" i="17"/>
  <c r="B16" i="17"/>
  <c r="B20" i="17"/>
  <c r="B24" i="17"/>
  <c r="B30" i="17"/>
  <c r="B34" i="17"/>
  <c r="B38" i="17"/>
  <c r="B42" i="17"/>
  <c r="B46" i="17"/>
  <c r="B50" i="17"/>
  <c r="B9" i="17"/>
  <c r="B13" i="17"/>
  <c r="B15" i="17"/>
  <c r="B21" i="17"/>
  <c r="B25" i="17"/>
  <c r="B29" i="17"/>
  <c r="B33" i="17"/>
  <c r="B37" i="17"/>
  <c r="B43" i="17"/>
  <c r="B47" i="17"/>
  <c r="B49" i="17"/>
  <c r="B5" i="17"/>
  <c r="B39" i="17"/>
  <c r="B3" i="22"/>
  <c r="B47" i="22"/>
  <c r="B7" i="22"/>
  <c r="B41" i="22"/>
  <c r="B9" i="22"/>
  <c r="B27" i="22"/>
  <c r="B37" i="22"/>
  <c r="B5" i="22"/>
  <c r="B46" i="22"/>
  <c r="B38" i="22"/>
  <c r="B30" i="22"/>
  <c r="B22" i="22"/>
  <c r="B14" i="22"/>
  <c r="B11" i="22"/>
  <c r="B42" i="22"/>
  <c r="B18" i="22"/>
  <c r="B6" i="22"/>
  <c r="B35" i="22"/>
  <c r="B40" i="22"/>
  <c r="B16" i="22"/>
  <c r="B15" i="22"/>
  <c r="B4" i="22"/>
  <c r="B33" i="22"/>
  <c r="B51" i="22"/>
  <c r="B19" i="22"/>
  <c r="B29" i="22"/>
  <c r="B44" i="22"/>
  <c r="B36" i="22"/>
  <c r="B28" i="22"/>
  <c r="B20" i="22"/>
  <c r="B12" i="22"/>
  <c r="B21" i="22"/>
  <c r="B50" i="22"/>
  <c r="B26" i="22"/>
  <c r="B10" i="22"/>
  <c r="B23" i="22"/>
  <c r="B17" i="22"/>
  <c r="B48" i="22"/>
  <c r="B24" i="22"/>
  <c r="B31" i="22"/>
  <c r="B39" i="22"/>
  <c r="B25" i="22"/>
  <c r="B43" i="22"/>
  <c r="B34" i="22"/>
  <c r="B49" i="22"/>
  <c r="B45" i="22"/>
  <c r="B13" i="22"/>
  <c r="B32" i="22"/>
  <c r="B8" i="22"/>
  <c r="B3" i="16"/>
  <c r="B3" i="17"/>
  <c r="L146" i="28" l="1"/>
  <c r="I146" i="28"/>
  <c r="J146" i="28" s="1"/>
  <c r="G147" i="28" s="1"/>
  <c r="H146" i="28"/>
  <c r="ADV65" i="16"/>
  <c r="ADN69" i="16"/>
  <c r="ADF54" i="16"/>
  <c r="ABR3" i="16"/>
  <c r="L147" i="28" l="1"/>
  <c r="I147" i="28"/>
  <c r="J147" i="28" s="1"/>
  <c r="G148" i="28" s="1"/>
  <c r="H147" i="28"/>
  <c r="C5" i="22"/>
  <c r="I148" i="28" l="1"/>
  <c r="J148" i="28" s="1"/>
  <c r="G149" i="28" s="1"/>
  <c r="L148" i="28"/>
  <c r="H148" i="28"/>
  <c r="ABQ3" i="16"/>
  <c r="D15" i="16"/>
  <c r="D65" i="16"/>
  <c r="D67" i="16"/>
  <c r="D10" i="16"/>
  <c r="D66" i="16"/>
  <c r="D56" i="16"/>
  <c r="D69" i="16"/>
  <c r="D14" i="16"/>
  <c r="D44" i="16"/>
  <c r="D48" i="16"/>
  <c r="D63" i="16"/>
  <c r="D19" i="16"/>
  <c r="D49" i="16"/>
  <c r="D6" i="16"/>
  <c r="D29" i="16"/>
  <c r="D60" i="16"/>
  <c r="D70" i="16"/>
  <c r="D11" i="16"/>
  <c r="D5" i="16"/>
  <c r="D68" i="16"/>
  <c r="D51" i="16"/>
  <c r="D21" i="16"/>
  <c r="D37" i="16"/>
  <c r="D42" i="16"/>
  <c r="D30" i="16"/>
  <c r="D74" i="16"/>
  <c r="D46" i="16"/>
  <c r="D3" i="16"/>
  <c r="D62" i="16"/>
  <c r="D39" i="16"/>
  <c r="D34" i="16"/>
  <c r="D58" i="16"/>
  <c r="D25" i="16"/>
  <c r="D31" i="16"/>
  <c r="D41" i="16"/>
  <c r="D20" i="16"/>
  <c r="I149" i="28" l="1"/>
  <c r="J149" i="28" s="1"/>
  <c r="G150" i="28" s="1"/>
  <c r="L149" i="28"/>
  <c r="H149" i="28"/>
  <c r="E81" i="23"/>
  <c r="E86" i="23"/>
  <c r="E83" i="23"/>
  <c r="AA2" i="23"/>
  <c r="L150" i="28" l="1"/>
  <c r="I150" i="28"/>
  <c r="J150" i="28" s="1"/>
  <c r="G151" i="28" s="1"/>
  <c r="H150" i="28"/>
  <c r="C25" i="22"/>
  <c r="C46" i="22"/>
  <c r="C37" i="22"/>
  <c r="C68" i="22"/>
  <c r="C67" i="22"/>
  <c r="C66" i="22"/>
  <c r="C3" i="22"/>
  <c r="C51" i="22"/>
  <c r="C15" i="22"/>
  <c r="C20" i="22"/>
  <c r="C11" i="22"/>
  <c r="C19" i="22"/>
  <c r="C39" i="22"/>
  <c r="C42" i="22"/>
  <c r="C57" i="22"/>
  <c r="C29" i="22"/>
  <c r="C65" i="22"/>
  <c r="C58" i="22"/>
  <c r="C49" i="22"/>
  <c r="C63" i="22"/>
  <c r="C34" i="22"/>
  <c r="C56" i="22"/>
  <c r="C70" i="22"/>
  <c r="C41" i="22"/>
  <c r="C74" i="22"/>
  <c r="C31" i="22"/>
  <c r="C6" i="22"/>
  <c r="C69" i="22"/>
  <c r="C60" i="22"/>
  <c r="C10" i="22"/>
  <c r="C14" i="22"/>
  <c r="C21" i="22"/>
  <c r="C44" i="22"/>
  <c r="L151" i="28" l="1"/>
  <c r="I151" i="28"/>
  <c r="J151" i="28" s="1"/>
  <c r="G152" i="28" s="1"/>
  <c r="H151" i="28"/>
  <c r="O2" i="22"/>
  <c r="L152" i="28" l="1"/>
  <c r="I152" i="28"/>
  <c r="J152" i="28" s="1"/>
  <c r="G153" i="28" s="1"/>
  <c r="H152" i="28"/>
  <c r="C2" i="22"/>
  <c r="I153" i="28" l="1"/>
  <c r="J153" i="28" s="1"/>
  <c r="G154" i="28" s="1"/>
  <c r="L153" i="28"/>
  <c r="H153" i="28"/>
  <c r="D27" i="16"/>
  <c r="D57" i="16"/>
  <c r="I154" i="28" l="1"/>
  <c r="J154" i="28" s="1"/>
  <c r="G155" i="28" s="1"/>
  <c r="L154" i="28"/>
  <c r="H154" i="28"/>
  <c r="D13" i="16"/>
  <c r="L155" i="28" l="1"/>
  <c r="I155" i="28"/>
  <c r="J155" i="28" s="1"/>
  <c r="G156" i="28" s="1"/>
  <c r="H155" i="28"/>
  <c r="ABQ51" i="16"/>
  <c r="ABG78" i="16"/>
  <c r="ABE78" i="16"/>
  <c r="ABF78" i="16"/>
  <c r="ABH78" i="16"/>
  <c r="ABI78" i="16"/>
  <c r="ABD78" i="16"/>
  <c r="L156" i="28" l="1"/>
  <c r="I156" i="28"/>
  <c r="J156" i="28" s="1"/>
  <c r="G157" i="28" s="1"/>
  <c r="H156" i="28"/>
  <c r="ABQ61" i="16"/>
  <c r="L157" i="28" l="1"/>
  <c r="I157" i="28"/>
  <c r="J157" i="28" s="1"/>
  <c r="G158" i="28" s="1"/>
  <c r="H157" i="28"/>
  <c r="ADM51" i="16"/>
  <c r="I158" i="28" l="1"/>
  <c r="J158" i="28" s="1"/>
  <c r="G159" i="28" s="1"/>
  <c r="L158" i="28"/>
  <c r="H158" i="28"/>
  <c r="ADF51" i="16"/>
  <c r="ADM50" i="16"/>
  <c r="I159" i="28" l="1"/>
  <c r="J159" i="28" s="1"/>
  <c r="G160" i="28" s="1"/>
  <c r="L159" i="28"/>
  <c r="H159" i="28"/>
  <c r="ADF50" i="16"/>
  <c r="L160" i="28" l="1"/>
  <c r="I160" i="28"/>
  <c r="J160" i="28" s="1"/>
  <c r="G161" i="28" s="1"/>
  <c r="H160" i="28"/>
  <c r="ADU47" i="16"/>
  <c r="L161" i="28" l="1"/>
  <c r="I161" i="28"/>
  <c r="J161" i="28" s="1"/>
  <c r="G162" i="28" s="1"/>
  <c r="H161" i="28"/>
  <c r="ADN47" i="16"/>
  <c r="ADU48" i="16"/>
  <c r="I162" i="28" l="1"/>
  <c r="J162" i="28" s="1"/>
  <c r="G163" i="28" s="1"/>
  <c r="L162" i="28"/>
  <c r="H162" i="28"/>
  <c r="ADN48" i="16"/>
  <c r="ADU49" i="16"/>
  <c r="L163" i="28" l="1"/>
  <c r="I163" i="28"/>
  <c r="J163" i="28" s="1"/>
  <c r="G164" i="28" s="1"/>
  <c r="H163" i="28"/>
  <c r="ADN49" i="16"/>
  <c r="L164" i="28" l="1"/>
  <c r="I164" i="28"/>
  <c r="J164" i="28" s="1"/>
  <c r="G165" i="28" s="1"/>
  <c r="H164" i="28"/>
  <c r="AEC51" i="16"/>
  <c r="I165" i="28" l="1"/>
  <c r="J165" i="28" s="1"/>
  <c r="G166" i="28" s="1"/>
  <c r="L165" i="28"/>
  <c r="H165" i="28"/>
  <c r="ADV51" i="16"/>
  <c r="I166" i="28" l="1"/>
  <c r="J166" i="28" s="1"/>
  <c r="G167" i="28" s="1"/>
  <c r="L166" i="28"/>
  <c r="H166" i="28"/>
  <c r="AEC52" i="16"/>
  <c r="L167" i="28" l="1"/>
  <c r="I167" i="28"/>
  <c r="J167" i="28" s="1"/>
  <c r="G168" i="28" s="1"/>
  <c r="H167" i="28"/>
  <c r="ADV52" i="16"/>
  <c r="L168" i="28" l="1"/>
  <c r="I168" i="28"/>
  <c r="J168" i="28" s="1"/>
  <c r="G169" i="28" s="1"/>
  <c r="H168" i="28"/>
  <c r="J78" i="22"/>
  <c r="H78" i="22"/>
  <c r="K78" i="22"/>
  <c r="DI78" i="17" s="1"/>
  <c r="E78" i="22"/>
  <c r="L78" i="22"/>
  <c r="I78" i="22"/>
  <c r="I169" i="28" l="1"/>
  <c r="J169" i="28" s="1"/>
  <c r="G170" i="28" s="1"/>
  <c r="L169" i="28"/>
  <c r="H169" i="28"/>
  <c r="ABA78" i="16"/>
  <c r="I170" i="28" l="1"/>
  <c r="J170" i="28" s="1"/>
  <c r="G171" i="28" s="1"/>
  <c r="L170" i="28"/>
  <c r="H170" i="28"/>
  <c r="L171" i="28" l="1"/>
  <c r="I171" i="28"/>
  <c r="J171" i="28" s="1"/>
  <c r="G172" i="28" s="1"/>
  <c r="H171" i="28"/>
  <c r="L172" i="28" l="1"/>
  <c r="I172" i="28"/>
  <c r="J172" i="28" s="1"/>
  <c r="G173" i="28" s="1"/>
  <c r="H172" i="28"/>
  <c r="I173" i="28" l="1"/>
  <c r="J173" i="28" s="1"/>
  <c r="G174" i="28" s="1"/>
  <c r="L173" i="28"/>
  <c r="H173" i="28"/>
  <c r="L174" i="28" l="1"/>
  <c r="I174" i="28"/>
  <c r="J174" i="28" s="1"/>
  <c r="G175" i="28" s="1"/>
  <c r="H174" i="28"/>
  <c r="L175" i="28" l="1"/>
  <c r="I175" i="28"/>
  <c r="J175" i="28" s="1"/>
  <c r="G176" i="28" s="1"/>
  <c r="H175" i="28"/>
  <c r="I176" i="28" l="1"/>
  <c r="J176" i="28" s="1"/>
  <c r="G177" i="28" s="1"/>
  <c r="L176" i="28"/>
  <c r="H176" i="28"/>
  <c r="I177" i="28" l="1"/>
  <c r="J177" i="28" s="1"/>
  <c r="G178" i="28" s="1"/>
  <c r="L177" i="28"/>
  <c r="H177" i="28"/>
  <c r="I178" i="28" l="1"/>
  <c r="J178" i="28" s="1"/>
  <c r="G179" i="28" s="1"/>
  <c r="L178" i="28"/>
  <c r="H178" i="28"/>
  <c r="L179" i="28" l="1"/>
  <c r="I179" i="28"/>
  <c r="J179" i="28" s="1"/>
  <c r="G180" i="28" s="1"/>
  <c r="H179" i="28"/>
  <c r="L180" i="28" l="1"/>
  <c r="I180" i="28"/>
  <c r="J180" i="28" s="1"/>
  <c r="G181" i="28" s="1"/>
  <c r="H180" i="28"/>
  <c r="I181" i="28" l="1"/>
  <c r="J181" i="28" s="1"/>
  <c r="G182" i="28" s="1"/>
  <c r="L181" i="28"/>
  <c r="H181" i="28"/>
  <c r="L182" i="28" l="1"/>
  <c r="I182" i="28"/>
  <c r="J182" i="28" s="1"/>
  <c r="G183" i="28" s="1"/>
  <c r="H182" i="28"/>
  <c r="I183" i="28" l="1"/>
  <c r="J183" i="28" s="1"/>
  <c r="G184" i="28" s="1"/>
  <c r="L183" i="28"/>
  <c r="H183" i="28"/>
  <c r="L184" i="28" l="1"/>
  <c r="I184" i="28"/>
  <c r="J184" i="28" s="1"/>
  <c r="G185" i="28" s="1"/>
  <c r="H184" i="28"/>
  <c r="I185" i="28" l="1"/>
  <c r="J185" i="28" s="1"/>
  <c r="G186" i="28" s="1"/>
  <c r="L185" i="28"/>
  <c r="H185" i="28"/>
  <c r="I186" i="28" l="1"/>
  <c r="J186" i="28" s="1"/>
  <c r="G187" i="28" s="1"/>
  <c r="L186" i="28"/>
  <c r="H186" i="28"/>
  <c r="L187" i="28" l="1"/>
  <c r="I187" i="28"/>
  <c r="J187" i="28" s="1"/>
  <c r="G188" i="28" s="1"/>
  <c r="H187" i="28"/>
  <c r="L188" i="28" l="1"/>
  <c r="I188" i="28"/>
  <c r="J188" i="28" s="1"/>
  <c r="G189" i="28" s="1"/>
  <c r="H188" i="28"/>
  <c r="I189" i="28" l="1"/>
  <c r="J189" i="28" s="1"/>
  <c r="G190" i="28" s="1"/>
  <c r="L189" i="28"/>
  <c r="H189" i="28"/>
  <c r="I190" i="28" l="1"/>
  <c r="J190" i="28" s="1"/>
  <c r="G191" i="28" s="1"/>
  <c r="L190" i="28"/>
  <c r="H190" i="28"/>
  <c r="L191" i="28" l="1"/>
  <c r="I191" i="28"/>
  <c r="J191" i="28" s="1"/>
  <c r="G192" i="28" s="1"/>
  <c r="H191" i="28"/>
  <c r="I192" i="28" l="1"/>
  <c r="J192" i="28" s="1"/>
  <c r="G193" i="28" s="1"/>
  <c r="L192" i="28"/>
  <c r="H192" i="28"/>
  <c r="I193" i="28" l="1"/>
  <c r="J193" i="28" s="1"/>
  <c r="G194" i="28" s="1"/>
  <c r="L193" i="28"/>
  <c r="H193" i="28"/>
  <c r="L194" i="28" l="1"/>
  <c r="I194" i="28"/>
  <c r="J194" i="28" s="1"/>
  <c r="G195" i="28" s="1"/>
  <c r="H195" i="28" s="1"/>
  <c r="H194" i="28"/>
  <c r="L195" i="28" l="1"/>
  <c r="I195" i="28"/>
  <c r="J195" i="28" s="1"/>
  <c r="G196" i="28" s="1"/>
  <c r="H196" i="28" s="1"/>
  <c r="I196" i="28" l="1"/>
  <c r="J196" i="28" s="1"/>
  <c r="G197" i="28" s="1"/>
  <c r="L196" i="28"/>
  <c r="H198" i="28" l="1"/>
  <c r="H197" i="28"/>
  <c r="L197" i="28"/>
  <c r="I197" i="28"/>
  <c r="J197" i="28" s="1"/>
  <c r="K198" i="28" l="1"/>
  <c r="G199" i="28"/>
  <c r="H199" i="28" l="1"/>
  <c r="K199" i="28"/>
  <c r="J199" i="28"/>
  <c r="J200" i="28" s="1"/>
  <c r="L199" i="28" l="1"/>
  <c r="I200" i="28"/>
  <c r="G200" i="28"/>
  <c r="H200" i="28" l="1"/>
  <c r="K200" i="28"/>
  <c r="I201" i="28"/>
  <c r="L200" i="28" l="1"/>
  <c r="G201" i="28"/>
  <c r="K201" i="28" l="1"/>
  <c r="H201" i="28"/>
  <c r="A3" i="28" s="1"/>
  <c r="P6" i="28" s="1"/>
  <c r="J201" i="28"/>
  <c r="J202" i="28" s="1"/>
  <c r="L201" i="28" l="1"/>
  <c r="I202" i="28"/>
  <c r="G202" i="28" l="1"/>
  <c r="H202" i="28" l="1"/>
  <c r="K202" i="28"/>
  <c r="I203" i="28"/>
  <c r="G203" i="28" s="1"/>
  <c r="L202" i="28" l="1"/>
  <c r="H203" i="28"/>
  <c r="J203" i="28"/>
  <c r="J204" i="28" s="1"/>
  <c r="I204" i="28" s="1"/>
  <c r="G204" i="28" s="1"/>
  <c r="K203" i="28"/>
  <c r="L203" i="28" l="1"/>
  <c r="K204" i="28"/>
  <c r="I205" i="28"/>
  <c r="G205" i="28" s="1"/>
  <c r="H204" i="28"/>
  <c r="L204" i="28" l="1"/>
  <c r="J205" i="28"/>
  <c r="J206" i="28" s="1"/>
  <c r="I206" i="28" s="1"/>
  <c r="G206" i="28" s="1"/>
  <c r="K205" i="28"/>
  <c r="H205" i="28"/>
  <c r="L205" i="28" l="1"/>
  <c r="K206" i="28"/>
  <c r="I207" i="28"/>
  <c r="G207" i="28" s="1"/>
  <c r="H206" i="28"/>
  <c r="L206" i="28" l="1"/>
  <c r="J207" i="28"/>
  <c r="J208" i="28" s="1"/>
  <c r="I208" i="28" s="1"/>
  <c r="G208" i="28" s="1"/>
  <c r="K207" i="28"/>
  <c r="H207" i="28"/>
  <c r="L207" i="28" l="1"/>
  <c r="I209" i="28"/>
  <c r="G209" i="28" s="1"/>
  <c r="K208" i="28"/>
  <c r="H208" i="28"/>
  <c r="L208" i="28" l="1"/>
  <c r="K209" i="28"/>
  <c r="J209" i="28"/>
  <c r="J210" i="28" s="1"/>
  <c r="I210" i="28" s="1"/>
  <c r="G210" i="28" s="1"/>
  <c r="H209" i="28"/>
  <c r="L209" i="28" l="1"/>
  <c r="I211" i="28"/>
  <c r="G211" i="28" s="1"/>
  <c r="K210" i="28"/>
  <c r="H210" i="28"/>
  <c r="L210" i="28" l="1"/>
  <c r="J211" i="28"/>
  <c r="J212" i="28" s="1"/>
  <c r="I212" i="28" s="1"/>
  <c r="G212" i="28" s="1"/>
  <c r="K211" i="28"/>
  <c r="H211" i="28"/>
  <c r="L211" i="28" l="1"/>
  <c r="I213" i="28"/>
  <c r="G213" i="28" s="1"/>
  <c r="K212" i="28"/>
  <c r="H212" i="28"/>
  <c r="L212" i="28" l="1"/>
  <c r="J213" i="28"/>
  <c r="J214" i="28" s="1"/>
  <c r="I214" i="28" s="1"/>
  <c r="G214" i="28" s="1"/>
  <c r="K213" i="28"/>
  <c r="L213" i="28" s="1"/>
  <c r="H213" i="28"/>
  <c r="I215" i="28" l="1"/>
  <c r="G215" i="28" s="1"/>
  <c r="K214" i="28"/>
  <c r="H214" i="28"/>
  <c r="L214" i="28" l="1"/>
  <c r="J215" i="28"/>
  <c r="J216" i="28" s="1"/>
  <c r="I216" i="28" s="1"/>
  <c r="G216" i="28" s="1"/>
  <c r="K215" i="28"/>
  <c r="H215" i="28"/>
  <c r="L215" i="28" l="1"/>
  <c r="I217" i="28"/>
  <c r="G217" i="28" s="1"/>
  <c r="K216" i="28"/>
  <c r="H216" i="28"/>
  <c r="L216" i="28" l="1"/>
  <c r="J217" i="28"/>
  <c r="J218" i="28" s="1"/>
  <c r="I218" i="28" s="1"/>
  <c r="G218" i="28" s="1"/>
  <c r="K217" i="28"/>
  <c r="H217" i="28"/>
  <c r="L217" i="28" l="1"/>
  <c r="I219" i="28"/>
  <c r="G219" i="28" s="1"/>
  <c r="K218" i="28"/>
  <c r="H218" i="28"/>
  <c r="L218" i="28" l="1"/>
  <c r="J219" i="28"/>
  <c r="J220" i="28" s="1"/>
  <c r="I220" i="28" s="1"/>
  <c r="G220" i="28" s="1"/>
  <c r="K219" i="28"/>
  <c r="H219" i="28"/>
  <c r="L219" i="28" l="1"/>
  <c r="K220" i="28"/>
  <c r="I221" i="28"/>
  <c r="G221" i="28" s="1"/>
  <c r="H220" i="28"/>
  <c r="L220" i="28" l="1"/>
  <c r="J221" i="28"/>
  <c r="J222" i="28" s="1"/>
  <c r="I222" i="28" s="1"/>
  <c r="G222" i="28" s="1"/>
  <c r="K221" i="28"/>
  <c r="H221" i="28"/>
  <c r="L221" i="28" l="1"/>
  <c r="I223" i="28"/>
  <c r="G223" i="28" s="1"/>
  <c r="K222" i="28"/>
  <c r="H222" i="28"/>
  <c r="L222" i="28" l="1"/>
  <c r="J223" i="28"/>
  <c r="J224" i="28" s="1"/>
  <c r="I224" i="28" s="1"/>
  <c r="G224" i="28" s="1"/>
  <c r="K223" i="28"/>
  <c r="H223" i="28"/>
  <c r="L223" i="28" l="1"/>
  <c r="K224" i="28"/>
  <c r="I225" i="28"/>
  <c r="G225" i="28" s="1"/>
  <c r="H224" i="28"/>
  <c r="L224" i="28" l="1"/>
  <c r="J225" i="28"/>
  <c r="J226" i="28" s="1"/>
  <c r="I226" i="28" s="1"/>
  <c r="G226" i="28" s="1"/>
  <c r="K225" i="28"/>
  <c r="H225" i="28"/>
  <c r="L225" i="28" l="1"/>
  <c r="I227" i="28"/>
  <c r="G227" i="28" s="1"/>
  <c r="K226" i="28"/>
  <c r="H226" i="28"/>
  <c r="L226" i="28" l="1"/>
  <c r="J227" i="28"/>
  <c r="J228" i="28" s="1"/>
  <c r="I228" i="28" s="1"/>
  <c r="G228" i="28" s="1"/>
  <c r="K227" i="28"/>
  <c r="H227" i="28"/>
  <c r="L227" i="28" l="1"/>
  <c r="I229" i="28"/>
  <c r="G229" i="28" s="1"/>
  <c r="K228" i="28"/>
  <c r="L228" i="28" s="1"/>
  <c r="H228" i="28"/>
  <c r="J229" i="28" l="1"/>
  <c r="J230" i="28" s="1"/>
  <c r="I230" i="28" s="1"/>
  <c r="G230" i="28" s="1"/>
  <c r="K229" i="28"/>
  <c r="H229" i="28"/>
  <c r="L229" i="28" l="1"/>
  <c r="K230" i="28"/>
  <c r="I231" i="28"/>
  <c r="G231" i="28" s="1"/>
  <c r="H230" i="28"/>
  <c r="L230" i="28" l="1"/>
  <c r="J231" i="28"/>
  <c r="J232" i="28" s="1"/>
  <c r="K231" i="28"/>
  <c r="H231" i="28"/>
  <c r="L231" i="28" l="1"/>
  <c r="I232" i="28"/>
  <c r="G232" i="28" s="1"/>
  <c r="I233" i="28" l="1"/>
  <c r="G233" i="28" s="1"/>
  <c r="K232" i="28"/>
  <c r="H232" i="28"/>
  <c r="L232" i="28" l="1"/>
  <c r="J233" i="28"/>
  <c r="J234" i="28" s="1"/>
  <c r="I234" i="28" s="1"/>
  <c r="G234" i="28" s="1"/>
  <c r="K233" i="28"/>
  <c r="H233" i="28"/>
  <c r="L233" i="28" l="1"/>
  <c r="K234" i="28"/>
  <c r="I235" i="28"/>
  <c r="G235" i="28" s="1"/>
  <c r="H234" i="28"/>
  <c r="L234" i="28" l="1"/>
  <c r="J235" i="28"/>
  <c r="J236" i="28" s="1"/>
  <c r="K235" i="28"/>
  <c r="H235" i="28"/>
  <c r="L235" i="28" l="1"/>
  <c r="I236" i="28"/>
  <c r="G236" i="28" s="1"/>
  <c r="I237" i="28" l="1"/>
  <c r="K236" i="28"/>
  <c r="G237" i="28"/>
  <c r="H236" i="28"/>
  <c r="L236" i="28" l="1"/>
  <c r="J237" i="28"/>
  <c r="J238" i="28" s="1"/>
  <c r="I238" i="28" s="1"/>
  <c r="G238" i="28" s="1"/>
  <c r="K237" i="28"/>
  <c r="H237" i="28"/>
  <c r="L237" i="28" l="1"/>
  <c r="K238" i="28"/>
  <c r="I239" i="28"/>
  <c r="G239" i="28" s="1"/>
  <c r="H238" i="28"/>
  <c r="L238" i="28" l="1"/>
  <c r="J239" i="28"/>
  <c r="J240" i="28" s="1"/>
  <c r="I240" i="28" s="1"/>
  <c r="G240" i="28" s="1"/>
  <c r="K239" i="28"/>
  <c r="H239" i="28"/>
  <c r="L239" i="28" l="1"/>
  <c r="I241" i="28"/>
  <c r="G241" i="28" s="1"/>
  <c r="K240" i="28"/>
  <c r="H240" i="28"/>
  <c r="L240" i="28" l="1"/>
  <c r="J241" i="28"/>
  <c r="J242" i="28" s="1"/>
  <c r="I242" i="28" s="1"/>
  <c r="G242" i="28" s="1"/>
  <c r="K241" i="28"/>
  <c r="H241" i="28"/>
  <c r="L241" i="28" l="1"/>
  <c r="K242" i="28"/>
  <c r="I243" i="28"/>
  <c r="G243" i="28" s="1"/>
  <c r="H242" i="28"/>
  <c r="L242" i="28" l="1"/>
  <c r="J243" i="28"/>
  <c r="J244" i="28" s="1"/>
  <c r="K243" i="28"/>
  <c r="H243" i="28"/>
  <c r="L243" i="28" l="1"/>
  <c r="I244" i="28"/>
  <c r="G244" i="28"/>
  <c r="I245" i="28" l="1"/>
  <c r="G245" i="28" s="1"/>
  <c r="K244" i="28"/>
  <c r="H244" i="28"/>
  <c r="L244" i="28" l="1"/>
  <c r="J245" i="28"/>
  <c r="J246" i="28" s="1"/>
  <c r="I246" i="28" s="1"/>
  <c r="G246" i="28" s="1"/>
  <c r="K245" i="28"/>
  <c r="H245" i="28"/>
  <c r="L245" i="28" l="1"/>
  <c r="K246" i="28"/>
  <c r="I247" i="28"/>
  <c r="G247" i="28" s="1"/>
  <c r="H246" i="28"/>
  <c r="L246" i="28" l="1"/>
  <c r="J247" i="28"/>
  <c r="J248" i="28" s="1"/>
  <c r="K247" i="28"/>
  <c r="H247" i="28"/>
  <c r="L247" i="28" l="1"/>
  <c r="I248" i="28"/>
  <c r="G248" i="28"/>
  <c r="K248" i="28" l="1"/>
  <c r="I249" i="28"/>
  <c r="G249" i="28" s="1"/>
  <c r="H248" i="28"/>
  <c r="L248" i="28" l="1"/>
  <c r="J249" i="28"/>
  <c r="J250" i="28" s="1"/>
  <c r="I250" i="28" s="1"/>
  <c r="G250" i="28" s="1"/>
  <c r="K249" i="28"/>
  <c r="H249" i="28"/>
  <c r="L249" i="28" l="1"/>
  <c r="K250" i="28"/>
  <c r="I251" i="28"/>
  <c r="G251" i="28" s="1"/>
  <c r="H250" i="28"/>
  <c r="L250" i="28" l="1"/>
  <c r="J251" i="28"/>
  <c r="J252" i="28" s="1"/>
  <c r="K251" i="28"/>
  <c r="H251" i="28"/>
  <c r="L251" i="28" l="1"/>
  <c r="I252" i="28"/>
  <c r="G252" i="28" s="1"/>
  <c r="K252" i="28" l="1"/>
  <c r="I253" i="28"/>
  <c r="G253" i="28" s="1"/>
  <c r="H252" i="28"/>
  <c r="L252" i="28" l="1"/>
  <c r="K253" i="28"/>
  <c r="J253" i="28"/>
  <c r="J254" i="28" s="1"/>
  <c r="I254" i="28" s="1"/>
  <c r="G254" i="28" s="1"/>
  <c r="H253" i="28"/>
  <c r="L253" i="28" l="1"/>
  <c r="K254" i="28"/>
  <c r="I255" i="28"/>
  <c r="G255" i="28" s="1"/>
  <c r="H254" i="28"/>
  <c r="L254" i="28" l="1"/>
  <c r="J255" i="28"/>
  <c r="J256" i="28" s="1"/>
  <c r="K255" i="28"/>
  <c r="H255" i="28"/>
  <c r="L255" i="28" l="1"/>
  <c r="I256" i="28"/>
  <c r="G256" i="28" s="1"/>
  <c r="I257" i="28" l="1"/>
  <c r="G257" i="28" s="1"/>
  <c r="K256" i="28"/>
  <c r="H256" i="28"/>
  <c r="L256" i="28" l="1"/>
  <c r="K257" i="28"/>
  <c r="J257" i="28"/>
  <c r="J258" i="28" s="1"/>
  <c r="H257" i="28"/>
  <c r="L257" i="28" l="1"/>
  <c r="I258" i="28"/>
  <c r="G258" i="28" s="1"/>
  <c r="K258" i="28" l="1"/>
  <c r="I259" i="28"/>
  <c r="G259" i="28" s="1"/>
  <c r="H258" i="28"/>
  <c r="L258" i="28" l="1"/>
  <c r="J259" i="28"/>
  <c r="J260" i="28" s="1"/>
  <c r="I260" i="28" s="1"/>
  <c r="G260" i="28" s="1"/>
  <c r="K259" i="28"/>
  <c r="H259" i="28"/>
  <c r="L259" i="28" l="1"/>
  <c r="I261" i="28"/>
  <c r="G261" i="28" s="1"/>
  <c r="K260" i="28"/>
  <c r="H260" i="28"/>
  <c r="L260" i="28" l="1"/>
  <c r="J261" i="28"/>
  <c r="J262" i="28" s="1"/>
  <c r="I262" i="28" s="1"/>
  <c r="G262" i="28" s="1"/>
  <c r="K261" i="28"/>
  <c r="H261" i="28"/>
  <c r="L261" i="28" l="1"/>
  <c r="K262" i="28"/>
  <c r="I263" i="28"/>
  <c r="G263" i="28" s="1"/>
  <c r="H262" i="28"/>
  <c r="L262" i="28" l="1"/>
  <c r="J263" i="28"/>
  <c r="J264" i="28" s="1"/>
  <c r="I264" i="28" s="1"/>
  <c r="G264" i="28" s="1"/>
  <c r="K263" i="28"/>
  <c r="H263" i="28"/>
  <c r="L263" i="28" l="1"/>
  <c r="K264" i="28"/>
  <c r="I265" i="28"/>
  <c r="G265" i="28" s="1"/>
  <c r="H264" i="28"/>
  <c r="L264" i="28" l="1"/>
  <c r="J265" i="28"/>
  <c r="J266" i="28" s="1"/>
  <c r="I266" i="28" s="1"/>
  <c r="G266" i="28" s="1"/>
  <c r="K265" i="28"/>
  <c r="H265" i="28"/>
  <c r="L265" i="28" l="1"/>
  <c r="K266" i="28"/>
  <c r="I267" i="28"/>
  <c r="G267" i="28" s="1"/>
  <c r="H266" i="28"/>
  <c r="L266" i="28" l="1"/>
  <c r="J267" i="28"/>
  <c r="J268" i="28" s="1"/>
  <c r="K267" i="28"/>
  <c r="H267" i="28"/>
  <c r="L267" i="28" l="1"/>
  <c r="I268" i="28"/>
  <c r="G268" i="28"/>
  <c r="K268" i="28" l="1"/>
  <c r="I269" i="28"/>
  <c r="G269" i="28" s="1"/>
  <c r="H268" i="28"/>
  <c r="L268" i="28" l="1"/>
  <c r="K269" i="28"/>
  <c r="J269" i="28"/>
  <c r="J270" i="28" s="1"/>
  <c r="I270" i="28" s="1"/>
  <c r="G270" i="28" s="1"/>
  <c r="H269" i="28"/>
  <c r="L269" i="28" l="1"/>
  <c r="K270" i="28"/>
  <c r="I271" i="28"/>
  <c r="G271" i="28" s="1"/>
  <c r="H270" i="28"/>
  <c r="L270" i="28" l="1"/>
  <c r="J271" i="28"/>
  <c r="J272" i="28" s="1"/>
  <c r="K271" i="28"/>
  <c r="H271" i="28"/>
  <c r="L271" i="28" l="1"/>
  <c r="I272" i="28"/>
  <c r="G272" i="28" s="1"/>
  <c r="I273" i="28" l="1"/>
  <c r="G273" i="28" s="1"/>
  <c r="K272" i="28"/>
  <c r="H272" i="28"/>
  <c r="L272" i="28" l="1"/>
  <c r="J273" i="28"/>
  <c r="J274" i="28" s="1"/>
  <c r="I274" i="28" s="1"/>
  <c r="G274" i="28" s="1"/>
  <c r="K273" i="28"/>
  <c r="H273" i="28"/>
  <c r="L273" i="28" l="1"/>
  <c r="K274" i="28"/>
  <c r="I275" i="28"/>
  <c r="G275" i="28" s="1"/>
  <c r="H274" i="28"/>
  <c r="L274" i="28" l="1"/>
  <c r="J275" i="28"/>
  <c r="J276" i="28" s="1"/>
  <c r="K275" i="28"/>
  <c r="H275" i="28"/>
  <c r="L275" i="28" l="1"/>
  <c r="I276" i="28"/>
  <c r="G276" i="28"/>
  <c r="I277" i="28" l="1"/>
  <c r="G277" i="28" s="1"/>
  <c r="K276" i="28"/>
  <c r="H276" i="28"/>
  <c r="L276" i="28" l="1"/>
  <c r="J277" i="28"/>
  <c r="J278" i="28" s="1"/>
  <c r="I278" i="28" s="1"/>
  <c r="G278" i="28" s="1"/>
  <c r="K277" i="28"/>
  <c r="H277" i="28"/>
  <c r="L277" i="28" l="1"/>
  <c r="K278" i="28"/>
  <c r="I279" i="28"/>
  <c r="G279" i="28" s="1"/>
  <c r="H278" i="28"/>
  <c r="L278" i="28" l="1"/>
  <c r="J279" i="28"/>
  <c r="J280" i="28" s="1"/>
  <c r="K279" i="28"/>
  <c r="H279" i="28"/>
  <c r="L279" i="28" l="1"/>
  <c r="I280" i="28"/>
  <c r="G280" i="28" s="1"/>
  <c r="K280" i="28" l="1"/>
  <c r="I281" i="28"/>
  <c r="G281" i="28" s="1"/>
  <c r="H280" i="28"/>
  <c r="L280" i="28" l="1"/>
  <c r="J281" i="28"/>
  <c r="J282" i="28" s="1"/>
  <c r="I282" i="28" s="1"/>
  <c r="G282" i="28" s="1"/>
  <c r="K281" i="28"/>
  <c r="H281" i="28"/>
  <c r="L281" i="28" l="1"/>
  <c r="K282" i="28"/>
  <c r="L282" i="28" s="1"/>
  <c r="I283" i="28"/>
  <c r="G283" i="28" s="1"/>
  <c r="H282" i="28"/>
  <c r="J283" i="28" l="1"/>
  <c r="J284" i="28" s="1"/>
  <c r="K283" i="28"/>
  <c r="H283" i="28"/>
  <c r="L283" i="28" l="1"/>
  <c r="I284" i="28"/>
  <c r="G284" i="28" s="1"/>
  <c r="K284" i="28" l="1"/>
  <c r="I285" i="28"/>
  <c r="G285" i="28" s="1"/>
  <c r="H284" i="28"/>
  <c r="L284" i="28" l="1"/>
  <c r="K285" i="28"/>
  <c r="J285" i="28"/>
  <c r="J286" i="28" s="1"/>
  <c r="I286" i="28" s="1"/>
  <c r="G286" i="28" s="1"/>
  <c r="H285" i="28"/>
  <c r="L285" i="28" l="1"/>
  <c r="K286" i="28"/>
  <c r="I287" i="28"/>
  <c r="G287" i="28" s="1"/>
  <c r="H286" i="28"/>
  <c r="L286" i="28" l="1"/>
  <c r="J287" i="28"/>
  <c r="J288" i="28" s="1"/>
  <c r="I288" i="28" s="1"/>
  <c r="G288" i="28" s="1"/>
  <c r="K287" i="28"/>
  <c r="H287" i="28"/>
  <c r="L287" i="28" l="1"/>
  <c r="K288" i="28"/>
  <c r="I289" i="28"/>
  <c r="G289" i="28" s="1"/>
  <c r="H288" i="28"/>
  <c r="L288" i="28" l="1"/>
  <c r="J289" i="28"/>
  <c r="J290" i="28" s="1"/>
  <c r="I290" i="28" s="1"/>
  <c r="G290" i="28" s="1"/>
  <c r="K289" i="28"/>
  <c r="H289" i="28"/>
  <c r="L289" i="28" l="1"/>
  <c r="K290" i="28"/>
  <c r="I291" i="28"/>
  <c r="G291" i="28" s="1"/>
  <c r="H290" i="28"/>
  <c r="L290" i="28" l="1"/>
  <c r="J291" i="28"/>
  <c r="J292" i="28" s="1"/>
  <c r="K291" i="28"/>
  <c r="H291" i="28"/>
  <c r="L291" i="28" l="1"/>
  <c r="I292" i="28"/>
  <c r="G292" i="28" s="1"/>
  <c r="I293" i="28" l="1"/>
  <c r="G293" i="28" s="1"/>
  <c r="K292" i="28"/>
  <c r="H292" i="28"/>
  <c r="L292" i="28" l="1"/>
  <c r="K293" i="28"/>
  <c r="J293" i="28"/>
  <c r="J294" i="28" s="1"/>
  <c r="I294" i="28" s="1"/>
  <c r="G294" i="28" s="1"/>
  <c r="H293" i="28"/>
  <c r="K294" i="28" l="1"/>
  <c r="I295" i="28"/>
  <c r="G295" i="28" s="1"/>
  <c r="H294" i="28"/>
  <c r="L293" i="28"/>
  <c r="J295" i="28" l="1"/>
  <c r="K295" i="28"/>
  <c r="H295" i="28"/>
  <c r="L295" i="28"/>
  <c r="L294" i="28"/>
</calcChain>
</file>

<file path=xl/comments1.xml><?xml version="1.0" encoding="utf-8"?>
<comments xmlns="http://schemas.openxmlformats.org/spreadsheetml/2006/main">
  <authors>
    <author>Autor</author>
  </authors>
  <commentList>
    <comment ref="ABC1" authorId="0" shapeId="0">
      <text>
        <r>
          <rPr>
            <b/>
            <sz val="10"/>
            <color indexed="81"/>
            <rFont val="Segoe UI"/>
            <family val="2"/>
          </rPr>
          <t xml:space="preserve">Mögliche Angriffe des Spielers
</t>
        </r>
      </text>
    </comment>
  </commentList>
</comments>
</file>

<file path=xl/sharedStrings.xml><?xml version="1.0" encoding="utf-8"?>
<sst xmlns="http://schemas.openxmlformats.org/spreadsheetml/2006/main" count="56475" uniqueCount="1538">
  <si>
    <t>Capt.S</t>
  </si>
  <si>
    <t>mr master</t>
  </si>
  <si>
    <t>Offizier</t>
  </si>
  <si>
    <t>tim</t>
  </si>
  <si>
    <t>Anführer</t>
  </si>
  <si>
    <t>19.02.</t>
  </si>
  <si>
    <t>20.02.</t>
  </si>
  <si>
    <t>21.02.</t>
  </si>
  <si>
    <t>Angriff 1</t>
  </si>
  <si>
    <t>Angriff 2</t>
  </si>
  <si>
    <r>
      <t xml:space="preserve">Info </t>
    </r>
    <r>
      <rPr>
        <sz val="8"/>
        <color theme="2"/>
        <rFont val="Tahoma"/>
        <family val="2"/>
      </rPr>
      <t>21.02.2015 17.30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</si>
  <si>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Datum</t>
    </r>
  </si>
  <si>
    <t>oscan@freenet.de</t>
  </si>
  <si>
    <t>Mitglied</t>
  </si>
  <si>
    <t>Angegriffen</t>
  </si>
  <si>
    <t>/</t>
  </si>
  <si>
    <t>abge-meldet</t>
  </si>
  <si>
    <t>22.02.</t>
  </si>
  <si>
    <t>Mambo</t>
  </si>
  <si>
    <t>Kon-trol-le</t>
  </si>
  <si>
    <t>24.02.</t>
  </si>
  <si>
    <t>25.02.</t>
  </si>
  <si>
    <r>
      <rPr>
        <sz val="10"/>
        <color theme="1"/>
        <rFont val="Tahoma"/>
        <family val="2"/>
      </rPr>
      <t xml:space="preserve">zz </t>
    </r>
    <r>
      <rPr>
        <sz val="10"/>
        <color theme="0"/>
        <rFont val="Tahoma"/>
        <family val="2"/>
      </rPr>
      <t>Mission</t>
    </r>
  </si>
  <si>
    <r>
      <rPr>
        <sz val="10"/>
        <color theme="1"/>
        <rFont val="Tahoma"/>
        <family val="2"/>
      </rPr>
      <t xml:space="preserve">zz </t>
    </r>
    <r>
      <rPr>
        <sz val="10"/>
        <color theme="0"/>
        <rFont val="Tahoma"/>
        <family val="2"/>
      </rPr>
      <t>Datum</t>
    </r>
  </si>
  <si>
    <r>
      <rPr>
        <sz val="10"/>
        <color theme="1"/>
        <rFont val="Tahoma"/>
        <family val="2"/>
      </rPr>
      <t xml:space="preserve">zz </t>
    </r>
    <r>
      <rPr>
        <sz val="10"/>
        <color theme="0"/>
        <rFont val="Tahoma"/>
        <family val="2"/>
      </rPr>
      <t>Angreifer</t>
    </r>
  </si>
  <si>
    <r>
      <rPr>
        <sz val="10"/>
        <color theme="1"/>
        <rFont val="Tahoma"/>
        <family val="2"/>
      </rPr>
      <t xml:space="preserve">zzz </t>
    </r>
    <r>
      <rPr>
        <sz val="10"/>
        <color theme="0"/>
        <rFont val="Tahoma"/>
        <family val="2"/>
      </rPr>
      <t>geschafft</t>
    </r>
  </si>
  <si>
    <t>X</t>
  </si>
  <si>
    <t>O</t>
  </si>
  <si>
    <t>26.02.</t>
  </si>
  <si>
    <r>
      <rPr>
        <b/>
        <sz val="10"/>
        <color theme="2"/>
        <rFont val="Tahoma"/>
        <family val="2"/>
      </rPr>
      <t>Mitglieder</t>
    </r>
    <r>
      <rPr>
        <b/>
        <sz val="8"/>
        <color theme="2"/>
        <rFont val="Tahoma"/>
        <family val="2"/>
      </rPr>
      <t xml:space="preserve">            </t>
    </r>
  </si>
  <si>
    <t>27.02.</t>
  </si>
  <si>
    <t>Differenz zur Vorwoche</t>
  </si>
  <si>
    <t>Gesammelte Infos + Datum/Zeit</t>
  </si>
  <si>
    <r>
      <t xml:space="preserve">Info </t>
    </r>
    <r>
      <rPr>
        <sz val="8"/>
        <color theme="2"/>
        <rFont val="Tahoma"/>
        <family val="2"/>
      </rPr>
      <t>28.02.2015 17.30</t>
    </r>
    <r>
      <rPr>
        <b/>
        <sz val="8"/>
        <color theme="2"/>
        <rFont val="Tahoma"/>
        <family val="2"/>
      </rPr>
      <t xml:space="preserve">
</t>
    </r>
  </si>
  <si>
    <t>28.02.</t>
  </si>
  <si>
    <t>Kontrolle</t>
  </si>
  <si>
    <t>Eintrag in Zeile fehlt</t>
  </si>
  <si>
    <t>Eintrag in Zeile komplett</t>
  </si>
  <si>
    <t>01.03.</t>
  </si>
  <si>
    <t>02.03.</t>
  </si>
  <si>
    <t>aktiver freundlicher deutscher Clan</t>
  </si>
  <si>
    <t>!! Zusammenhalt!! Infos sammeln, Angriffe, Spaß</t>
  </si>
  <si>
    <t>Rent a Beach</t>
  </si>
  <si>
    <t>nicht an- gegriffen  verloren</t>
  </si>
  <si>
    <t>nicht angegriffen - Gewonnene Mission</t>
  </si>
  <si>
    <t>nicht an- gegriffen gewonnen</t>
  </si>
  <si>
    <t>Nicht geschafte Mission</t>
  </si>
  <si>
    <t>Einsatzkomando-Kürzel: #GVR0VG</t>
  </si>
  <si>
    <t>alle Angriffe in %</t>
  </si>
  <si>
    <t>03.03.</t>
  </si>
  <si>
    <t>04.03.</t>
  </si>
  <si>
    <t>05.03.</t>
  </si>
  <si>
    <t>07.03.</t>
  </si>
  <si>
    <r>
      <t xml:space="preserve">Info </t>
    </r>
    <r>
      <rPr>
        <sz val="8"/>
        <color theme="2"/>
        <rFont val="Tahoma"/>
        <family val="2"/>
      </rPr>
      <t>07.03.2015 19.00</t>
    </r>
    <r>
      <rPr>
        <b/>
        <sz val="8"/>
        <color theme="2"/>
        <rFont val="Tahoma"/>
        <family val="2"/>
      </rPr>
      <t xml:space="preserve">
</t>
    </r>
  </si>
  <si>
    <t>Mitglieder</t>
  </si>
  <si>
    <t>Info Gesamt in %</t>
  </si>
  <si>
    <t>Abgemeldet / Entschuldigt</t>
  </si>
  <si>
    <t>Liste erstellt am 21.02.2015 von Cano</t>
  </si>
  <si>
    <r>
      <rPr>
        <b/>
        <sz val="11"/>
        <color theme="1"/>
        <rFont val="Tahoma"/>
        <family val="2"/>
      </rPr>
      <t>D E</t>
    </r>
    <r>
      <rPr>
        <sz val="11"/>
        <color theme="1"/>
        <rFont val="Tahoma"/>
        <family val="2"/>
      </rPr>
      <t xml:space="preserve"> tägliche Operationen</t>
    </r>
  </si>
  <si>
    <t>nicht angegriffen gewonnen</t>
  </si>
  <si>
    <t>Leistungs - Index</t>
  </si>
  <si>
    <t>Schlüssel</t>
  </si>
  <si>
    <t>Meine E-Mail für Rückfragen/Ideen/Verbesserungsvorschläge</t>
  </si>
  <si>
    <t>08.03.</t>
  </si>
  <si>
    <t>10.03.</t>
  </si>
  <si>
    <t>11.03.</t>
  </si>
  <si>
    <t>Vorgänger</t>
  </si>
  <si>
    <t xml:space="preserve">Vor-gänger </t>
  </si>
  <si>
    <t>12.03.</t>
  </si>
  <si>
    <t>V</t>
  </si>
  <si>
    <r>
      <t xml:space="preserve">Info </t>
    </r>
    <r>
      <rPr>
        <b/>
        <sz val="11"/>
        <color theme="2"/>
        <rFont val="Tahoma"/>
        <family val="2"/>
      </rPr>
      <t>⌀</t>
    </r>
    <r>
      <rPr>
        <b/>
        <sz val="8"/>
        <color theme="2"/>
        <rFont val="Tahoma"/>
        <family val="2"/>
      </rPr>
      <t xml:space="preserve"> pro Spieler    .</t>
    </r>
  </si>
  <si>
    <t>13.03.</t>
  </si>
  <si>
    <r>
      <t xml:space="preserve">Info </t>
    </r>
    <r>
      <rPr>
        <sz val="8"/>
        <color theme="2"/>
        <rFont val="Tahoma"/>
        <family val="2"/>
      </rPr>
      <t>14.03.2015 22.30</t>
    </r>
    <r>
      <rPr>
        <b/>
        <sz val="8"/>
        <color theme="2"/>
        <rFont val="Tahoma"/>
        <family val="2"/>
      </rPr>
      <t xml:space="preserve">
</t>
    </r>
  </si>
  <si>
    <t>14.03.</t>
  </si>
  <si>
    <t>15.03.</t>
  </si>
  <si>
    <t>16.03.</t>
  </si>
  <si>
    <t>Angriff Ungültig</t>
  </si>
  <si>
    <t>[</t>
  </si>
  <si>
    <t>Angriff Ungültig (siehe Register REGEL)</t>
  </si>
  <si>
    <t>ab 18.03.</t>
  </si>
  <si>
    <t>nicht angegriffen verloren</t>
  </si>
  <si>
    <t>17.03.</t>
  </si>
  <si>
    <t>18.03.</t>
  </si>
  <si>
    <t>20.03.</t>
  </si>
  <si>
    <t>21.03.</t>
  </si>
  <si>
    <r>
      <t xml:space="preserve">Info </t>
    </r>
    <r>
      <rPr>
        <sz val="8"/>
        <color theme="2"/>
        <rFont val="Tahoma"/>
        <family val="2"/>
      </rPr>
      <t>21.03.2015 23.00</t>
    </r>
    <r>
      <rPr>
        <b/>
        <sz val="8"/>
        <color theme="2"/>
        <rFont val="Tahoma"/>
        <family val="2"/>
      </rPr>
      <t xml:space="preserve">
</t>
    </r>
  </si>
  <si>
    <t>Pos.</t>
  </si>
  <si>
    <r>
      <t xml:space="preserve">Info </t>
    </r>
    <r>
      <rPr>
        <sz val="12"/>
        <color theme="0"/>
        <rFont val="Tahoma"/>
        <family val="2"/>
      </rPr>
      <t>⌀</t>
    </r>
  </si>
  <si>
    <t>22.03.</t>
  </si>
  <si>
    <t>23.03.</t>
  </si>
  <si>
    <t>24.03.</t>
  </si>
  <si>
    <t>25.03.</t>
  </si>
  <si>
    <t>Offizielle Abmahnung</t>
  </si>
  <si>
    <t>26.03.</t>
  </si>
  <si>
    <t>27.03.</t>
  </si>
  <si>
    <t>28.03.</t>
  </si>
  <si>
    <r>
      <t xml:space="preserve">Info </t>
    </r>
    <r>
      <rPr>
        <sz val="8"/>
        <color theme="2"/>
        <rFont val="Tahoma"/>
        <family val="2"/>
      </rPr>
      <t>28.03.2015 22.30</t>
    </r>
    <r>
      <rPr>
        <b/>
        <sz val="8"/>
        <color theme="2"/>
        <rFont val="Tahoma"/>
        <family val="2"/>
      </rPr>
      <t xml:space="preserve">
</t>
    </r>
  </si>
  <si>
    <r>
      <t xml:space="preserve">26.03. </t>
    </r>
    <r>
      <rPr>
        <b/>
        <sz val="8"/>
        <color theme="0"/>
        <rFont val="Tahoma"/>
        <family val="2"/>
      </rPr>
      <t>INFOS</t>
    </r>
  </si>
  <si>
    <t>29.03.</t>
  </si>
  <si>
    <t>30.03.</t>
  </si>
  <si>
    <t>01.04.</t>
  </si>
  <si>
    <t>31.03.</t>
  </si>
  <si>
    <t>03.04.</t>
  </si>
  <si>
    <t>Alte Garde</t>
  </si>
  <si>
    <t>19 03.2015</t>
  </si>
  <si>
    <t>4er Team</t>
  </si>
  <si>
    <r>
      <t>26.03.</t>
    </r>
    <r>
      <rPr>
        <b/>
        <sz val="8"/>
        <color theme="0"/>
        <rFont val="Tahoma"/>
        <family val="2"/>
      </rPr>
      <t xml:space="preserve"> Angriff</t>
    </r>
  </si>
  <si>
    <r>
      <t>26.03.</t>
    </r>
    <r>
      <rPr>
        <b/>
        <sz val="8"/>
        <color theme="0"/>
        <rFont val="Tahoma"/>
        <family val="2"/>
      </rPr>
      <t xml:space="preserve"> Andere</t>
    </r>
  </si>
  <si>
    <r>
      <t xml:space="preserve">26.03. </t>
    </r>
    <r>
      <rPr>
        <b/>
        <sz val="8"/>
        <color rgb="FFFFFF00"/>
        <rFont val="Tahoma"/>
        <family val="2"/>
      </rPr>
      <t>Angriff</t>
    </r>
  </si>
  <si>
    <t>mehrmals nicht Angegriffen</t>
  </si>
  <si>
    <t>INFOs weit unter der Schmerzgrenze</t>
  </si>
  <si>
    <r>
      <t xml:space="preserve">Neu        </t>
    </r>
    <r>
      <rPr>
        <sz val="8"/>
        <color theme="0"/>
        <rFont val="Tahoma"/>
        <family val="2"/>
      </rPr>
      <t xml:space="preserve"> im Team</t>
    </r>
  </si>
  <si>
    <t xml:space="preserve">Index Info </t>
  </si>
  <si>
    <t>04.04.</t>
  </si>
  <si>
    <r>
      <t xml:space="preserve">Info </t>
    </r>
    <r>
      <rPr>
        <sz val="8"/>
        <color theme="2"/>
        <rFont val="Tahoma"/>
        <family val="2"/>
      </rPr>
      <t>04.04.2015 22.00</t>
    </r>
    <r>
      <rPr>
        <b/>
        <sz val="8"/>
        <color theme="2"/>
        <rFont val="Tahoma"/>
        <family val="2"/>
      </rPr>
      <t xml:space="preserve">
</t>
    </r>
  </si>
  <si>
    <t>Vorgänger / nicht belegt</t>
  </si>
  <si>
    <t>05.04.</t>
  </si>
  <si>
    <t>Index               Angriffe</t>
  </si>
  <si>
    <t>Index                                               Gesammt Leistung</t>
  </si>
  <si>
    <t>Durch mehr Infos kann man trotz weniger Angriffe auch auf 100% und mehr kommen.</t>
  </si>
  <si>
    <r>
      <rPr>
        <b/>
        <sz val="10"/>
        <color rgb="FFFFFF00"/>
        <rFont val="Tahoma"/>
        <family val="2"/>
      </rPr>
      <t>Gelbe Schrift:</t>
    </r>
    <r>
      <rPr>
        <sz val="10"/>
        <color rgb="FFFFFF00"/>
        <rFont val="Tahoma"/>
        <family val="2"/>
      </rPr>
      <t xml:space="preserve"> Hat auf Abmahnung reagiert.</t>
    </r>
  </si>
  <si>
    <t>Kontakt</t>
  </si>
  <si>
    <t xml:space="preserve">Ange-griffen </t>
  </si>
  <si>
    <t>Adresse Web: boom.de.ae oder disney.xdn.de</t>
  </si>
  <si>
    <t>06.04.</t>
  </si>
  <si>
    <t>Erfolgreiche Mission</t>
  </si>
  <si>
    <r>
      <t xml:space="preserve">nicht angegriffen - </t>
    </r>
    <r>
      <rPr>
        <u/>
        <sz val="10"/>
        <color theme="0"/>
        <rFont val="Tahoma"/>
        <family val="2"/>
      </rPr>
      <t>Verlorene</t>
    </r>
    <r>
      <rPr>
        <sz val="10"/>
        <color theme="0"/>
        <rFont val="Tahoma"/>
        <family val="2"/>
      </rPr>
      <t xml:space="preserve"> Mission (da wird mehr auf die nicht Angreifer geachtet)</t>
    </r>
  </si>
  <si>
    <r>
      <t xml:space="preserve">Abgemeldet Entschuldigt </t>
    </r>
    <r>
      <rPr>
        <sz val="8"/>
        <rFont val="Tahoma"/>
        <family val="2"/>
      </rPr>
      <t>nicht aktiv</t>
    </r>
  </si>
  <si>
    <t>07.04.</t>
  </si>
  <si>
    <t>08.04.</t>
  </si>
  <si>
    <t>09.04.</t>
  </si>
  <si>
    <t>10.04.</t>
  </si>
  <si>
    <r>
      <t xml:space="preserve">Info </t>
    </r>
    <r>
      <rPr>
        <sz val="8"/>
        <color theme="2"/>
        <rFont val="Tahoma"/>
        <family val="2"/>
      </rPr>
      <t>11.04.2015 13.30</t>
    </r>
    <r>
      <rPr>
        <b/>
        <sz val="8"/>
        <color theme="2"/>
        <rFont val="Tahoma"/>
        <family val="2"/>
      </rPr>
      <t xml:space="preserve">
</t>
    </r>
  </si>
  <si>
    <t>12.04.</t>
  </si>
  <si>
    <t>13.04.</t>
  </si>
  <si>
    <t>14.04.</t>
  </si>
  <si>
    <t>15.04.</t>
  </si>
  <si>
    <t>17.04.</t>
  </si>
  <si>
    <t>Schütze</t>
  </si>
  <si>
    <t>Schwergewicht</t>
  </si>
  <si>
    <t>Zooka</t>
  </si>
  <si>
    <t>Krieger</t>
  </si>
  <si>
    <t>Panzer</t>
  </si>
  <si>
    <t>Sanitäter</t>
  </si>
  <si>
    <t>Abfackler</t>
  </si>
  <si>
    <t>Artillerie</t>
  </si>
  <si>
    <t>Leuchtrakete</t>
  </si>
  <si>
    <t>Medikit</t>
  </si>
  <si>
    <t>Schockbombe</t>
  </si>
  <si>
    <t>Bombardement</t>
  </si>
  <si>
    <t>Rauchwand</t>
  </si>
  <si>
    <t xml:space="preserve">Mitglieder            </t>
  </si>
  <si>
    <t>MAX LV.</t>
  </si>
  <si>
    <t>Truppenschaden</t>
  </si>
  <si>
    <t>Truppen TP</t>
  </si>
  <si>
    <t>Kanonenboot</t>
  </si>
  <si>
    <r>
      <t xml:space="preserve">Info </t>
    </r>
    <r>
      <rPr>
        <sz val="8"/>
        <color theme="2"/>
        <rFont val="Tahoma"/>
        <family val="2"/>
      </rPr>
      <t>18.04.2015 22.00</t>
    </r>
    <r>
      <rPr>
        <b/>
        <sz val="8"/>
        <color theme="2"/>
        <rFont val="Tahoma"/>
        <family val="2"/>
      </rPr>
      <t xml:space="preserve">
</t>
    </r>
  </si>
  <si>
    <t>18.04.</t>
  </si>
  <si>
    <t>.</t>
  </si>
  <si>
    <t>19.04.</t>
  </si>
  <si>
    <t>Truppen</t>
  </si>
  <si>
    <t>Gesammt</t>
  </si>
  <si>
    <t>Boot-Energie</t>
  </si>
  <si>
    <t>Boot-Waffen</t>
  </si>
  <si>
    <t>monster1123</t>
  </si>
  <si>
    <t>Truppenwerte Fehlen, bitte nachreichen</t>
  </si>
  <si>
    <t>Das ist euch überlassen, wie oft das gemacht wird (Wöchentlich, Monatlich, sobald eine Änderung vorhanden ist).</t>
  </si>
  <si>
    <t>21.04.</t>
  </si>
  <si>
    <t>22.04.</t>
  </si>
  <si>
    <t>23.04.</t>
  </si>
  <si>
    <t>24.04.</t>
  </si>
  <si>
    <t>Wahr mal Abgemahnt</t>
  </si>
  <si>
    <t>25.04.</t>
  </si>
  <si>
    <r>
      <t xml:space="preserve">Info </t>
    </r>
    <r>
      <rPr>
        <sz val="8"/>
        <color theme="2"/>
        <rFont val="Tahoma"/>
        <family val="2"/>
      </rPr>
      <t>25.04.2015 22.00</t>
    </r>
    <r>
      <rPr>
        <b/>
        <sz val="8"/>
        <color theme="2"/>
        <rFont val="Tahoma"/>
        <family val="2"/>
      </rPr>
      <t xml:space="preserve">
</t>
    </r>
  </si>
  <si>
    <t>Aufs Ganze</t>
  </si>
  <si>
    <t>Charleston</t>
  </si>
  <si>
    <t>Konfettiparade</t>
  </si>
  <si>
    <t>Metallsäge</t>
  </si>
  <si>
    <t>Routineflug</t>
  </si>
  <si>
    <t>Früher Vogel</t>
  </si>
  <si>
    <t>Venusfliegenfalle</t>
  </si>
  <si>
    <t>Geek</t>
  </si>
  <si>
    <t>Panzertänzer</t>
  </si>
  <si>
    <t>Trags mit Fassung</t>
  </si>
  <si>
    <t>LV</t>
  </si>
  <si>
    <t>Energiepunkte</t>
  </si>
  <si>
    <t>Normal</t>
  </si>
  <si>
    <t>Pulver</t>
  </si>
  <si>
    <t>Energiepunkte +  Statue</t>
  </si>
  <si>
    <t>Statue</t>
  </si>
  <si>
    <t>Matrix</t>
  </si>
  <si>
    <t>Energie</t>
  </si>
  <si>
    <t>unter 70% ROT</t>
  </si>
  <si>
    <t>26.04.</t>
  </si>
  <si>
    <t>A 1</t>
  </si>
  <si>
    <t>A 2</t>
  </si>
  <si>
    <t>A 3</t>
  </si>
  <si>
    <t>A 4</t>
  </si>
  <si>
    <t>A 5</t>
  </si>
  <si>
    <t>A 6</t>
  </si>
  <si>
    <t>A 7</t>
  </si>
  <si>
    <t>A 8</t>
  </si>
  <si>
    <t>A 9</t>
  </si>
  <si>
    <t>A 10</t>
  </si>
  <si>
    <t>A 11</t>
  </si>
  <si>
    <t>A 12</t>
  </si>
  <si>
    <t>A 13</t>
  </si>
  <si>
    <t>A 14</t>
  </si>
  <si>
    <t>A 15</t>
  </si>
  <si>
    <t>A 16</t>
  </si>
  <si>
    <t>A 17</t>
  </si>
  <si>
    <t>A 18</t>
  </si>
  <si>
    <t>A 19</t>
  </si>
  <si>
    <t>A 20</t>
  </si>
  <si>
    <t>A 21</t>
  </si>
  <si>
    <t>A 22</t>
  </si>
  <si>
    <t>A 23</t>
  </si>
  <si>
    <t>A 24</t>
  </si>
  <si>
    <t>A 25</t>
  </si>
  <si>
    <t>A 26</t>
  </si>
  <si>
    <t>A 27</t>
  </si>
  <si>
    <t>A 28</t>
  </si>
  <si>
    <t>A 29</t>
  </si>
  <si>
    <t>A 30</t>
  </si>
  <si>
    <t>A 31</t>
  </si>
  <si>
    <t>A 32</t>
  </si>
  <si>
    <t>A 33</t>
  </si>
  <si>
    <t>A 34</t>
  </si>
  <si>
    <t>A 35</t>
  </si>
  <si>
    <t>A 36</t>
  </si>
  <si>
    <t>A 37</t>
  </si>
  <si>
    <t>A 38</t>
  </si>
  <si>
    <t>A 39</t>
  </si>
  <si>
    <t>A 40</t>
  </si>
  <si>
    <t>A 41</t>
  </si>
  <si>
    <t>A 42</t>
  </si>
  <si>
    <t>A 43</t>
  </si>
  <si>
    <t>A 44</t>
  </si>
  <si>
    <t>A 45</t>
  </si>
  <si>
    <t>A 46</t>
  </si>
  <si>
    <t>A 47</t>
  </si>
  <si>
    <t>A 48</t>
  </si>
  <si>
    <t>A 49</t>
  </si>
  <si>
    <t>A 50</t>
  </si>
  <si>
    <t>A 51</t>
  </si>
  <si>
    <t>A 52</t>
  </si>
  <si>
    <t>A 53</t>
  </si>
  <si>
    <t>A 54</t>
  </si>
  <si>
    <t>A 55</t>
  </si>
  <si>
    <t>A 56</t>
  </si>
  <si>
    <t>A 57</t>
  </si>
  <si>
    <t>A 58</t>
  </si>
  <si>
    <t>A 59</t>
  </si>
  <si>
    <t>A 60</t>
  </si>
  <si>
    <t>A 61</t>
  </si>
  <si>
    <t>A 62</t>
  </si>
  <si>
    <t>A 63</t>
  </si>
  <si>
    <t>A 64</t>
  </si>
  <si>
    <t>A 65</t>
  </si>
  <si>
    <t>A 66</t>
  </si>
  <si>
    <t>A 67</t>
  </si>
  <si>
    <t>A 68</t>
  </si>
  <si>
    <t>A 69</t>
  </si>
  <si>
    <t>A 70</t>
  </si>
  <si>
    <t>A 71</t>
  </si>
  <si>
    <t>A 72</t>
  </si>
  <si>
    <t>28.04.</t>
  </si>
  <si>
    <t>29.04.</t>
  </si>
  <si>
    <t>Pulverfass</t>
  </si>
  <si>
    <t>30.04.</t>
  </si>
  <si>
    <t xml:space="preserve">Highscore </t>
  </si>
  <si>
    <t>01.05.</t>
  </si>
  <si>
    <r>
      <t xml:space="preserve">Info </t>
    </r>
    <r>
      <rPr>
        <sz val="8"/>
        <color theme="2"/>
        <rFont val="Tahoma"/>
        <family val="2"/>
      </rPr>
      <t>02.05.2015 22.30</t>
    </r>
    <r>
      <rPr>
        <b/>
        <sz val="8"/>
        <color theme="2"/>
        <rFont val="Tahoma"/>
        <family val="2"/>
      </rPr>
      <t xml:space="preserve">
</t>
    </r>
  </si>
  <si>
    <t>02.05.</t>
  </si>
  <si>
    <t>A 73</t>
  </si>
  <si>
    <t>A 74</t>
  </si>
  <si>
    <t>A 75</t>
  </si>
  <si>
    <t>A 76</t>
  </si>
  <si>
    <t>A 77</t>
  </si>
  <si>
    <r>
      <t xml:space="preserve">Zunderbüchse </t>
    </r>
    <r>
      <rPr>
        <sz val="8"/>
        <color theme="1"/>
        <rFont val="Tahoma"/>
        <family val="2"/>
      </rPr>
      <t>(08.04.2015)</t>
    </r>
  </si>
  <si>
    <r>
      <t xml:space="preserve">Neid der Besitslosen </t>
    </r>
    <r>
      <rPr>
        <sz val="8"/>
        <color theme="1"/>
        <rFont val="Tahoma"/>
        <family val="2"/>
      </rPr>
      <t>(19.02.2015)</t>
    </r>
  </si>
  <si>
    <r>
      <t xml:space="preserve">Engstelle </t>
    </r>
    <r>
      <rPr>
        <sz val="8"/>
        <color theme="1"/>
        <rFont val="Tahoma"/>
        <family val="2"/>
      </rPr>
      <t>(21.03.2015)</t>
    </r>
  </si>
  <si>
    <r>
      <t xml:space="preserve">Foxtrot </t>
    </r>
    <r>
      <rPr>
        <sz val="8"/>
        <color theme="1"/>
        <rFont val="Tahoma"/>
        <family val="2"/>
      </rPr>
      <t>(03.05.2015)</t>
    </r>
  </si>
  <si>
    <t>A 78</t>
  </si>
  <si>
    <t>A 79</t>
  </si>
  <si>
    <t>A 80</t>
  </si>
  <si>
    <t>A 81</t>
  </si>
  <si>
    <t>A 82</t>
  </si>
  <si>
    <t>A 83</t>
  </si>
  <si>
    <t>A 84</t>
  </si>
  <si>
    <t>A 85</t>
  </si>
  <si>
    <t>A 86</t>
  </si>
  <si>
    <t>A 87</t>
  </si>
  <si>
    <t>A 88</t>
  </si>
  <si>
    <t>A 89</t>
  </si>
  <si>
    <t>A 90</t>
  </si>
  <si>
    <t>04.05.</t>
  </si>
  <si>
    <t>05.05.</t>
  </si>
  <si>
    <t>1x 100%</t>
  </si>
  <si>
    <t>1x 100% (komplett Straffrei)</t>
  </si>
  <si>
    <t>06.05.</t>
  </si>
  <si>
    <t>07.05.</t>
  </si>
  <si>
    <t>08.05.</t>
  </si>
  <si>
    <t>Schaden</t>
  </si>
  <si>
    <r>
      <t xml:space="preserve">Info </t>
    </r>
    <r>
      <rPr>
        <sz val="8"/>
        <color theme="2"/>
        <rFont val="Tahoma"/>
        <family val="2"/>
      </rPr>
      <t>09.05.2015 22.30</t>
    </r>
    <r>
      <rPr>
        <b/>
        <sz val="8"/>
        <color theme="2"/>
        <rFont val="Tahoma"/>
        <family val="2"/>
      </rPr>
      <t xml:space="preserve">
</t>
    </r>
  </si>
  <si>
    <t>09.05.</t>
  </si>
  <si>
    <t>1x   80% (von 10 3x nicht Ange. = 92%)</t>
  </si>
  <si>
    <t>1x  -50% (von 10 3x nicht Ange. = 43%)</t>
  </si>
  <si>
    <t>1x   70% (von 10 3x Ungültig = 89%)</t>
  </si>
  <si>
    <t>10.05.</t>
  </si>
  <si>
    <t>feindhammer</t>
  </si>
  <si>
    <t>Nicht belegt</t>
  </si>
  <si>
    <t>Miniroboter</t>
  </si>
  <si>
    <t>12.05.</t>
  </si>
  <si>
    <t>13.05.</t>
  </si>
  <si>
    <t>A 91</t>
  </si>
  <si>
    <t>A 92</t>
  </si>
  <si>
    <t>A 93</t>
  </si>
  <si>
    <t>A 94</t>
  </si>
  <si>
    <t>A 95</t>
  </si>
  <si>
    <t>A 96</t>
  </si>
  <si>
    <t>A 97</t>
  </si>
  <si>
    <t>A 98</t>
  </si>
  <si>
    <t>A 99</t>
  </si>
  <si>
    <t>A 100</t>
  </si>
  <si>
    <t>A 101</t>
  </si>
  <si>
    <t>A 102</t>
  </si>
  <si>
    <t>A 103</t>
  </si>
  <si>
    <t>A 104</t>
  </si>
  <si>
    <t>A 105</t>
  </si>
  <si>
    <t>A 106</t>
  </si>
  <si>
    <t>A 107</t>
  </si>
  <si>
    <t>14.05.</t>
  </si>
  <si>
    <t>15.05.</t>
  </si>
  <si>
    <t>Grenadier</t>
  </si>
  <si>
    <r>
      <t xml:space="preserve">Info </t>
    </r>
    <r>
      <rPr>
        <sz val="8"/>
        <color theme="2"/>
        <rFont val="Tahoma"/>
        <family val="2"/>
      </rPr>
      <t>16.05.2015 22.30</t>
    </r>
    <r>
      <rPr>
        <b/>
        <sz val="8"/>
        <color theme="2"/>
        <rFont val="Tahoma"/>
        <family val="2"/>
      </rPr>
      <t xml:space="preserve">
</t>
    </r>
  </si>
  <si>
    <t>16.05.</t>
  </si>
  <si>
    <t>Unter 70 % "nicht angegriffen gewonnen und verloren" wird die Zelle rot</t>
  </si>
  <si>
    <t>17.05.</t>
  </si>
  <si>
    <t>18.05.</t>
  </si>
  <si>
    <t>19.05.</t>
  </si>
  <si>
    <t>21.05.</t>
  </si>
  <si>
    <t>23.05.</t>
  </si>
  <si>
    <t>22.05.</t>
  </si>
  <si>
    <r>
      <t xml:space="preserve">Info </t>
    </r>
    <r>
      <rPr>
        <sz val="8"/>
        <color theme="2"/>
        <rFont val="Tahoma"/>
        <family val="2"/>
      </rPr>
      <t>23.05.2015 23.00</t>
    </r>
    <r>
      <rPr>
        <b/>
        <sz val="8"/>
        <color theme="2"/>
        <rFont val="Tahoma"/>
        <family val="2"/>
      </rPr>
      <t xml:space="preserve">
</t>
    </r>
  </si>
  <si>
    <t>25.05.</t>
  </si>
  <si>
    <t>26.05.</t>
  </si>
  <si>
    <t>27.05.</t>
  </si>
  <si>
    <t>28.05.</t>
  </si>
  <si>
    <t>30.05.</t>
  </si>
  <si>
    <r>
      <t xml:space="preserve">Info </t>
    </r>
    <r>
      <rPr>
        <sz val="8"/>
        <color theme="2"/>
        <rFont val="Tahoma"/>
        <family val="2"/>
      </rPr>
      <t>30.05.2015 22.30</t>
    </r>
    <r>
      <rPr>
        <b/>
        <sz val="8"/>
        <color theme="2"/>
        <rFont val="Tahoma"/>
        <family val="2"/>
      </rPr>
      <t xml:space="preserve">
</t>
    </r>
  </si>
  <si>
    <t>01.06.</t>
  </si>
  <si>
    <t>02.06.</t>
  </si>
  <si>
    <t>03.06.</t>
  </si>
  <si>
    <t>05.06.</t>
  </si>
  <si>
    <t>06.06.</t>
  </si>
  <si>
    <r>
      <t xml:space="preserve">Info </t>
    </r>
    <r>
      <rPr>
        <sz val="8"/>
        <color theme="2"/>
        <rFont val="Tahoma"/>
        <family val="2"/>
      </rPr>
      <t>06.06.2015 22.40</t>
    </r>
    <r>
      <rPr>
        <b/>
        <sz val="8"/>
        <color theme="2"/>
        <rFont val="Tahoma"/>
        <family val="2"/>
      </rPr>
      <t xml:space="preserve">
</t>
    </r>
  </si>
  <si>
    <t>07.06.</t>
  </si>
  <si>
    <t>08.06.</t>
  </si>
  <si>
    <t>Nr.</t>
  </si>
  <si>
    <t>Mitspieler Abgemelded/Entschuldigt</t>
  </si>
  <si>
    <t>10.06.</t>
  </si>
  <si>
    <t>11.06.</t>
  </si>
  <si>
    <t>12.06.</t>
  </si>
  <si>
    <r>
      <t xml:space="preserve">Info </t>
    </r>
    <r>
      <rPr>
        <sz val="8"/>
        <color theme="2"/>
        <rFont val="Tahoma"/>
        <family val="2"/>
      </rPr>
      <t>13.06.2015 22.40</t>
    </r>
    <r>
      <rPr>
        <b/>
        <sz val="8"/>
        <color theme="2"/>
        <rFont val="Tahoma"/>
        <family val="2"/>
      </rPr>
      <t xml:space="preserve">
</t>
    </r>
  </si>
  <si>
    <t>nicht Angegriffen</t>
  </si>
  <si>
    <t>14.06.</t>
  </si>
  <si>
    <t>15.06.</t>
  </si>
  <si>
    <t>16.06.</t>
  </si>
  <si>
    <t>17.06.</t>
  </si>
  <si>
    <t>A 108</t>
  </si>
  <si>
    <t>A 109</t>
  </si>
  <si>
    <t>A 110</t>
  </si>
  <si>
    <t>A 111</t>
  </si>
  <si>
    <t>A 112</t>
  </si>
  <si>
    <t>A 113</t>
  </si>
  <si>
    <t>A 114</t>
  </si>
  <si>
    <t>A 115</t>
  </si>
  <si>
    <t>A 116</t>
  </si>
  <si>
    <t>A 117</t>
  </si>
  <si>
    <t>A 118</t>
  </si>
  <si>
    <t>A 119</t>
  </si>
  <si>
    <t>A 120</t>
  </si>
  <si>
    <t>A 121</t>
  </si>
  <si>
    <t>A 122</t>
  </si>
  <si>
    <t>A 123</t>
  </si>
  <si>
    <t>19.06.</t>
  </si>
  <si>
    <t>20.06.</t>
  </si>
  <si>
    <r>
      <t xml:space="preserve">Info </t>
    </r>
    <r>
      <rPr>
        <sz val="8"/>
        <color theme="2"/>
        <rFont val="Tahoma"/>
        <family val="2"/>
      </rPr>
      <t>20.06.2015 00.00</t>
    </r>
    <r>
      <rPr>
        <b/>
        <sz val="8"/>
        <color theme="2"/>
        <rFont val="Tahoma"/>
        <family val="2"/>
      </rPr>
      <t xml:space="preserve">
</t>
    </r>
  </si>
  <si>
    <t>21.06.</t>
  </si>
  <si>
    <t>23.06.</t>
  </si>
  <si>
    <t>master mog</t>
  </si>
  <si>
    <t>24.06.</t>
  </si>
  <si>
    <t>25.06.</t>
  </si>
  <si>
    <t>27.06.</t>
  </si>
  <si>
    <r>
      <t xml:space="preserve">Info </t>
    </r>
    <r>
      <rPr>
        <sz val="8"/>
        <color theme="2"/>
        <rFont val="Tahoma"/>
        <family val="2"/>
      </rPr>
      <t>27.06.2015 22.15</t>
    </r>
    <r>
      <rPr>
        <b/>
        <sz val="8"/>
        <color theme="2"/>
        <rFont val="Tahoma"/>
        <family val="2"/>
      </rPr>
      <t xml:space="preserve">
</t>
    </r>
  </si>
  <si>
    <t>28.06.</t>
  </si>
  <si>
    <r>
      <t>Festung</t>
    </r>
    <r>
      <rPr>
        <sz val="8"/>
        <color theme="1"/>
        <rFont val="Tahoma"/>
        <family val="2"/>
      </rPr>
      <t xml:space="preserve"> (28.06.2015)</t>
    </r>
  </si>
  <si>
    <t>29.06.</t>
  </si>
  <si>
    <t>30.06.</t>
  </si>
  <si>
    <t>01.07.</t>
  </si>
  <si>
    <t>03.07.</t>
  </si>
  <si>
    <t>A 124</t>
  </si>
  <si>
    <t>A 125</t>
  </si>
  <si>
    <t>A 126</t>
  </si>
  <si>
    <t>A 127</t>
  </si>
  <si>
    <t>A 128</t>
  </si>
  <si>
    <t>A 129</t>
  </si>
  <si>
    <t>A 130</t>
  </si>
  <si>
    <t>A 131</t>
  </si>
  <si>
    <t>A 132</t>
  </si>
  <si>
    <t>A 133</t>
  </si>
  <si>
    <t>A 134</t>
  </si>
  <si>
    <t>A 135</t>
  </si>
  <si>
    <t>A 136</t>
  </si>
  <si>
    <t>A 137</t>
  </si>
  <si>
    <t>A 138</t>
  </si>
  <si>
    <t>A 139</t>
  </si>
  <si>
    <t>A 140</t>
  </si>
  <si>
    <t>A 141</t>
  </si>
  <si>
    <t>A 142</t>
  </si>
  <si>
    <t>A 143</t>
  </si>
  <si>
    <t>A 144</t>
  </si>
  <si>
    <r>
      <t xml:space="preserve">Info </t>
    </r>
    <r>
      <rPr>
        <sz val="8"/>
        <color theme="2"/>
        <rFont val="Tahoma"/>
        <family val="2"/>
      </rPr>
      <t>04.07.2015 23.00</t>
    </r>
    <r>
      <rPr>
        <b/>
        <sz val="8"/>
        <color theme="2"/>
        <rFont val="Tahoma"/>
        <family val="2"/>
      </rPr>
      <t xml:space="preserve">
</t>
    </r>
  </si>
  <si>
    <t>04.07.</t>
  </si>
  <si>
    <t>05.07.</t>
  </si>
  <si>
    <t>06.07.</t>
  </si>
  <si>
    <t>08.07.</t>
  </si>
  <si>
    <t>09.07.</t>
  </si>
  <si>
    <t>10.07.</t>
  </si>
  <si>
    <t>11.07.</t>
  </si>
  <si>
    <r>
      <t xml:space="preserve">Info </t>
    </r>
    <r>
      <rPr>
        <sz val="8"/>
        <color theme="2"/>
        <rFont val="Tahoma"/>
        <family val="2"/>
      </rPr>
      <t>11.07.2015 23.00</t>
    </r>
    <r>
      <rPr>
        <b/>
        <sz val="8"/>
        <color theme="2"/>
        <rFont val="Tahoma"/>
        <family val="2"/>
      </rPr>
      <t xml:space="preserve">
</t>
    </r>
  </si>
  <si>
    <t>12.07.</t>
  </si>
  <si>
    <t>14.07.</t>
  </si>
  <si>
    <t>15.07.</t>
  </si>
  <si>
    <t>16.07.</t>
  </si>
  <si>
    <t>17.07.</t>
  </si>
  <si>
    <t>18.07.</t>
  </si>
  <si>
    <r>
      <t xml:space="preserve">Info </t>
    </r>
    <r>
      <rPr>
        <sz val="8"/>
        <color theme="2"/>
        <rFont val="Tahoma"/>
        <family val="2"/>
      </rPr>
      <t>18.07.2015 22.30</t>
    </r>
    <r>
      <rPr>
        <b/>
        <sz val="8"/>
        <color theme="2"/>
        <rFont val="Tahoma"/>
        <family val="2"/>
      </rPr>
      <t xml:space="preserve">
</t>
    </r>
  </si>
  <si>
    <t>19.07.</t>
  </si>
  <si>
    <t>20.07.</t>
  </si>
  <si>
    <t>21.07.</t>
  </si>
  <si>
    <t>23.07.</t>
  </si>
  <si>
    <t>24.07.</t>
  </si>
  <si>
    <t>25.07.</t>
  </si>
  <si>
    <t>A 145</t>
  </si>
  <si>
    <t>A 146</t>
  </si>
  <si>
    <t>A 147</t>
  </si>
  <si>
    <t>A 148</t>
  </si>
  <si>
    <t>A 149</t>
  </si>
  <si>
    <t>A 150</t>
  </si>
  <si>
    <t>A 151</t>
  </si>
  <si>
    <t>A 152</t>
  </si>
  <si>
    <t>A 153</t>
  </si>
  <si>
    <t>A 154</t>
  </si>
  <si>
    <t>A 155</t>
  </si>
  <si>
    <t>A 156</t>
  </si>
  <si>
    <t>A 157</t>
  </si>
  <si>
    <t>A 158</t>
  </si>
  <si>
    <t>A 159</t>
  </si>
  <si>
    <t>A 160</t>
  </si>
  <si>
    <t>A 161</t>
  </si>
  <si>
    <t>A 162</t>
  </si>
  <si>
    <t>A 163</t>
  </si>
  <si>
    <t>A 164</t>
  </si>
  <si>
    <t>A 165</t>
  </si>
  <si>
    <t>A 166</t>
  </si>
  <si>
    <t>A 167</t>
  </si>
  <si>
    <t>A 168</t>
  </si>
  <si>
    <t>A 169</t>
  </si>
  <si>
    <r>
      <t xml:space="preserve">Info </t>
    </r>
    <r>
      <rPr>
        <sz val="8"/>
        <color theme="2"/>
        <rFont val="Tahoma"/>
        <family val="2"/>
      </rPr>
      <t>25.07.2015 00.00</t>
    </r>
  </si>
  <si>
    <t>26.07.</t>
  </si>
  <si>
    <t>27.07.</t>
  </si>
  <si>
    <t>28.07.</t>
  </si>
  <si>
    <t>30.07.</t>
  </si>
  <si>
    <t>31.07.</t>
  </si>
  <si>
    <r>
      <t xml:space="preserve">Info </t>
    </r>
    <r>
      <rPr>
        <sz val="8"/>
        <color theme="2"/>
        <rFont val="Tahoma"/>
        <family val="2"/>
      </rPr>
      <t>01.08.2015 23.40</t>
    </r>
    <r>
      <rPr>
        <b/>
        <sz val="8"/>
        <color theme="2"/>
        <rFont val="Tahoma"/>
        <family val="2"/>
      </rPr>
      <t xml:space="preserve">
</t>
    </r>
  </si>
  <si>
    <t>01.08.</t>
  </si>
  <si>
    <t>02.08.</t>
  </si>
  <si>
    <t>03.08.</t>
  </si>
  <si>
    <t>04.08.</t>
  </si>
  <si>
    <t>05.08.</t>
  </si>
  <si>
    <t>06.08.</t>
  </si>
  <si>
    <t>07.08.</t>
  </si>
  <si>
    <r>
      <t xml:space="preserve">Info </t>
    </r>
    <r>
      <rPr>
        <sz val="8"/>
        <color theme="2"/>
        <rFont val="Tahoma"/>
        <family val="2"/>
      </rPr>
      <t>08.08.2015 16.30</t>
    </r>
    <r>
      <rPr>
        <b/>
        <sz val="8"/>
        <color theme="2"/>
        <rFont val="Tahoma"/>
        <family val="2"/>
      </rPr>
      <t xml:space="preserve">
</t>
    </r>
  </si>
  <si>
    <t>08.08.</t>
  </si>
  <si>
    <t>09.08.</t>
  </si>
  <si>
    <t>10.08.</t>
  </si>
  <si>
    <t>11.08.</t>
  </si>
  <si>
    <t>12.08.</t>
  </si>
  <si>
    <t>13.08.</t>
  </si>
  <si>
    <t>14.08.</t>
  </si>
  <si>
    <t>Mirleael</t>
  </si>
  <si>
    <t>(RaB)</t>
  </si>
  <si>
    <r>
      <t xml:space="preserve">Info </t>
    </r>
    <r>
      <rPr>
        <sz val="8"/>
        <color theme="2"/>
        <rFont val="Tahoma"/>
        <family val="2"/>
      </rPr>
      <t>15.08.2015 22.30</t>
    </r>
    <r>
      <rPr>
        <b/>
        <sz val="8"/>
        <color theme="2"/>
        <rFont val="Tahoma"/>
        <family val="2"/>
      </rPr>
      <t xml:space="preserve">
</t>
    </r>
  </si>
  <si>
    <t>16.08.</t>
  </si>
  <si>
    <t>17.08.</t>
  </si>
  <si>
    <t>18.08.</t>
  </si>
  <si>
    <t>Angriffe ohne Absprache im Chat</t>
  </si>
  <si>
    <r>
      <t xml:space="preserve">26.03. </t>
    </r>
    <r>
      <rPr>
        <b/>
        <sz val="8"/>
        <color theme="0"/>
        <rFont val="Tahoma"/>
        <family val="2"/>
      </rPr>
      <t xml:space="preserve"> Chat</t>
    </r>
  </si>
  <si>
    <t>Sonstige Verstöße gegen Teamregeln.</t>
  </si>
  <si>
    <t>19.08.</t>
  </si>
  <si>
    <t>20.08.</t>
  </si>
  <si>
    <t>21.08.</t>
  </si>
  <si>
    <t>A 170</t>
  </si>
  <si>
    <t>A 171</t>
  </si>
  <si>
    <t>A 172</t>
  </si>
  <si>
    <t>A 173</t>
  </si>
  <si>
    <t>A 174</t>
  </si>
  <si>
    <t>A 175</t>
  </si>
  <si>
    <t>A 176</t>
  </si>
  <si>
    <t>A 177</t>
  </si>
  <si>
    <t>A 178</t>
  </si>
  <si>
    <t>A 179</t>
  </si>
  <si>
    <t>A 180</t>
  </si>
  <si>
    <t>A 181</t>
  </si>
  <si>
    <t>A 182</t>
  </si>
  <si>
    <t>A 183</t>
  </si>
  <si>
    <t>A 184</t>
  </si>
  <si>
    <t>A 185</t>
  </si>
  <si>
    <t>A 186</t>
  </si>
  <si>
    <t>A 187</t>
  </si>
  <si>
    <t>A 188</t>
  </si>
  <si>
    <t>A 189</t>
  </si>
  <si>
    <t>A 190</t>
  </si>
  <si>
    <t>A 191</t>
  </si>
  <si>
    <t>A 192</t>
  </si>
  <si>
    <t>A 193</t>
  </si>
  <si>
    <t>A 194</t>
  </si>
  <si>
    <t>A 195</t>
  </si>
  <si>
    <t>A 196</t>
  </si>
  <si>
    <t>22.08.</t>
  </si>
  <si>
    <r>
      <t xml:space="preserve">Info </t>
    </r>
    <r>
      <rPr>
        <sz val="8"/>
        <color theme="2"/>
        <rFont val="Tahoma"/>
        <family val="2"/>
      </rPr>
      <t>22.08.2015 21.40</t>
    </r>
    <r>
      <rPr>
        <b/>
        <sz val="8"/>
        <color theme="2"/>
        <rFont val="Tahoma"/>
        <family val="2"/>
      </rPr>
      <t xml:space="preserve">
</t>
    </r>
  </si>
  <si>
    <t>TIGER!C13</t>
  </si>
  <si>
    <t>23.08.</t>
  </si>
  <si>
    <t>24.08.</t>
  </si>
  <si>
    <t>25.08.</t>
  </si>
  <si>
    <t>26.08.</t>
  </si>
  <si>
    <t>27.08.</t>
  </si>
  <si>
    <t>28.08.</t>
  </si>
  <si>
    <r>
      <t xml:space="preserve">Info </t>
    </r>
    <r>
      <rPr>
        <sz val="8"/>
        <color theme="2"/>
        <rFont val="Tahoma"/>
        <family val="2"/>
      </rPr>
      <t>29.08.2015 23.00</t>
    </r>
    <r>
      <rPr>
        <b/>
        <sz val="8"/>
        <color theme="2"/>
        <rFont val="Tahoma"/>
        <family val="2"/>
      </rPr>
      <t xml:space="preserve">
</t>
    </r>
  </si>
  <si>
    <t>29.08.</t>
  </si>
  <si>
    <t>30.08.</t>
  </si>
  <si>
    <t>31.08.</t>
  </si>
  <si>
    <t>01.09.</t>
  </si>
  <si>
    <t>02.09.</t>
  </si>
  <si>
    <t>03.09.</t>
  </si>
  <si>
    <t>04.09.</t>
  </si>
  <si>
    <t>05.09.</t>
  </si>
  <si>
    <r>
      <t xml:space="preserve">Info </t>
    </r>
    <r>
      <rPr>
        <sz val="8"/>
        <color theme="2"/>
        <rFont val="Tahoma"/>
        <family val="2"/>
      </rPr>
      <t>06.09.2015 00.45</t>
    </r>
    <r>
      <rPr>
        <b/>
        <sz val="8"/>
        <color theme="2"/>
        <rFont val="Tahoma"/>
        <family val="2"/>
      </rPr>
      <t xml:space="preserve">
</t>
    </r>
  </si>
  <si>
    <t>06.09.</t>
  </si>
  <si>
    <r>
      <t>Engpass</t>
    </r>
    <r>
      <rPr>
        <sz val="8"/>
        <color theme="1"/>
        <rFont val="Tahoma"/>
        <family val="2"/>
      </rPr>
      <t xml:space="preserve"> (07.09.2015)</t>
    </r>
  </si>
  <si>
    <t>07.09.</t>
  </si>
  <si>
    <t>08.09.</t>
  </si>
  <si>
    <r>
      <t xml:space="preserve">Info </t>
    </r>
    <r>
      <rPr>
        <b/>
        <sz val="11"/>
        <color theme="2"/>
        <rFont val="Tahoma"/>
        <family val="2"/>
      </rPr>
      <t>⌀</t>
    </r>
    <r>
      <rPr>
        <sz val="8"/>
        <color theme="2"/>
        <rFont val="Tahoma"/>
        <family val="2"/>
      </rPr>
      <t xml:space="preserve"> (3 Wochen)</t>
    </r>
  </si>
  <si>
    <t>Grün = geforderte Infos erreicht</t>
  </si>
  <si>
    <r>
      <t>Index Info</t>
    </r>
    <r>
      <rPr>
        <b/>
        <sz val="8"/>
        <color theme="2"/>
        <rFont val="Tahoma"/>
        <family val="2"/>
      </rPr>
      <t xml:space="preserve">         </t>
    </r>
    <r>
      <rPr>
        <sz val="10"/>
        <color theme="2"/>
        <rFont val="Tahoma"/>
        <family val="2"/>
      </rPr>
      <t>⌀</t>
    </r>
    <r>
      <rPr>
        <sz val="8"/>
        <color theme="2"/>
        <rFont val="Tahoma"/>
        <family val="2"/>
      </rPr>
      <t xml:space="preserve"> 3 Wochen</t>
    </r>
  </si>
  <si>
    <r>
      <t xml:space="preserve">Info-Index </t>
    </r>
    <r>
      <rPr>
        <sz val="10"/>
        <color theme="2"/>
        <rFont val="Tahoma"/>
        <family val="2"/>
      </rPr>
      <t>⌀</t>
    </r>
    <r>
      <rPr>
        <sz val="8"/>
        <color theme="2"/>
        <rFont val="Tahoma"/>
        <family val="2"/>
      </rPr>
      <t xml:space="preserve"> 3 Wochen</t>
    </r>
  </si>
  <si>
    <t>09.09.</t>
  </si>
  <si>
    <t>10.09.</t>
  </si>
  <si>
    <t>A 197</t>
  </si>
  <si>
    <t>A 198</t>
  </si>
  <si>
    <t>A 199</t>
  </si>
  <si>
    <t>A 200</t>
  </si>
  <si>
    <t>A 201</t>
  </si>
  <si>
    <t>A 202</t>
  </si>
  <si>
    <t>A 203</t>
  </si>
  <si>
    <t>A 204</t>
  </si>
  <si>
    <t>A 205</t>
  </si>
  <si>
    <t>A 206</t>
  </si>
  <si>
    <t>A 207</t>
  </si>
  <si>
    <t>A 208</t>
  </si>
  <si>
    <t>A 209</t>
  </si>
  <si>
    <t>A 210</t>
  </si>
  <si>
    <t>A 211</t>
  </si>
  <si>
    <t>A 212</t>
  </si>
  <si>
    <t>A 213</t>
  </si>
  <si>
    <t>A 214</t>
  </si>
  <si>
    <t>A 215</t>
  </si>
  <si>
    <t>A 216</t>
  </si>
  <si>
    <t>A 217</t>
  </si>
  <si>
    <t>A 218</t>
  </si>
  <si>
    <t>A 219</t>
  </si>
  <si>
    <t>A 220</t>
  </si>
  <si>
    <t>A 221</t>
  </si>
  <si>
    <t>A 222</t>
  </si>
  <si>
    <t>A 223</t>
  </si>
  <si>
    <t>A 224</t>
  </si>
  <si>
    <t>A 225</t>
  </si>
  <si>
    <t>A 226</t>
  </si>
  <si>
    <t>A 227</t>
  </si>
  <si>
    <t>A 228</t>
  </si>
  <si>
    <t>A 229</t>
  </si>
  <si>
    <t>A 230</t>
  </si>
  <si>
    <t>11.09.</t>
  </si>
  <si>
    <t>12.09.</t>
  </si>
  <si>
    <t>13.09.</t>
  </si>
  <si>
    <t>14.09.</t>
  </si>
  <si>
    <t>15.09.</t>
  </si>
  <si>
    <t>16.09.</t>
  </si>
  <si>
    <t>17.09.</t>
  </si>
  <si>
    <t>18.09.</t>
  </si>
  <si>
    <t>19.09.</t>
  </si>
  <si>
    <t>Ab hier 45 gefordert. Schmerzgrenze 35</t>
  </si>
  <si>
    <t>100 % = Immer Angegriffen + 45 Infos</t>
  </si>
  <si>
    <t>100% / 45 * Info ⌀</t>
  </si>
  <si>
    <t>100 % = 45 Infos</t>
  </si>
  <si>
    <t>unter 80% ROT</t>
  </si>
  <si>
    <t>Formatierung</t>
  </si>
  <si>
    <t>Schrift Weis</t>
  </si>
  <si>
    <t>kleiner als 70% Rot und Schrift Weis</t>
  </si>
  <si>
    <t>Gleich 100% ist Grün</t>
  </si>
  <si>
    <t>Gröser als 70% Schrift Schwarz</t>
  </si>
  <si>
    <t>Gesamt</t>
  </si>
  <si>
    <t>20.09.</t>
  </si>
  <si>
    <t>21.09.</t>
  </si>
  <si>
    <t>22.09.</t>
  </si>
  <si>
    <t>23.09.</t>
  </si>
  <si>
    <t>25.09.</t>
  </si>
  <si>
    <r>
      <t xml:space="preserve">Info </t>
    </r>
    <r>
      <rPr>
        <sz val="8"/>
        <color theme="2"/>
        <rFont val="Tahoma"/>
        <family val="2"/>
      </rPr>
      <t>12.09.2015 23.15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</si>
  <si>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19.09.2015 23.00</t>
    </r>
    <r>
      <rPr>
        <b/>
        <sz val="8"/>
        <color theme="2"/>
        <rFont val="Tahoma"/>
        <family val="2"/>
      </rPr>
      <t xml:space="preserve">
</t>
    </r>
  </si>
  <si>
    <t>26.09.</t>
  </si>
  <si>
    <r>
      <t xml:space="preserve">Info </t>
    </r>
    <r>
      <rPr>
        <sz val="8"/>
        <color theme="2"/>
        <rFont val="Tahoma"/>
        <family val="2"/>
      </rPr>
      <t>26.09.2015 23.30</t>
    </r>
    <r>
      <rPr>
        <b/>
        <sz val="8"/>
        <color theme="2"/>
        <rFont val="Tahoma"/>
        <family val="2"/>
      </rPr>
      <t xml:space="preserve">
</t>
    </r>
  </si>
  <si>
    <r>
      <t xml:space="preserve">ACHTUNG: </t>
    </r>
    <r>
      <rPr>
        <sz val="11"/>
        <color theme="1"/>
        <rFont val="Tahoma"/>
        <family val="2"/>
      </rPr>
      <t>Einen Wert unter 80% bei Index Angriffe kann/wird zum Rauswurf führen.</t>
    </r>
  </si>
  <si>
    <t>27.09.</t>
  </si>
  <si>
    <t>28.09.</t>
  </si>
  <si>
    <t>29.09.</t>
  </si>
  <si>
    <t>30.09.</t>
  </si>
  <si>
    <t>Etwas später dazugekommen. Dennoch schon sehr lange dabei.</t>
  </si>
  <si>
    <t>Von Anfang an dabei.</t>
  </si>
  <si>
    <t>Hinzugekommen am.</t>
  </si>
  <si>
    <r>
      <t xml:space="preserve">Info </t>
    </r>
    <r>
      <rPr>
        <sz val="8"/>
        <color theme="2"/>
        <rFont val="Tahoma"/>
        <family val="2"/>
      </rPr>
      <t>03.10.2015 22.20</t>
    </r>
    <r>
      <rPr>
        <b/>
        <sz val="8"/>
        <color theme="2"/>
        <rFont val="Tahoma"/>
        <family val="2"/>
      </rPr>
      <t xml:space="preserve">
</t>
    </r>
  </si>
  <si>
    <t>Andi</t>
  </si>
  <si>
    <t>jackseffe</t>
  </si>
  <si>
    <t>TheQuila</t>
  </si>
  <si>
    <r>
      <rPr>
        <b/>
        <sz val="10"/>
        <color theme="0"/>
        <rFont val="Tahoma"/>
        <family val="2"/>
      </rPr>
      <t>ACHTUNG:</t>
    </r>
    <r>
      <rPr>
        <sz val="10"/>
        <color theme="0"/>
        <rFont val="Tahoma"/>
        <family val="2"/>
      </rPr>
      <t xml:space="preserve"> An die Teammitglieder, dessen Werte noch nicht eingetragen wurden.</t>
    </r>
  </si>
  <si>
    <r>
      <t xml:space="preserve">Info </t>
    </r>
    <r>
      <rPr>
        <sz val="8"/>
        <color theme="2"/>
        <rFont val="Tahoma"/>
        <family val="2"/>
      </rPr>
      <t>10.10.2015 23.00</t>
    </r>
    <r>
      <rPr>
        <b/>
        <sz val="8"/>
        <color theme="2"/>
        <rFont val="Tahoma"/>
        <family val="2"/>
      </rPr>
      <t xml:space="preserve">
</t>
    </r>
  </si>
  <si>
    <t>A 231</t>
  </si>
  <si>
    <t>A 232</t>
  </si>
  <si>
    <t>A 233</t>
  </si>
  <si>
    <t>A 234</t>
  </si>
  <si>
    <t>A 235</t>
  </si>
  <si>
    <t>A 236</t>
  </si>
  <si>
    <t>A 237</t>
  </si>
  <si>
    <t>A 238</t>
  </si>
  <si>
    <t>A 239</t>
  </si>
  <si>
    <t>A 240</t>
  </si>
  <si>
    <t>A 241</t>
  </si>
  <si>
    <t>A 242</t>
  </si>
  <si>
    <t>A 243</t>
  </si>
  <si>
    <t>A 244</t>
  </si>
  <si>
    <t>A 245</t>
  </si>
  <si>
    <t>A 246</t>
  </si>
  <si>
    <t>A 247</t>
  </si>
  <si>
    <t>A 248</t>
  </si>
  <si>
    <t>A 249</t>
  </si>
  <si>
    <t>A 250</t>
  </si>
  <si>
    <t>A 251</t>
  </si>
  <si>
    <t>A 252</t>
  </si>
  <si>
    <t>A 253</t>
  </si>
  <si>
    <t>A 254</t>
  </si>
  <si>
    <t>A 255</t>
  </si>
  <si>
    <t>A 256</t>
  </si>
  <si>
    <t>A 257</t>
  </si>
  <si>
    <t>A 258</t>
  </si>
  <si>
    <t>A 259</t>
  </si>
  <si>
    <t>A 260</t>
  </si>
  <si>
    <t>Vize</t>
  </si>
  <si>
    <t>01.10.</t>
  </si>
  <si>
    <t>02.10.</t>
  </si>
  <si>
    <t>03.10.</t>
  </si>
  <si>
    <t>04.10.</t>
  </si>
  <si>
    <t>05.10.</t>
  </si>
  <si>
    <t>06.10.</t>
  </si>
  <si>
    <t>07.10.</t>
  </si>
  <si>
    <t>08.10.</t>
  </si>
  <si>
    <t>09.10.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</si>
  <si>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</si>
  <si>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</si>
  <si>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</si>
  <si>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</si>
  <si>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</si>
  <si>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</si>
  <si>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</si>
  <si>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</si>
  <si>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</si>
  <si>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</si>
  <si>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</si>
  <si>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</si>
  <si>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</si>
  <si>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</si>
  <si>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r>
      <t xml:space="preserve">Info </t>
    </r>
    <r>
      <rPr>
        <sz val="8"/>
        <color theme="2"/>
        <rFont val="Tahoma"/>
        <family val="2"/>
      </rPr>
      <t>17.10.2015 22.15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</si>
  <si>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24.10.2015 22.00</t>
    </r>
    <r>
      <rPr>
        <b/>
        <sz val="8"/>
        <color theme="2"/>
        <rFont val="Tahoma"/>
        <family val="2"/>
      </rPr>
      <t xml:space="preserve">
</t>
    </r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</si>
  <si>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</si>
  <si>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</si>
  <si>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</si>
  <si>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</si>
  <si>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</si>
  <si>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</si>
  <si>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</si>
  <si>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</si>
  <si>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01.11.</t>
  </si>
  <si>
    <r>
      <t xml:space="preserve">Info </t>
    </r>
    <r>
      <rPr>
        <sz val="8"/>
        <color theme="2"/>
        <rFont val="Tahoma"/>
        <family val="2"/>
      </rPr>
      <t xml:space="preserve">31.10.2015 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</si>
  <si>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07.11.2015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</si>
  <si>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14.11.2015</t>
    </r>
    <r>
      <rPr>
        <b/>
        <sz val="8"/>
        <color theme="2"/>
        <rFont val="Tahoma"/>
        <family val="2"/>
      </rPr>
      <t xml:space="preserve">
</t>
    </r>
  </si>
  <si>
    <r>
      <t>Jetzt ist schluss</t>
    </r>
    <r>
      <rPr>
        <sz val="8"/>
        <color theme="1"/>
        <rFont val="Tahoma"/>
        <family val="2"/>
      </rPr>
      <t xml:space="preserve"> (01.11.2015)</t>
    </r>
  </si>
  <si>
    <t>02.11.</t>
  </si>
  <si>
    <t>03.11.</t>
  </si>
  <si>
    <t>0 Anker</t>
  </si>
  <si>
    <t>04.11.</t>
  </si>
  <si>
    <t>Schlabbi</t>
  </si>
  <si>
    <t>05.11.</t>
  </si>
  <si>
    <t>06.11.</t>
  </si>
  <si>
    <t>07.11.</t>
  </si>
  <si>
    <r>
      <t xml:space="preserve">Info </t>
    </r>
    <r>
      <rPr>
        <sz val="8"/>
        <color theme="2"/>
        <rFont val="Tahoma"/>
        <family val="2"/>
      </rPr>
      <t>21.11.2015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</si>
  <si>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28.11.2015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</si>
  <si>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05.12.2015</t>
    </r>
    <r>
      <rPr>
        <b/>
        <sz val="8"/>
        <color theme="2"/>
        <rFont val="Tahoma"/>
        <family val="2"/>
      </rPr>
      <t xml:space="preserve">
</t>
    </r>
  </si>
  <si>
    <t>08.11.</t>
  </si>
  <si>
    <t>09.11.</t>
  </si>
  <si>
    <t>10.11.</t>
  </si>
  <si>
    <t>11.11.</t>
  </si>
  <si>
    <t>12.11.</t>
  </si>
  <si>
    <t>13.11.</t>
  </si>
  <si>
    <t>14.11.</t>
  </si>
  <si>
    <t>15.11.</t>
  </si>
  <si>
    <t>16.11.</t>
  </si>
  <si>
    <t>Commissar</t>
  </si>
  <si>
    <t>17.11.</t>
  </si>
  <si>
    <t>A 261</t>
  </si>
  <si>
    <t>A 262</t>
  </si>
  <si>
    <t>A 263</t>
  </si>
  <si>
    <t>A 264</t>
  </si>
  <si>
    <t>A 265</t>
  </si>
  <si>
    <t>A 266</t>
  </si>
  <si>
    <t>A 267</t>
  </si>
  <si>
    <t>A 268</t>
  </si>
  <si>
    <t>A 269</t>
  </si>
  <si>
    <t>A 270</t>
  </si>
  <si>
    <t>A 271</t>
  </si>
  <si>
    <t>A 272</t>
  </si>
  <si>
    <t>A 273</t>
  </si>
  <si>
    <t>A 274</t>
  </si>
  <si>
    <t>A 275</t>
  </si>
  <si>
    <t>A 276</t>
  </si>
  <si>
    <t>A 277</t>
  </si>
  <si>
    <t>A 278</t>
  </si>
  <si>
    <t>A 279</t>
  </si>
  <si>
    <t>A 280</t>
  </si>
  <si>
    <t>A 281</t>
  </si>
  <si>
    <t>A 282</t>
  </si>
  <si>
    <t>A 283</t>
  </si>
  <si>
    <t>A 284</t>
  </si>
  <si>
    <t>A 285</t>
  </si>
  <si>
    <t>A 286</t>
  </si>
  <si>
    <t>A 287</t>
  </si>
  <si>
    <t>A 288</t>
  </si>
  <si>
    <t>A 289</t>
  </si>
  <si>
    <t>A 290</t>
  </si>
  <si>
    <t>A 291</t>
  </si>
  <si>
    <t>A 292</t>
  </si>
  <si>
    <t>A 293</t>
  </si>
  <si>
    <t>A 294</t>
  </si>
  <si>
    <t>A 295</t>
  </si>
  <si>
    <t>A 296</t>
  </si>
  <si>
    <t>A 297</t>
  </si>
  <si>
    <t>A 298</t>
  </si>
  <si>
    <t>A 299</t>
  </si>
  <si>
    <t>18.11.</t>
  </si>
  <si>
    <t>19.11.</t>
  </si>
  <si>
    <r>
      <t xml:space="preserve">Info </t>
    </r>
    <r>
      <rPr>
        <sz val="8"/>
        <color theme="2"/>
        <rFont val="Tahoma"/>
        <family val="2"/>
      </rPr>
      <t>12.12.2015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</si>
  <si>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19.12.2015</t>
    </r>
    <r>
      <rPr>
        <b/>
        <sz val="8"/>
        <color theme="2"/>
        <rFont val="Tahoma"/>
        <family val="2"/>
      </rPr>
      <t xml:space="preserve">
</t>
    </r>
  </si>
  <si>
    <t>20.11.</t>
  </si>
  <si>
    <t>21.11.</t>
  </si>
  <si>
    <t>22.11.</t>
  </si>
  <si>
    <t>23.11.</t>
  </si>
  <si>
    <t>24.11.</t>
  </si>
  <si>
    <t>25.11.</t>
  </si>
  <si>
    <t>27.11.</t>
  </si>
  <si>
    <t>26.11.</t>
  </si>
  <si>
    <t>28.11.</t>
  </si>
  <si>
    <t>29.11.</t>
  </si>
  <si>
    <t>30.11.</t>
  </si>
  <si>
    <r>
      <t>Sackgasse</t>
    </r>
    <r>
      <rPr>
        <sz val="8"/>
        <color theme="1"/>
        <rFont val="Tahoma"/>
        <family val="2"/>
      </rPr>
      <t xml:space="preserve"> (01.12.2015)</t>
    </r>
  </si>
  <si>
    <t>01.12.</t>
  </si>
  <si>
    <t>02.12.</t>
  </si>
  <si>
    <t>03.12.</t>
  </si>
  <si>
    <t>04.12.</t>
  </si>
  <si>
    <r>
      <t xml:space="preserve">Info </t>
    </r>
    <r>
      <rPr>
        <sz val="8"/>
        <color theme="2"/>
        <rFont val="Tahoma"/>
        <family val="2"/>
      </rPr>
      <t>26.12.2015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</si>
  <si>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02.01.2016</t>
    </r>
    <r>
      <rPr>
        <b/>
        <sz val="8"/>
        <color theme="2"/>
        <rFont val="Tahoma"/>
        <family val="2"/>
      </rPr>
      <t xml:space="preserve">
</t>
    </r>
  </si>
  <si>
    <t>05.12.</t>
  </si>
  <si>
    <t>06.12.</t>
  </si>
  <si>
    <t>07.12.</t>
  </si>
  <si>
    <t>08.12.</t>
  </si>
  <si>
    <t>09.12.</t>
  </si>
  <si>
    <t>10.12.</t>
  </si>
  <si>
    <t>1 Zooka</t>
  </si>
  <si>
    <t>96 Zooka</t>
  </si>
  <si>
    <t>Level</t>
  </si>
  <si>
    <t>Schaden sec</t>
  </si>
  <si>
    <t>Schaden Schuss</t>
  </si>
  <si>
    <t>Boote Lv 20</t>
  </si>
  <si>
    <t>4 min Schaden</t>
  </si>
  <si>
    <t>11.12.</t>
  </si>
  <si>
    <t>12.12.</t>
  </si>
  <si>
    <t>13.12.</t>
  </si>
  <si>
    <t>14.12.</t>
  </si>
  <si>
    <t>Meistro</t>
  </si>
  <si>
    <t>15.12.</t>
  </si>
  <si>
    <t>16.12.</t>
  </si>
  <si>
    <t>17.12.</t>
  </si>
  <si>
    <t>18.12.</t>
  </si>
  <si>
    <t>19.12.</t>
  </si>
  <si>
    <r>
      <t xml:space="preserve">Info </t>
    </r>
    <r>
      <rPr>
        <sz val="8"/>
        <color theme="2"/>
        <rFont val="Tahoma"/>
        <family val="2"/>
      </rPr>
      <t>09.01.2016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</si>
  <si>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16.01.2016</t>
    </r>
    <r>
      <rPr>
        <b/>
        <sz val="8"/>
        <color theme="2"/>
        <rFont val="Tahoma"/>
        <family val="2"/>
      </rPr>
      <t xml:space="preserve">
</t>
    </r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</si>
  <si>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</si>
  <si>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</si>
  <si>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</si>
  <si>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</si>
  <si>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</si>
  <si>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</si>
  <si>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</si>
  <si>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</si>
  <si>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A 300</t>
  </si>
  <si>
    <t>A 301</t>
  </si>
  <si>
    <t>A 302</t>
  </si>
  <si>
    <t>A 303</t>
  </si>
  <si>
    <t>A 304</t>
  </si>
  <si>
    <t>A 305</t>
  </si>
  <si>
    <t>A 306</t>
  </si>
  <si>
    <t>A 307</t>
  </si>
  <si>
    <t>A 308</t>
  </si>
  <si>
    <t>A 309</t>
  </si>
  <si>
    <t>A 310</t>
  </si>
  <si>
    <t>A 311</t>
  </si>
  <si>
    <t>A 312</t>
  </si>
  <si>
    <t>A 313</t>
  </si>
  <si>
    <t>A 314</t>
  </si>
  <si>
    <t>A 315</t>
  </si>
  <si>
    <t>A 316</t>
  </si>
  <si>
    <t>A 317</t>
  </si>
  <si>
    <t>A 318</t>
  </si>
  <si>
    <t>A 319</t>
  </si>
  <si>
    <t>A 320</t>
  </si>
  <si>
    <t>A 321</t>
  </si>
  <si>
    <t>A 322</t>
  </si>
  <si>
    <t>A 323</t>
  </si>
  <si>
    <t>A 324</t>
  </si>
  <si>
    <t>A 325</t>
  </si>
  <si>
    <t>A 326</t>
  </si>
  <si>
    <t>A 327</t>
  </si>
  <si>
    <t>A 328</t>
  </si>
  <si>
    <t>A 329</t>
  </si>
  <si>
    <t>28.12.</t>
  </si>
  <si>
    <t>29.12.</t>
  </si>
  <si>
    <r>
      <rPr>
        <b/>
        <sz val="10"/>
        <rFont val="Tahoma"/>
        <family val="2"/>
      </rPr>
      <t>OK</t>
    </r>
    <r>
      <rPr>
        <sz val="10"/>
        <rFont val="Tahoma"/>
        <family val="2"/>
      </rPr>
      <t xml:space="preserve">. Damit die Liste aktuell bleibt, könnt Ihr immer wieder Änderungen eintragen. </t>
    </r>
  </si>
  <si>
    <t>   Geht auf boom.de.ae - Reiter Truppenwerte und dort die Werte eingeben.</t>
  </si>
  <si>
    <t>boom.de.ae</t>
  </si>
  <si>
    <t>30.12.</t>
  </si>
  <si>
    <t>31.12.</t>
  </si>
  <si>
    <t>01.01.</t>
  </si>
  <si>
    <t>02.01.</t>
  </si>
  <si>
    <t>03.01.</t>
  </si>
  <si>
    <t>04.01.</t>
  </si>
  <si>
    <t>05.01.</t>
  </si>
  <si>
    <t>06.01.</t>
  </si>
  <si>
    <t>07.01.</t>
  </si>
  <si>
    <r>
      <t xml:space="preserve">Tiefer Einschnitt </t>
    </r>
    <r>
      <rPr>
        <sz val="8"/>
        <color theme="1"/>
        <rFont val="Tahoma"/>
        <family val="2"/>
      </rPr>
      <t>(08.01.2016)</t>
    </r>
  </si>
  <si>
    <t>08.01.</t>
  </si>
  <si>
    <r>
      <t xml:space="preserve">Info </t>
    </r>
    <r>
      <rPr>
        <sz val="8"/>
        <color theme="2"/>
        <rFont val="Tahoma"/>
        <family val="2"/>
      </rPr>
      <t>23.01.2016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</si>
  <si>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30.01.2016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</si>
  <si>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06.02.2016</t>
    </r>
    <r>
      <rPr>
        <b/>
        <sz val="8"/>
        <color theme="2"/>
        <rFont val="Tahoma"/>
        <family val="2"/>
      </rPr>
      <t xml:space="preserve">
</t>
    </r>
  </si>
  <si>
    <t>09.01.</t>
  </si>
  <si>
    <t>10.01.</t>
  </si>
  <si>
    <t>11.01.</t>
  </si>
  <si>
    <t>12.01.</t>
  </si>
  <si>
    <t>13.01.</t>
  </si>
  <si>
    <t>14.01.</t>
  </si>
  <si>
    <t>15.01.</t>
  </si>
  <si>
    <t>16.01.</t>
  </si>
  <si>
    <t>17.01.</t>
  </si>
  <si>
    <t>18.01.</t>
  </si>
  <si>
    <r>
      <t xml:space="preserve">Info </t>
    </r>
    <r>
      <rPr>
        <sz val="8"/>
        <color theme="2"/>
        <rFont val="Tahoma"/>
        <family val="2"/>
      </rPr>
      <t>13.02.2016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</si>
  <si>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20.02.2016</t>
    </r>
    <r>
      <rPr>
        <b/>
        <sz val="8"/>
        <color theme="2"/>
        <rFont val="Tahoma"/>
        <family val="2"/>
      </rPr>
      <t xml:space="preserve">
</t>
    </r>
  </si>
  <si>
    <t>19.01.</t>
  </si>
  <si>
    <t>20.01.</t>
  </si>
  <si>
    <t>21.01.</t>
  </si>
  <si>
    <t>22.01.</t>
  </si>
  <si>
    <t>23.01.</t>
  </si>
  <si>
    <t>24.01.</t>
  </si>
  <si>
    <t>25.01.</t>
  </si>
  <si>
    <t>26.01.</t>
  </si>
  <si>
    <t>27.01.</t>
  </si>
  <si>
    <t>A 330</t>
  </si>
  <si>
    <t>A 331</t>
  </si>
  <si>
    <t>A 332</t>
  </si>
  <si>
    <t>A 333</t>
  </si>
  <si>
    <t>A 334</t>
  </si>
  <si>
    <t>A 335</t>
  </si>
  <si>
    <t>A 336</t>
  </si>
  <si>
    <t>A 337</t>
  </si>
  <si>
    <t>A 338</t>
  </si>
  <si>
    <t>A 339</t>
  </si>
  <si>
    <t>A 340</t>
  </si>
  <si>
    <t>A 341</t>
  </si>
  <si>
    <t>A 342</t>
  </si>
  <si>
    <t>A 343</t>
  </si>
  <si>
    <t>A 344</t>
  </si>
  <si>
    <t>A 345</t>
  </si>
  <si>
    <t>A 346</t>
  </si>
  <si>
    <t>A 347</t>
  </si>
  <si>
    <t>A 348</t>
  </si>
  <si>
    <t>A 349</t>
  </si>
  <si>
    <t>A 350</t>
  </si>
  <si>
    <t>A 351</t>
  </si>
  <si>
    <t>28.01.</t>
  </si>
  <si>
    <t>29.01.</t>
  </si>
  <si>
    <t>30.01.</t>
  </si>
  <si>
    <t>light tron 2.0</t>
  </si>
  <si>
    <t>31.01.</t>
  </si>
  <si>
    <t>01.02.</t>
  </si>
  <si>
    <t>02.02.</t>
  </si>
  <si>
    <t>03.02.</t>
  </si>
  <si>
    <t>04.02.</t>
  </si>
  <si>
    <t>05.02.</t>
  </si>
  <si>
    <t>06.02.</t>
  </si>
  <si>
    <t>07.02.</t>
  </si>
  <si>
    <t>08.02.</t>
  </si>
  <si>
    <t>09.02.</t>
  </si>
  <si>
    <t>10.02.</t>
  </si>
  <si>
    <t>11.02.</t>
  </si>
  <si>
    <t>12.02.</t>
  </si>
  <si>
    <r>
      <t xml:space="preserve">Info </t>
    </r>
    <r>
      <rPr>
        <sz val="8"/>
        <color theme="2"/>
        <rFont val="Tahoma"/>
        <family val="2"/>
      </rPr>
      <t>27.02.2016</t>
    </r>
    <r>
      <rPr>
        <b/>
        <sz val="8"/>
        <color theme="2"/>
        <rFont val="Tahoma"/>
        <family val="2"/>
      </rPr>
      <t xml:space="preserve">
</t>
    </r>
  </si>
  <si>
    <t>13.02.</t>
  </si>
  <si>
    <t>14.02.</t>
  </si>
  <si>
    <t>15.02.</t>
  </si>
  <si>
    <t>A 352</t>
  </si>
  <si>
    <t>A 353</t>
  </si>
  <si>
    <t>A 354</t>
  </si>
  <si>
    <t>A 355</t>
  </si>
  <si>
    <t>A 356</t>
  </si>
  <si>
    <t>A 357</t>
  </si>
  <si>
    <t>A 358</t>
  </si>
  <si>
    <t>A 359</t>
  </si>
  <si>
    <t>A 360</t>
  </si>
  <si>
    <t>A 361</t>
  </si>
  <si>
    <t>A 362</t>
  </si>
  <si>
    <t>A 363</t>
  </si>
  <si>
    <t>A 364</t>
  </si>
  <si>
    <t>A 365</t>
  </si>
  <si>
    <t>A 366</t>
  </si>
  <si>
    <t>A 367</t>
  </si>
  <si>
    <t>A 368</t>
  </si>
  <si>
    <t>A 369</t>
  </si>
  <si>
    <t>A 370</t>
  </si>
  <si>
    <t>A 371</t>
  </si>
  <si>
    <t>A 372</t>
  </si>
  <si>
    <t>A 373</t>
  </si>
  <si>
    <t>A 374</t>
  </si>
  <si>
    <t>A 375</t>
  </si>
  <si>
    <t>A 376</t>
  </si>
  <si>
    <t>A 377</t>
  </si>
  <si>
    <t>A 378</t>
  </si>
  <si>
    <t>A 379</t>
  </si>
  <si>
    <t>A 380</t>
  </si>
  <si>
    <t>A 381</t>
  </si>
  <si>
    <t>16.02.</t>
  </si>
  <si>
    <t>17.02.</t>
  </si>
  <si>
    <t>18.02.</t>
  </si>
  <si>
    <r>
      <t xml:space="preserve">Info </t>
    </r>
    <r>
      <rPr>
        <sz val="8"/>
        <color theme="2"/>
        <rFont val="Tahoma"/>
        <family val="2"/>
      </rPr>
      <t>05.03.2016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</si>
  <si>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12.03.2016</t>
    </r>
    <r>
      <rPr>
        <b/>
        <sz val="8"/>
        <color theme="2"/>
        <rFont val="Tahoma"/>
        <family val="2"/>
      </rPr>
      <t xml:space="preserve">
</t>
    </r>
  </si>
  <si>
    <t>23.02.</t>
  </si>
  <si>
    <t>Collonel Bergo</t>
  </si>
  <si>
    <t>29.02.</t>
  </si>
  <si>
    <t>06.03.</t>
  </si>
  <si>
    <t>Sepp</t>
  </si>
  <si>
    <t>09.03.</t>
  </si>
  <si>
    <r>
      <t xml:space="preserve">Info </t>
    </r>
    <r>
      <rPr>
        <sz val="8"/>
        <color theme="2"/>
        <rFont val="Tahoma"/>
        <family val="2"/>
      </rPr>
      <t>19.03.2016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</si>
  <si>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26.03.2016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</si>
  <si>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02.04.2016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</si>
  <si>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09.04.2016</t>
    </r>
    <r>
      <rPr>
        <b/>
        <sz val="8"/>
        <color theme="2"/>
        <rFont val="Tahoma"/>
        <family val="2"/>
      </rPr>
      <t xml:space="preserve">
</t>
    </r>
  </si>
  <si>
    <t>19.03.</t>
  </si>
  <si>
    <t>A 382</t>
  </si>
  <si>
    <t>A 383</t>
  </si>
  <si>
    <t>A 384</t>
  </si>
  <si>
    <t>A 385</t>
  </si>
  <si>
    <t>A 386</t>
  </si>
  <si>
    <t>A 387</t>
  </si>
  <si>
    <t>A 388</t>
  </si>
  <si>
    <t>A 389</t>
  </si>
  <si>
    <t>A 390</t>
  </si>
  <si>
    <t>A 391</t>
  </si>
  <si>
    <t>A 392</t>
  </si>
  <si>
    <t>A 393</t>
  </si>
  <si>
    <t>A 394</t>
  </si>
  <si>
    <t>A 395</t>
  </si>
  <si>
    <t>A 396</t>
  </si>
  <si>
    <t>A 397</t>
  </si>
  <si>
    <t>A 398</t>
  </si>
  <si>
    <t>A 399</t>
  </si>
  <si>
    <t>A 400</t>
  </si>
  <si>
    <t>A 401</t>
  </si>
  <si>
    <t>A 402</t>
  </si>
  <si>
    <t>A 403</t>
  </si>
  <si>
    <t>A 404</t>
  </si>
  <si>
    <t>A 405</t>
  </si>
  <si>
    <t>A 406</t>
  </si>
  <si>
    <t>A 407</t>
  </si>
  <si>
    <t>A 408</t>
  </si>
  <si>
    <t>A 409</t>
  </si>
  <si>
    <t>A 410</t>
  </si>
  <si>
    <t>A 411</t>
  </si>
  <si>
    <t>02.04.</t>
  </si>
  <si>
    <r>
      <t xml:space="preserve">Info </t>
    </r>
    <r>
      <rPr>
        <sz val="8"/>
        <color theme="2"/>
        <rFont val="Tahoma"/>
        <family val="2"/>
      </rPr>
      <t>16.04.2016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</si>
  <si>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23.04.2016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</si>
  <si>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30.04.2016</t>
    </r>
    <r>
      <rPr>
        <b/>
        <sz val="8"/>
        <color theme="2"/>
        <rFont val="Tahoma"/>
        <family val="2"/>
      </rPr>
      <t xml:space="preserve">
</t>
    </r>
  </si>
  <si>
    <t>phil</t>
  </si>
  <si>
    <t>11 05.2015</t>
  </si>
  <si>
    <t>A 412</t>
  </si>
  <si>
    <t>A 413</t>
  </si>
  <si>
    <t>A 414</t>
  </si>
  <si>
    <t>A 415</t>
  </si>
  <si>
    <t>A 416</t>
  </si>
  <si>
    <t>A 417</t>
  </si>
  <si>
    <t>A 418</t>
  </si>
  <si>
    <t>A 419</t>
  </si>
  <si>
    <t>A 420</t>
  </si>
  <si>
    <t>A 421</t>
  </si>
  <si>
    <t>A 422</t>
  </si>
  <si>
    <t>A 423</t>
  </si>
  <si>
    <t>A 424</t>
  </si>
  <si>
    <t>A 425</t>
  </si>
  <si>
    <t>A 426</t>
  </si>
  <si>
    <t>A 427</t>
  </si>
  <si>
    <t>A 428</t>
  </si>
  <si>
    <t>A 429</t>
  </si>
  <si>
    <t>A 430</t>
  </si>
  <si>
    <t>A 431</t>
  </si>
  <si>
    <t>A 432</t>
  </si>
  <si>
    <t>A 433</t>
  </si>
  <si>
    <t>A 434</t>
  </si>
  <si>
    <t>A 435</t>
  </si>
  <si>
    <t>A 436</t>
  </si>
  <si>
    <t>A 437</t>
  </si>
  <si>
    <t>A 438</t>
  </si>
  <si>
    <t>A 439</t>
  </si>
  <si>
    <t>A 440</t>
  </si>
  <si>
    <t>A 441</t>
  </si>
  <si>
    <t>A 442</t>
  </si>
  <si>
    <t>A 443</t>
  </si>
  <si>
    <t>A 444</t>
  </si>
  <si>
    <t>A 445</t>
  </si>
  <si>
    <t>A 446</t>
  </si>
  <si>
    <t>A 447</t>
  </si>
  <si>
    <t>A 448</t>
  </si>
  <si>
    <t>A 449</t>
  </si>
  <si>
    <t>11.04.</t>
  </si>
  <si>
    <t>16.04.</t>
  </si>
  <si>
    <t>20.04.</t>
  </si>
  <si>
    <r>
      <t xml:space="preserve">Info </t>
    </r>
    <r>
      <rPr>
        <sz val="8"/>
        <color theme="2"/>
        <rFont val="Tahoma"/>
        <family val="2"/>
      </rPr>
      <t>07.05.2016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</si>
  <si>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14.05.2016</t>
    </r>
    <r>
      <rPr>
        <b/>
        <sz val="8"/>
        <color theme="2"/>
        <rFont val="Tahoma"/>
        <family val="2"/>
      </rPr>
      <t xml:space="preserve">
</t>
    </r>
  </si>
  <si>
    <t>Fusion German Outlaws</t>
  </si>
  <si>
    <t>27.04.</t>
  </si>
  <si>
    <t>Mitglieder            Letzte Aktualisierung 01.05.2016/13.30</t>
  </si>
  <si>
    <t>03.05.</t>
  </si>
  <si>
    <r>
      <t xml:space="preserve">Info </t>
    </r>
    <r>
      <rPr>
        <sz val="8"/>
        <color theme="2"/>
        <rFont val="Tahoma"/>
        <family val="2"/>
      </rPr>
      <t>21.05.2016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</si>
  <si>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28.05.2016</t>
    </r>
    <r>
      <rPr>
        <b/>
        <sz val="8"/>
        <color theme="2"/>
        <rFont val="Tahoma"/>
        <family val="2"/>
      </rPr>
      <t xml:space="preserve">
</t>
    </r>
  </si>
  <si>
    <t>11.05.</t>
  </si>
  <si>
    <t>20.05.</t>
  </si>
  <si>
    <r>
      <t xml:space="preserve">Info </t>
    </r>
    <r>
      <rPr>
        <sz val="8"/>
        <color theme="2"/>
        <rFont val="Tahoma"/>
        <family val="2"/>
      </rPr>
      <t>04.06.2016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</si>
  <si>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11.06.2016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</si>
  <si>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18.06.2016</t>
    </r>
    <r>
      <rPr>
        <b/>
        <sz val="8"/>
        <color theme="2"/>
        <rFont val="Tahoma"/>
        <family val="2"/>
      </rPr>
      <t xml:space="preserve">
</t>
    </r>
  </si>
  <si>
    <t>A 450</t>
  </si>
  <si>
    <t>A 451</t>
  </si>
  <si>
    <t>A 452</t>
  </si>
  <si>
    <t>A 453</t>
  </si>
  <si>
    <t>A 454</t>
  </si>
  <si>
    <t>A 455</t>
  </si>
  <si>
    <t>A 456</t>
  </si>
  <si>
    <t>A 457</t>
  </si>
  <si>
    <t>A 458</t>
  </si>
  <si>
    <t>A 459</t>
  </si>
  <si>
    <t>A 460</t>
  </si>
  <si>
    <t>A 461</t>
  </si>
  <si>
    <t>A 462</t>
  </si>
  <si>
    <t>A 463</t>
  </si>
  <si>
    <t>A 464</t>
  </si>
  <si>
    <t>A 465</t>
  </si>
  <si>
    <t>A 466</t>
  </si>
  <si>
    <t>A 467</t>
  </si>
  <si>
    <t>A 468</t>
  </si>
  <si>
    <t>A 469</t>
  </si>
  <si>
    <t>A 470</t>
  </si>
  <si>
    <t>A 471</t>
  </si>
  <si>
    <t>A 472</t>
  </si>
  <si>
    <t>A 473</t>
  </si>
  <si>
    <t>A 474</t>
  </si>
  <si>
    <t>A 475</t>
  </si>
  <si>
    <t>A 476</t>
  </si>
  <si>
    <t>A 477</t>
  </si>
  <si>
    <t>A 478</t>
  </si>
  <si>
    <t>A 479</t>
  </si>
  <si>
    <t>24.05.</t>
  </si>
  <si>
    <t>29.05.</t>
  </si>
  <si>
    <t>Zipzapzup</t>
  </si>
  <si>
    <t>Juni</t>
  </si>
  <si>
    <t>M3Mark_BvB</t>
  </si>
  <si>
    <t>31.05.</t>
  </si>
  <si>
    <t>04.06.</t>
  </si>
  <si>
    <t>Kryonierin</t>
  </si>
  <si>
    <t>Ehemalige Amazing-Zwerge.</t>
  </si>
  <si>
    <t>SCaRaMaNGa</t>
  </si>
  <si>
    <t>09.06.</t>
  </si>
  <si>
    <t>Capt.S Jr</t>
  </si>
  <si>
    <t>13.06.</t>
  </si>
  <si>
    <r>
      <t xml:space="preserve">Info </t>
    </r>
    <r>
      <rPr>
        <sz val="8"/>
        <color theme="2"/>
        <rFont val="Tahoma"/>
        <family val="2"/>
      </rPr>
      <t>25.06.2016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</si>
  <si>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02.07.2016</t>
    </r>
    <r>
      <rPr>
        <b/>
        <sz val="8"/>
        <color theme="2"/>
        <rFont val="Tahoma"/>
        <family val="2"/>
      </rPr>
      <t xml:space="preserve">
</t>
    </r>
  </si>
  <si>
    <t>18.06.</t>
  </si>
  <si>
    <t>22.06.</t>
  </si>
  <si>
    <t>A 480</t>
  </si>
  <si>
    <t>A 481</t>
  </si>
  <si>
    <t>A 482</t>
  </si>
  <si>
    <t>A 483</t>
  </si>
  <si>
    <t>A 484</t>
  </si>
  <si>
    <t>A 485</t>
  </si>
  <si>
    <t>A 486</t>
  </si>
  <si>
    <t>A 487</t>
  </si>
  <si>
    <t>A 488</t>
  </si>
  <si>
    <t>A 489</t>
  </si>
  <si>
    <t>A 490</t>
  </si>
  <si>
    <t>A 491</t>
  </si>
  <si>
    <t>A 492</t>
  </si>
  <si>
    <t>A 493</t>
  </si>
  <si>
    <t>A 494</t>
  </si>
  <si>
    <t>A 495</t>
  </si>
  <si>
    <t>A 496</t>
  </si>
  <si>
    <t>A 497</t>
  </si>
  <si>
    <t>A 498</t>
  </si>
  <si>
    <t>A 499</t>
  </si>
  <si>
    <t>A 500</t>
  </si>
  <si>
    <t>A 501</t>
  </si>
  <si>
    <t>A 502</t>
  </si>
  <si>
    <t>A 503</t>
  </si>
  <si>
    <t>A 504</t>
  </si>
  <si>
    <t>A 505</t>
  </si>
  <si>
    <t>A 506</t>
  </si>
  <si>
    <t>A 507</t>
  </si>
  <si>
    <t>A 508</t>
  </si>
  <si>
    <t>26.06.</t>
  </si>
  <si>
    <t>Juli</t>
  </si>
  <si>
    <r>
      <t xml:space="preserve">Info </t>
    </r>
    <r>
      <rPr>
        <sz val="8"/>
        <color theme="2"/>
        <rFont val="Tahoma"/>
        <family val="2"/>
      </rPr>
      <t>09.07.2016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</si>
  <si>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16.07.2016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</si>
  <si>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23.07.2016</t>
    </r>
    <r>
      <rPr>
        <b/>
        <sz val="8"/>
        <color theme="2"/>
        <rFont val="Tahoma"/>
        <family val="2"/>
      </rPr>
      <t xml:space="preserve">
</t>
    </r>
  </si>
  <si>
    <t>02.07.</t>
  </si>
  <si>
    <r>
      <t xml:space="preserve">Großangriff </t>
    </r>
    <r>
      <rPr>
        <sz val="8"/>
        <color theme="1"/>
        <rFont val="Tahoma"/>
        <family val="2"/>
      </rPr>
      <t>(06.07.2016)</t>
    </r>
  </si>
  <si>
    <t>07.07.</t>
  </si>
  <si>
    <r>
      <t xml:space="preserve">Info </t>
    </r>
    <r>
      <rPr>
        <sz val="8"/>
        <color theme="2"/>
        <rFont val="Tahoma"/>
        <family val="2"/>
      </rPr>
      <t>30.07.2016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</si>
  <si>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06.08.2016</t>
    </r>
    <r>
      <rPr>
        <b/>
        <sz val="8"/>
        <color theme="2"/>
        <rFont val="Tahoma"/>
        <family val="2"/>
      </rPr>
      <t xml:space="preserve">
</t>
    </r>
  </si>
  <si>
    <t>13.07.</t>
  </si>
  <si>
    <t>22.07.</t>
  </si>
  <si>
    <t>A 509</t>
  </si>
  <si>
    <t>A 510</t>
  </si>
  <si>
    <t>A 511</t>
  </si>
  <si>
    <t>A 512</t>
  </si>
  <si>
    <t>A 513</t>
  </si>
  <si>
    <t>A 514</t>
  </si>
  <si>
    <t>A 515</t>
  </si>
  <si>
    <t>A 516</t>
  </si>
  <si>
    <t>A 517</t>
  </si>
  <si>
    <t>A 518</t>
  </si>
  <si>
    <t>A 519</t>
  </si>
  <si>
    <t>A 520</t>
  </si>
  <si>
    <t>A 521</t>
  </si>
  <si>
    <t>A 522</t>
  </si>
  <si>
    <t>A 523</t>
  </si>
  <si>
    <t>A 524</t>
  </si>
  <si>
    <t>A 525</t>
  </si>
  <si>
    <t>A 526</t>
  </si>
  <si>
    <t>A 527</t>
  </si>
  <si>
    <t>A 528</t>
  </si>
  <si>
    <t>A 529</t>
  </si>
  <si>
    <t>A 530</t>
  </si>
  <si>
    <t>A 531</t>
  </si>
  <si>
    <t>A 532</t>
  </si>
  <si>
    <t>A 533</t>
  </si>
  <si>
    <t>A 534</t>
  </si>
  <si>
    <t>A 535</t>
  </si>
  <si>
    <t>A 536</t>
  </si>
  <si>
    <t>A 537</t>
  </si>
  <si>
    <t>A 538</t>
  </si>
  <si>
    <t>A 539</t>
  </si>
  <si>
    <t>A 540</t>
  </si>
  <si>
    <t>A 541</t>
  </si>
  <si>
    <t>A 542</t>
  </si>
  <si>
    <t>A 543</t>
  </si>
  <si>
    <t>A 544</t>
  </si>
  <si>
    <t>29.07.</t>
  </si>
  <si>
    <r>
      <t xml:space="preserve">Info </t>
    </r>
    <r>
      <rPr>
        <sz val="8"/>
        <color theme="2"/>
        <rFont val="Tahoma"/>
        <family val="2"/>
      </rPr>
      <t>13.08.2016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</si>
  <si>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20.08.2016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</si>
  <si>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27.08.2016</t>
    </r>
    <r>
      <rPr>
        <b/>
        <sz val="8"/>
        <color theme="2"/>
        <rFont val="Tahoma"/>
        <family val="2"/>
      </rPr>
      <t xml:space="preserve">
</t>
    </r>
  </si>
  <si>
    <t>August</t>
  </si>
  <si>
    <t>T.B.BuccanneerS</t>
  </si>
  <si>
    <t>15.08.</t>
  </si>
  <si>
    <r>
      <t xml:space="preserve">Info </t>
    </r>
    <r>
      <rPr>
        <sz val="8"/>
        <color theme="2"/>
        <rFont val="Tahoma"/>
        <family val="2"/>
      </rPr>
      <t>03.09.2016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</si>
  <si>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10.09.2016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</si>
  <si>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17.09.2016</t>
    </r>
    <r>
      <rPr>
        <b/>
        <sz val="8"/>
        <color theme="2"/>
        <rFont val="Tahoma"/>
        <family val="2"/>
      </rPr>
      <t xml:space="preserve">
</t>
    </r>
  </si>
  <si>
    <t>A 545</t>
  </si>
  <si>
    <t>A 546</t>
  </si>
  <si>
    <t>A 547</t>
  </si>
  <si>
    <t>A 548</t>
  </si>
  <si>
    <t>A 549</t>
  </si>
  <si>
    <t>A 550</t>
  </si>
  <si>
    <t>A 551</t>
  </si>
  <si>
    <t>A 552</t>
  </si>
  <si>
    <t>A 553</t>
  </si>
  <si>
    <t>A 554</t>
  </si>
  <si>
    <t>A 555</t>
  </si>
  <si>
    <t>A 556</t>
  </si>
  <si>
    <t>A 557</t>
  </si>
  <si>
    <t>A 558</t>
  </si>
  <si>
    <t>A 559</t>
  </si>
  <si>
    <t>A 560</t>
  </si>
  <si>
    <t>A 561</t>
  </si>
  <si>
    <t>A 562</t>
  </si>
  <si>
    <t>A 563</t>
  </si>
  <si>
    <t>Zz-HELLBOY</t>
  </si>
  <si>
    <t>Cyborg</t>
  </si>
  <si>
    <t>September</t>
  </si>
  <si>
    <t>Highthauer</t>
  </si>
  <si>
    <t>Abgezogen</t>
  </si>
  <si>
    <t xml:space="preserve"> Plus pro Tag</t>
  </si>
  <si>
    <r>
      <t xml:space="preserve">Info </t>
    </r>
    <r>
      <rPr>
        <sz val="8"/>
        <color theme="2"/>
        <rFont val="Tahoma"/>
        <family val="2"/>
      </rPr>
      <t>24.09.2016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</si>
  <si>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01.10.2016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</si>
  <si>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08.10.2016</t>
    </r>
    <r>
      <rPr>
        <b/>
        <sz val="8"/>
        <color theme="2"/>
        <rFont val="Tahoma"/>
        <family val="2"/>
      </rPr>
      <t xml:space="preserve">
</t>
    </r>
  </si>
  <si>
    <t>pro Boot</t>
  </si>
  <si>
    <t>Boote</t>
  </si>
  <si>
    <t>Schaden/s</t>
  </si>
  <si>
    <t>gesammt</t>
  </si>
  <si>
    <t>1 sec</t>
  </si>
  <si>
    <t>Oz Schaden</t>
  </si>
  <si>
    <t>A 564</t>
  </si>
  <si>
    <t>A 565</t>
  </si>
  <si>
    <t>A 566</t>
  </si>
  <si>
    <t>A 567</t>
  </si>
  <si>
    <t>A 568</t>
  </si>
  <si>
    <t>A 569</t>
  </si>
  <si>
    <t>A 570</t>
  </si>
  <si>
    <t>A 571</t>
  </si>
  <si>
    <t>A 572</t>
  </si>
  <si>
    <t>A 573</t>
  </si>
  <si>
    <t>A 574</t>
  </si>
  <si>
    <t>A 575</t>
  </si>
  <si>
    <t>A 576</t>
  </si>
  <si>
    <t>A 577</t>
  </si>
  <si>
    <t>A 578</t>
  </si>
  <si>
    <t>A 579</t>
  </si>
  <si>
    <t>A 580</t>
  </si>
  <si>
    <t>A 581</t>
  </si>
  <si>
    <t>A 582</t>
  </si>
  <si>
    <t>A 583</t>
  </si>
  <si>
    <t>A 584</t>
  </si>
  <si>
    <t>A 585</t>
  </si>
  <si>
    <t>A 586</t>
  </si>
  <si>
    <t>A 587</t>
  </si>
  <si>
    <t>Dauer in Sec.</t>
  </si>
  <si>
    <t>24.09.</t>
  </si>
  <si>
    <r>
      <t xml:space="preserve">Info </t>
    </r>
    <r>
      <rPr>
        <sz val="8"/>
        <color theme="2"/>
        <rFont val="Tahoma"/>
        <family val="2"/>
      </rPr>
      <t>15.10.2016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</si>
  <si>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22.10.2016</t>
    </r>
    <r>
      <rPr>
        <b/>
        <sz val="8"/>
        <color theme="2"/>
        <rFont val="Tahoma"/>
        <family val="2"/>
      </rPr>
      <t xml:space="preserve">
</t>
    </r>
  </si>
  <si>
    <t>Oktober</t>
  </si>
  <si>
    <t>Maddox</t>
  </si>
  <si>
    <r>
      <t xml:space="preserve">Info </t>
    </r>
    <r>
      <rPr>
        <sz val="8"/>
        <color theme="2"/>
        <rFont val="Tahoma"/>
        <family val="2"/>
      </rPr>
      <t>29.10.2016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</si>
  <si>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05.11.2016</t>
    </r>
    <r>
      <rPr>
        <b/>
        <sz val="8"/>
        <color theme="2"/>
        <rFont val="Tahoma"/>
        <family val="2"/>
      </rPr>
      <t xml:space="preserve">
</t>
    </r>
  </si>
  <si>
    <t>A 588</t>
  </si>
  <si>
    <t>A 589</t>
  </si>
  <si>
    <t>A 590</t>
  </si>
  <si>
    <t>A 591</t>
  </si>
  <si>
    <t>A 592</t>
  </si>
  <si>
    <t>A 593</t>
  </si>
  <si>
    <t>A 594</t>
  </si>
  <si>
    <t>A 595</t>
  </si>
  <si>
    <t>A 596</t>
  </si>
  <si>
    <t>A 597</t>
  </si>
  <si>
    <t>A 598</t>
  </si>
  <si>
    <t>A 599</t>
  </si>
  <si>
    <t>A 600</t>
  </si>
  <si>
    <t>A 601</t>
  </si>
  <si>
    <t>A 602</t>
  </si>
  <si>
    <t>A 603</t>
  </si>
  <si>
    <t>A 604</t>
  </si>
  <si>
    <t>A 605</t>
  </si>
  <si>
    <t>A 606</t>
  </si>
  <si>
    <t>A 607</t>
  </si>
  <si>
    <t>A 608</t>
  </si>
  <si>
    <t>A 609</t>
  </si>
  <si>
    <t>A 610</t>
  </si>
  <si>
    <t>A 611</t>
  </si>
  <si>
    <t>A 612</t>
  </si>
  <si>
    <t>A 613</t>
  </si>
  <si>
    <t>A 614</t>
  </si>
  <si>
    <t>A 615</t>
  </si>
  <si>
    <t>A 616</t>
  </si>
  <si>
    <t>A 617</t>
  </si>
  <si>
    <t>A 618</t>
  </si>
  <si>
    <t>A 619</t>
  </si>
  <si>
    <t>A 620</t>
  </si>
  <si>
    <t>A 621</t>
  </si>
  <si>
    <t>A 622</t>
  </si>
  <si>
    <t>A 623</t>
  </si>
  <si>
    <t>Jörg</t>
  </si>
  <si>
    <r>
      <t xml:space="preserve">Info </t>
    </r>
    <r>
      <rPr>
        <sz val="8"/>
        <color theme="2"/>
        <rFont val="Tahoma"/>
        <family val="2"/>
      </rPr>
      <t>12.11.2016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</si>
  <si>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19.11.2016</t>
    </r>
    <r>
      <rPr>
        <b/>
        <sz val="8"/>
        <color theme="2"/>
        <rFont val="Tahoma"/>
        <family val="2"/>
      </rPr>
      <t xml:space="preserve">
</t>
    </r>
  </si>
  <si>
    <t>Gesammtschaden</t>
  </si>
  <si>
    <t>Tobsen</t>
  </si>
  <si>
    <t>pet</t>
  </si>
  <si>
    <t>November</t>
  </si>
  <si>
    <t>75 Infos Minimum (Strengt euch an)</t>
  </si>
  <si>
    <t>65 Infos Schmerzgrenze</t>
  </si>
  <si>
    <r>
      <t xml:space="preserve">ACHTUNG: </t>
    </r>
    <r>
      <rPr>
        <sz val="11"/>
        <color theme="1"/>
        <rFont val="Tahoma"/>
        <family val="2"/>
      </rPr>
      <t>Wer 3 Wochen unter 65 Infos im Schnitt bringt, darf gehen.</t>
    </r>
  </si>
  <si>
    <r>
      <t xml:space="preserve">ACHTUNG: </t>
    </r>
    <r>
      <rPr>
        <sz val="8"/>
        <color theme="1"/>
        <rFont val="Tahoma"/>
        <family val="2"/>
      </rPr>
      <t>Wer 3 Wochen unter 65 Infos im Schnitt bringt, darf gehen.</t>
    </r>
  </si>
  <si>
    <t>Hellrot = weiniger als 75 Infos</t>
  </si>
  <si>
    <t>Rot = weniger als 65 Infos</t>
  </si>
  <si>
    <t>unter 65 Infos</t>
  </si>
  <si>
    <t>unter 86% ROT</t>
  </si>
  <si>
    <t>sir neie</t>
  </si>
  <si>
    <r>
      <t xml:space="preserve">Info </t>
    </r>
    <r>
      <rPr>
        <sz val="8"/>
        <color theme="2"/>
        <rFont val="Tahoma"/>
        <family val="2"/>
      </rPr>
      <t>26.11.2016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</si>
  <si>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03.12.2016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</si>
  <si>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10.12.2016</t>
    </r>
    <r>
      <rPr>
        <b/>
        <sz val="8"/>
        <color theme="2"/>
        <rFont val="Tahoma"/>
        <family val="2"/>
      </rPr>
      <t xml:space="preserve">
</t>
    </r>
  </si>
  <si>
    <t>Zy-///-01</t>
  </si>
  <si>
    <t>Zy-///-02</t>
  </si>
  <si>
    <t>Zy-///-03</t>
  </si>
  <si>
    <t>Zy-///-04</t>
  </si>
  <si>
    <t>Zy-///-05</t>
  </si>
  <si>
    <t>Zy-///-06</t>
  </si>
  <si>
    <t>Zy-///-07</t>
  </si>
  <si>
    <t>Zy-///-08</t>
  </si>
  <si>
    <t>TOMMY F.</t>
  </si>
  <si>
    <t>A 624</t>
  </si>
  <si>
    <t>A 625</t>
  </si>
  <si>
    <t>A 626</t>
  </si>
  <si>
    <t>A 627</t>
  </si>
  <si>
    <t>A 628</t>
  </si>
  <si>
    <t>A 629</t>
  </si>
  <si>
    <t>A 630</t>
  </si>
  <si>
    <t>A 631</t>
  </si>
  <si>
    <t>A 632</t>
  </si>
  <si>
    <t>A 633</t>
  </si>
  <si>
    <t>A 634</t>
  </si>
  <si>
    <t>A 635</t>
  </si>
  <si>
    <t>A 636</t>
  </si>
  <si>
    <t>A 637</t>
  </si>
  <si>
    <t>A 638</t>
  </si>
  <si>
    <t>A 639</t>
  </si>
  <si>
    <t>A 640</t>
  </si>
  <si>
    <t>A 641</t>
  </si>
  <si>
    <t>A 642</t>
  </si>
  <si>
    <t>A 643</t>
  </si>
  <si>
    <t>A 644</t>
  </si>
  <si>
    <t>A 645</t>
  </si>
  <si>
    <t>A 646</t>
  </si>
  <si>
    <t>A 647</t>
  </si>
  <si>
    <t>Dezember</t>
  </si>
  <si>
    <r>
      <t xml:space="preserve">Himmelfahrtskommando </t>
    </r>
    <r>
      <rPr>
        <sz val="8"/>
        <color theme="1"/>
        <rFont val="Tahoma"/>
        <family val="2"/>
      </rPr>
      <t>(07.12..2016)</t>
    </r>
  </si>
  <si>
    <r>
      <t xml:space="preserve">Info </t>
    </r>
    <r>
      <rPr>
        <sz val="8"/>
        <color theme="2"/>
        <rFont val="Tahoma"/>
        <family val="2"/>
      </rPr>
      <t>17.12.2016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</si>
  <si>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31.12.2016</t>
    </r>
    <r>
      <rPr>
        <b/>
        <sz val="8"/>
        <color theme="2"/>
        <rFont val="Tahoma"/>
        <family val="2"/>
      </rPr>
      <t xml:space="preserve">
</t>
    </r>
  </si>
  <si>
    <t>A 648</t>
  </si>
  <si>
    <t>A 649</t>
  </si>
  <si>
    <t>A 650</t>
  </si>
  <si>
    <t>A 651</t>
  </si>
  <si>
    <t>A 652</t>
  </si>
  <si>
    <t>A 653</t>
  </si>
  <si>
    <t>A 654</t>
  </si>
  <si>
    <t>A 655</t>
  </si>
  <si>
    <t>A 656</t>
  </si>
  <si>
    <t>A 657</t>
  </si>
  <si>
    <t>A 658</t>
  </si>
  <si>
    <t>A 659</t>
  </si>
  <si>
    <t>A 660</t>
  </si>
  <si>
    <t>A 661</t>
  </si>
  <si>
    <t>A 662</t>
  </si>
  <si>
    <t>A 663</t>
  </si>
  <si>
    <t>A 664</t>
  </si>
  <si>
    <t>A 665</t>
  </si>
  <si>
    <t>A 666</t>
  </si>
  <si>
    <t>A 667</t>
  </si>
  <si>
    <t>A 668</t>
  </si>
  <si>
    <t>A 669</t>
  </si>
  <si>
    <t>A 670</t>
  </si>
  <si>
    <t>A 671</t>
  </si>
  <si>
    <t>A 672</t>
  </si>
  <si>
    <t>A 673</t>
  </si>
  <si>
    <t>A 674</t>
  </si>
  <si>
    <t>A 675</t>
  </si>
  <si>
    <t>A 676</t>
  </si>
  <si>
    <t>A 677</t>
  </si>
  <si>
    <r>
      <t xml:space="preserve">Info </t>
    </r>
    <r>
      <rPr>
        <sz val="8"/>
        <color theme="2"/>
        <rFont val="Tahoma"/>
        <family val="2"/>
      </rPr>
      <t>07.01.2016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</si>
  <si>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14.01.2016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</si>
  <si>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21.01.2016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</si>
  <si>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28.01.2016</t>
    </r>
    <r>
      <rPr>
        <b/>
        <sz val="8"/>
        <color theme="2"/>
        <rFont val="Tahoma"/>
        <family val="2"/>
      </rPr>
      <t xml:space="preserve">
</t>
    </r>
  </si>
  <si>
    <t>Januar</t>
  </si>
  <si>
    <t>Waldi</t>
  </si>
  <si>
    <t>For-M-6</t>
  </si>
  <si>
    <t>A 678</t>
  </si>
  <si>
    <t>A 679</t>
  </si>
  <si>
    <t>A 680</t>
  </si>
  <si>
    <t>A 681</t>
  </si>
  <si>
    <t>A 682</t>
  </si>
  <si>
    <t>A 683</t>
  </si>
  <si>
    <t>A 684</t>
  </si>
  <si>
    <t>A 685</t>
  </si>
  <si>
    <t>A 686</t>
  </si>
  <si>
    <t>A 687</t>
  </si>
  <si>
    <t>A 688</t>
  </si>
  <si>
    <t>A 689</t>
  </si>
  <si>
    <t>A 690</t>
  </si>
  <si>
    <t>A 691</t>
  </si>
  <si>
    <t>A 692</t>
  </si>
  <si>
    <t>A 693</t>
  </si>
  <si>
    <t>A 694</t>
  </si>
  <si>
    <t>A 695</t>
  </si>
  <si>
    <t>A 696</t>
  </si>
  <si>
    <t>A 697</t>
  </si>
  <si>
    <t>pasi</t>
  </si>
  <si>
    <t>Zy-///-09</t>
  </si>
  <si>
    <t>GoScHa</t>
  </si>
  <si>
    <t>Zy-///-10</t>
  </si>
  <si>
    <r>
      <t xml:space="preserve">Info </t>
    </r>
    <r>
      <rPr>
        <sz val="8"/>
        <color theme="2"/>
        <rFont val="Tahoma"/>
        <family val="2"/>
      </rPr>
      <t>04.02.2016</t>
    </r>
    <r>
      <rPr>
        <b/>
        <sz val="8"/>
        <color theme="2"/>
        <rFont val="Tahoma"/>
        <family val="2"/>
      </rPr>
      <t xml:space="preserve">
</t>
    </r>
  </si>
  <si>
    <t>Lea Killerin</t>
  </si>
  <si>
    <t>NismoGTR</t>
  </si>
  <si>
    <t>Zz-dodino</t>
  </si>
  <si>
    <t>A 698</t>
  </si>
  <si>
    <t>A 699</t>
  </si>
  <si>
    <t>A 700</t>
  </si>
  <si>
    <t>A 701</t>
  </si>
  <si>
    <t>A 702</t>
  </si>
  <si>
    <t>A 703</t>
  </si>
  <si>
    <t>A 704</t>
  </si>
  <si>
    <t>A 705</t>
  </si>
  <si>
    <t>A 706</t>
  </si>
  <si>
    <t>A 707</t>
  </si>
  <si>
    <t>A 708</t>
  </si>
  <si>
    <t>A 709</t>
  </si>
  <si>
    <t>A 710</t>
  </si>
  <si>
    <t>A 711</t>
  </si>
  <si>
    <t>A 712</t>
  </si>
  <si>
    <t>A 713</t>
  </si>
  <si>
    <t>A 714</t>
  </si>
  <si>
    <t>A 715</t>
  </si>
  <si>
    <t>Februar</t>
  </si>
  <si>
    <r>
      <t xml:space="preserve">Info </t>
    </r>
    <r>
      <rPr>
        <sz val="8"/>
        <color theme="2"/>
        <rFont val="Tahoma"/>
        <family val="2"/>
      </rPr>
      <t>18.02.2016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</si>
  <si>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25.02.2016</t>
    </r>
    <r>
      <rPr>
        <b/>
        <sz val="8"/>
        <color theme="2"/>
        <rFont val="Tahoma"/>
        <family val="2"/>
      </rPr>
      <t xml:space="preserve">
</t>
    </r>
  </si>
  <si>
    <r>
      <t xml:space="preserve">Info </t>
    </r>
    <r>
      <rPr>
        <sz val="8"/>
        <color theme="2"/>
        <rFont val="Tahoma"/>
        <family val="2"/>
      </rPr>
      <t>04.03.2016</t>
    </r>
    <r>
      <rPr>
        <b/>
        <sz val="8"/>
        <color theme="2"/>
        <rFont val="Tahoma"/>
        <family val="2"/>
      </rPr>
      <t xml:space="preserve">
</t>
    </r>
  </si>
  <si>
    <t>Zy-///-11</t>
  </si>
  <si>
    <t>Abi</t>
  </si>
  <si>
    <t>My Love</t>
  </si>
  <si>
    <t>Zz-M&amp;M</t>
  </si>
  <si>
    <t>Zz-Tobias</t>
  </si>
  <si>
    <t>Kamikaze</t>
  </si>
  <si>
    <t>Zz-PingPong</t>
  </si>
  <si>
    <t>captain cuba</t>
  </si>
  <si>
    <t>Torch</t>
  </si>
  <si>
    <t>Steve</t>
  </si>
  <si>
    <t>Zz-Pit</t>
  </si>
  <si>
    <t>Cano</t>
  </si>
  <si>
    <t>ferhat</t>
  </si>
  <si>
    <t>Zz-Freaky</t>
  </si>
  <si>
    <r>
      <t xml:space="preserve">Rang </t>
    </r>
    <r>
      <rPr>
        <sz val="8"/>
        <color theme="2"/>
        <rFont val="Tahoma"/>
        <family val="2"/>
      </rPr>
      <t>05.03.2016</t>
    </r>
  </si>
  <si>
    <t>Statuen/Puder</t>
  </si>
  <si>
    <t>Gelb markierte Felder, eure Werte</t>
  </si>
  <si>
    <t>KBE Schaden bei Leichen</t>
  </si>
  <si>
    <t>Anzahl</t>
  </si>
  <si>
    <t>Schuss</t>
  </si>
  <si>
    <t>Kumulative Energiekosten</t>
  </si>
  <si>
    <t>KBE</t>
  </si>
  <si>
    <t>Gesammt-KBE</t>
  </si>
  <si>
    <t>Hier den Laufweg abziehen</t>
  </si>
  <si>
    <t>Der Fighter</t>
  </si>
  <si>
    <t>Skykai</t>
  </si>
  <si>
    <t>Zz-Meine Königin</t>
  </si>
  <si>
    <t>Zz-Faze Rain</t>
  </si>
  <si>
    <r>
      <t xml:space="preserve">Medaillen </t>
    </r>
    <r>
      <rPr>
        <sz val="8"/>
        <rFont val="Tahoma"/>
        <family val="2"/>
      </rPr>
      <t>27.03.</t>
    </r>
  </si>
  <si>
    <r>
      <t xml:space="preserve">LV. </t>
    </r>
    <r>
      <rPr>
        <sz val="8"/>
        <color theme="2"/>
        <rFont val="Tahoma"/>
        <family val="2"/>
      </rPr>
      <t>27.03.</t>
    </r>
  </si>
  <si>
    <r>
      <t>HQ LV</t>
    </r>
    <r>
      <rPr>
        <sz val="8"/>
        <color theme="2"/>
        <rFont val="Tahoma"/>
        <family val="2"/>
      </rPr>
      <t xml:space="preserve"> 27.03.</t>
    </r>
  </si>
  <si>
    <t>30409 Nr. 1 AZ</t>
  </si>
  <si>
    <t>Zz-party</t>
  </si>
  <si>
    <t>Fyrdracca</t>
  </si>
  <si>
    <t>SolutHugo</t>
  </si>
  <si>
    <t>tremas</t>
  </si>
  <si>
    <t>1BicMc1</t>
  </si>
  <si>
    <t>Das ist Sparta</t>
  </si>
  <si>
    <t>Psycho</t>
  </si>
  <si>
    <r>
      <t>Zx</t>
    </r>
    <r>
      <rPr>
        <sz val="11"/>
        <color theme="1"/>
        <rFont val="Tahoma"/>
        <family val="2"/>
      </rPr>
      <t>G.3-</t>
    </r>
  </si>
  <si>
    <t>Old Kiddo</t>
  </si>
  <si>
    <t>Zy-///-12</t>
  </si>
  <si>
    <t>---</t>
  </si>
  <si>
    <t>Datum</t>
  </si>
  <si>
    <t>Fail</t>
  </si>
  <si>
    <t>Abzug 5%</t>
  </si>
  <si>
    <r>
      <t>Zx</t>
    </r>
    <r>
      <rPr>
        <sz val="11"/>
        <color theme="1"/>
        <rFont val="Tahoma"/>
        <family val="2"/>
      </rPr>
      <t>G.2-</t>
    </r>
  </si>
  <si>
    <t>19.05. - 22.05. nicht aktiv</t>
  </si>
  <si>
    <t>Di</t>
  </si>
  <si>
    <t>Mo</t>
  </si>
  <si>
    <t>Mi</t>
  </si>
  <si>
    <t>Do</t>
  </si>
  <si>
    <t>Fr</t>
  </si>
  <si>
    <t>Sa</t>
  </si>
  <si>
    <t>So</t>
  </si>
  <si>
    <t>23.06. - 09.07. nicht aktiv</t>
  </si>
  <si>
    <t>Fahrlerer</t>
  </si>
  <si>
    <t>Manhattan</t>
  </si>
  <si>
    <t>Zz-Kingping!</t>
  </si>
  <si>
    <t>Zz-Freddy</t>
  </si>
  <si>
    <t>Zy-///-13</t>
  </si>
  <si>
    <t>Zz-kostap</t>
  </si>
  <si>
    <t>Sparta</t>
  </si>
  <si>
    <r>
      <t xml:space="preserve">Pos. </t>
    </r>
    <r>
      <rPr>
        <sz val="8"/>
        <color theme="2"/>
        <rFont val="Tahoma"/>
        <family val="2"/>
      </rPr>
      <t>13.05.</t>
    </r>
  </si>
  <si>
    <t>x</t>
  </si>
  <si>
    <t>N</t>
  </si>
  <si>
    <t>C</t>
  </si>
  <si>
    <t>H</t>
  </si>
  <si>
    <t>E</t>
  </si>
  <si>
    <t>R</t>
  </si>
  <si>
    <t>L</t>
  </si>
  <si>
    <t>I</t>
  </si>
  <si>
    <t>A</t>
  </si>
  <si>
    <t>F</t>
  </si>
  <si>
    <t xml:space="preserve">Global </t>
  </si>
  <si>
    <t xml:space="preserve"> OP geschafft</t>
  </si>
  <si>
    <t xml:space="preserve"> OP geschafft, Punkte durch vorherigen Fail unter Höchststand</t>
  </si>
  <si>
    <t xml:space="preserve"> OP Fail</t>
  </si>
  <si>
    <t>24.05. - 28.05. bedingt</t>
  </si>
  <si>
    <t>Zy-///-14</t>
  </si>
  <si>
    <t>Cobra</t>
  </si>
  <si>
    <r>
      <t>Zx</t>
    </r>
    <r>
      <rPr>
        <sz val="11"/>
        <color theme="1"/>
        <rFont val="Tahoma"/>
        <family val="2"/>
      </rPr>
      <t>G.1-</t>
    </r>
  </si>
  <si>
    <t>pocs€at</t>
  </si>
  <si>
    <r>
      <t xml:space="preserve">Mitglieder            </t>
    </r>
    <r>
      <rPr>
        <sz val="8"/>
        <color theme="2"/>
        <rFont val="Tahoma"/>
        <family val="2"/>
      </rPr>
      <t>Letzte Aktualisierung 21.05.2016/12.00</t>
    </r>
  </si>
  <si>
    <t>24.05. - 02.06. bedingt</t>
  </si>
  <si>
    <t>Global Platz 50+</t>
  </si>
  <si>
    <t>Am 09.09.2017 die 36400 zum ersten mal erreicht.</t>
  </si>
  <si>
    <t>OP-Start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</si>
</sst>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-* #,##0.00\ _€_-;\-* #,##0.00\ _€_-;_-* &quot;-&quot;??\ _€_-;_-@_-"/>
    <numFmt numFmtId="164" formatCode="0.0%"/>
    <numFmt numFmtId="165" formatCode="0.0"/>
    <numFmt numFmtId="166" formatCode="_-* #,##0.00\ _€_-;\-* #,##0.00\ _€_-;_-* \-??\ _€_-;_-@_-"/>
    <numFmt numFmtId="167" formatCode="_-* #,##0\ _€_-;\-* #,##0\ _€_-;_-* &quot;-&quot;??\ _€_-;_-@_-"/>
    <numFmt numFmtId="168" formatCode="[$-C07]General"/>
    <numFmt numFmtId="169" formatCode="[$-C07]0%"/>
    <numFmt numFmtId="170" formatCode="[$€-C07]&quot; &quot;#,##0.00;[Red]&quot;-&quot;[$€-C07]&quot; &quot;#,##0.00"/>
    <numFmt numFmtId="171" formatCode="[$-407]General"/>
    <numFmt numFmtId="172" formatCode="[$-407]0%"/>
    <numFmt numFmtId="173" formatCode="#,##0.00&quot; &quot;[$€-407];[Red]&quot;-&quot;#,##0.00&quot; &quot;[$€-407]"/>
    <numFmt numFmtId="174" formatCode="&quot;Noch&quot;\ 0&quot;x bis 36400&quot;"/>
    <numFmt numFmtId="175" formatCode="0&quot;x ohne OP-Fail&quot;"/>
    <numFmt numFmtId="176" formatCode="0\ &quot;Verlorene Tage nach OP-Fail&quot;"/>
    <numFmt numFmtId="177" formatCode="0\ &quot;Bisheriger Höchststand&quot;"/>
  </numFmts>
  <fonts count="8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Tahoma"/>
      <family val="2"/>
    </font>
    <font>
      <b/>
      <sz val="8"/>
      <color theme="0"/>
      <name val="Tahoma"/>
      <family val="2"/>
    </font>
    <font>
      <b/>
      <sz val="11"/>
      <color theme="1"/>
      <name val="Tahoma"/>
      <family val="2"/>
    </font>
    <font>
      <sz val="9"/>
      <color theme="1"/>
      <name val="Tahoma"/>
      <family val="2"/>
    </font>
    <font>
      <b/>
      <sz val="10"/>
      <color theme="2"/>
      <name val="Tahoma"/>
      <family val="2"/>
    </font>
    <font>
      <b/>
      <sz val="12"/>
      <color theme="2"/>
      <name val="Tahoma"/>
      <family val="2"/>
    </font>
    <font>
      <b/>
      <sz val="8"/>
      <color theme="2"/>
      <name val="Tahoma"/>
      <family val="2"/>
    </font>
    <font>
      <sz val="8"/>
      <color theme="2"/>
      <name val="Tahoma"/>
      <family val="2"/>
    </font>
    <font>
      <b/>
      <sz val="10"/>
      <color theme="0"/>
      <name val="Tahoma"/>
      <family val="2"/>
    </font>
    <font>
      <b/>
      <sz val="10"/>
      <color theme="0"/>
      <name val="Calibri"/>
      <family val="2"/>
      <scheme val="minor"/>
    </font>
    <font>
      <sz val="8"/>
      <name val="Tahoma"/>
      <family val="2"/>
    </font>
    <font>
      <sz val="10"/>
      <color theme="0"/>
      <name val="Tahoma"/>
      <family val="2"/>
    </font>
    <font>
      <sz val="10"/>
      <name val="Tahoma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2"/>
      <name val="Tahoma"/>
      <family val="2"/>
    </font>
    <font>
      <sz val="10"/>
      <color theme="2"/>
      <name val="Tahoma"/>
      <family val="2"/>
    </font>
    <font>
      <b/>
      <sz val="11"/>
      <color theme="0"/>
      <name val="Tahoma"/>
      <family val="2"/>
    </font>
    <font>
      <u/>
      <sz val="10"/>
      <color theme="0"/>
      <name val="Tahoma"/>
      <family val="2"/>
    </font>
    <font>
      <sz val="11"/>
      <name val="Tahoma"/>
      <family val="2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u/>
      <sz val="11"/>
      <color theme="0"/>
      <name val="Calibri"/>
      <family val="2"/>
      <scheme val="minor"/>
    </font>
    <font>
      <sz val="8"/>
      <color theme="0"/>
      <name val="Tahoma"/>
      <family val="2"/>
    </font>
    <font>
      <b/>
      <sz val="8"/>
      <color rgb="FFFFFF00"/>
      <name val="Tahoma"/>
      <family val="2"/>
    </font>
    <font>
      <b/>
      <sz val="9"/>
      <color theme="0"/>
      <name val="Tahoma"/>
      <family val="2"/>
    </font>
    <font>
      <sz val="16"/>
      <name val="Tahoma"/>
      <family val="2"/>
    </font>
    <font>
      <sz val="9"/>
      <color theme="0"/>
      <name val="Tahoma"/>
      <family val="2"/>
    </font>
    <font>
      <sz val="10"/>
      <color rgb="FFFFFF00"/>
      <name val="Tahoma"/>
      <family val="2"/>
    </font>
    <font>
      <b/>
      <sz val="10"/>
      <color rgb="FFFFFF00"/>
      <name val="Tahoma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b/>
      <sz val="9"/>
      <color indexed="8"/>
      <name val="Tahoma"/>
      <family val="2"/>
      <charset val="1"/>
    </font>
    <font>
      <sz val="10"/>
      <name val="Arial"/>
      <family val="2"/>
      <charset val="1"/>
    </font>
    <font>
      <sz val="11"/>
      <color indexed="9"/>
      <name val="Calibri"/>
      <family val="2"/>
      <charset val="1"/>
    </font>
    <font>
      <u/>
      <sz val="11"/>
      <color indexed="12"/>
      <name val="Calibri"/>
      <family val="2"/>
      <charset val="1"/>
    </font>
    <font>
      <b/>
      <sz val="11"/>
      <color theme="1"/>
      <name val="Calibri"/>
      <family val="2"/>
      <scheme val="minor"/>
    </font>
    <font>
      <b/>
      <sz val="11"/>
      <name val="Tahoma"/>
      <family val="2"/>
    </font>
    <font>
      <b/>
      <sz val="10"/>
      <color theme="1"/>
      <name val="Tahoma"/>
      <family val="2"/>
    </font>
    <font>
      <sz val="10"/>
      <color theme="1"/>
      <name val="Calibri"/>
      <family val="2"/>
      <scheme val="minor"/>
    </font>
    <font>
      <sz val="9"/>
      <name val="Tahoma"/>
      <family val="2"/>
    </font>
    <font>
      <b/>
      <sz val="10"/>
      <color rgb="FFFF0000"/>
      <name val="Tahoma"/>
      <family val="2"/>
    </font>
    <font>
      <b/>
      <sz val="9"/>
      <name val="Tahoma"/>
      <family val="2"/>
    </font>
    <font>
      <b/>
      <sz val="10"/>
      <color indexed="81"/>
      <name val="Segoe UI"/>
      <family val="2"/>
    </font>
    <font>
      <sz val="11"/>
      <color indexed="8"/>
      <name val="Calibri"/>
      <family val="2"/>
    </font>
    <font>
      <sz val="8"/>
      <color theme="4"/>
      <name val="Tahoma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0"/>
      <name val="Tahoma"/>
      <family val="2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8"/>
      <color theme="1"/>
      <name val="Tahoma"/>
      <family val="2"/>
    </font>
    <font>
      <sz val="8"/>
      <color theme="1"/>
      <name val="Kokila"/>
      <family val="2"/>
    </font>
    <font>
      <b/>
      <sz val="11"/>
      <color rgb="FF000000"/>
      <name val="Tahoma"/>
      <family val="2"/>
    </font>
    <font>
      <sz val="8"/>
      <color rgb="FF000000"/>
      <name val="Tahoma"/>
      <family val="2"/>
    </font>
    <font>
      <u/>
      <sz val="11"/>
      <color rgb="FF33CCCC"/>
      <name val="Calibri"/>
      <family val="2"/>
      <scheme val="minor"/>
    </font>
    <font>
      <sz val="11"/>
      <color theme="2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sz val="11"/>
      <color theme="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0"/>
      <name val="Tahoma"/>
      <family val="2"/>
    </font>
    <font>
      <sz val="10"/>
      <color rgb="FF000000"/>
      <name val="Tahoma"/>
      <family val="2"/>
    </font>
    <font>
      <sz val="10"/>
      <color theme="0"/>
      <name val="Calibri"/>
      <family val="2"/>
      <scheme val="minor"/>
    </font>
    <font>
      <sz val="11"/>
      <color theme="2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1"/>
      <color theme="0"/>
      <name val="Tahoma"/>
      <family val="2"/>
    </font>
    <font>
      <b/>
      <sz val="10"/>
      <color theme="0"/>
      <name val="Tahoma"/>
      <family val="2"/>
    </font>
    <font>
      <b/>
      <sz val="14"/>
      <color theme="2"/>
      <name val="Tahoma"/>
      <family val="2"/>
    </font>
    <font>
      <sz val="8"/>
      <color rgb="FF222222"/>
      <name val="Tahoma"/>
      <family val="2"/>
    </font>
    <font>
      <sz val="10"/>
      <color rgb="FF222222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4659260841701"/>
        <bgColor auto="1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4"/>
        <bgColor indexed="23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9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rgb="FFF0B01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599963377788628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 style="medium">
        <color rgb="FFE5E5E5"/>
      </left>
      <right style="medium">
        <color rgb="FFE5E5E5"/>
      </right>
      <top style="medium">
        <color rgb="FFE5E5E5"/>
      </top>
      <bottom style="medium">
        <color rgb="FFE5E5E5"/>
      </bottom>
      <diagonal/>
    </border>
    <border>
      <left style="medium">
        <color rgb="FFE5E5E5"/>
      </left>
      <right/>
      <top style="medium">
        <color rgb="FFE5E5E5"/>
      </top>
      <bottom style="medium">
        <color rgb="FFE5E5E5"/>
      </bottom>
      <diagonal/>
    </border>
    <border>
      <left/>
      <right/>
      <top style="medium">
        <color rgb="FFE5E5E5"/>
      </top>
      <bottom style="medium">
        <color rgb="FFE5E5E5"/>
      </bottom>
      <diagonal/>
    </border>
    <border>
      <left/>
      <right style="medium">
        <color rgb="FFE5E5E5"/>
      </right>
      <top style="medium">
        <color rgb="FFE5E5E5"/>
      </top>
      <bottom style="medium">
        <color rgb="FFE5E5E5"/>
      </bottom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</borders>
  <cellStyleXfs count="31">
    <xf numFmtId="0" fontId="0" fillId="0" borderId="0"/>
    <xf numFmtId="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6" fillId="14" borderId="0" applyNumberFormat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9" fontId="39" fillId="0" borderId="0"/>
    <xf numFmtId="0" fontId="39" fillId="0" borderId="0"/>
    <xf numFmtId="166" fontId="39" fillId="0" borderId="0"/>
    <xf numFmtId="0" fontId="39" fillId="25" borderId="0"/>
    <xf numFmtId="0" fontId="42" fillId="26" borderId="0"/>
    <xf numFmtId="0" fontId="39" fillId="0" borderId="0"/>
    <xf numFmtId="0" fontId="43" fillId="0" borderId="0"/>
    <xf numFmtId="0" fontId="41" fillId="0" borderId="0"/>
    <xf numFmtId="43" fontId="1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168" fontId="55" fillId="0" borderId="0" applyBorder="0" applyProtection="0"/>
    <xf numFmtId="169" fontId="55" fillId="0" borderId="0" applyBorder="0" applyProtection="0"/>
    <xf numFmtId="0" fontId="56" fillId="0" borderId="0" applyNumberFormat="0" applyBorder="0" applyProtection="0">
      <alignment horizontal="center"/>
    </xf>
    <xf numFmtId="0" fontId="56" fillId="0" borderId="0" applyNumberFormat="0" applyBorder="0" applyProtection="0">
      <alignment horizontal="center" textRotation="90"/>
    </xf>
    <xf numFmtId="0" fontId="57" fillId="0" borderId="0" applyNumberFormat="0" applyBorder="0" applyProtection="0"/>
    <xf numFmtId="170" fontId="57" fillId="0" borderId="0" applyBorder="0" applyProtection="0"/>
    <xf numFmtId="0" fontId="59" fillId="0" borderId="0"/>
    <xf numFmtId="171" fontId="55" fillId="0" borderId="0"/>
    <xf numFmtId="172" fontId="55" fillId="0" borderId="0"/>
    <xf numFmtId="0" fontId="60" fillId="0" borderId="0">
      <alignment horizontal="center"/>
    </xf>
    <xf numFmtId="0" fontId="60" fillId="0" borderId="0">
      <alignment horizontal="center" textRotation="90"/>
    </xf>
    <xf numFmtId="0" fontId="61" fillId="0" borderId="0"/>
    <xf numFmtId="173" fontId="61" fillId="0" borderId="0"/>
  </cellStyleXfs>
  <cellXfs count="37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center"/>
    </xf>
    <xf numFmtId="0" fontId="11" fillId="0" borderId="0" xfId="0" applyFont="1"/>
    <xf numFmtId="0" fontId="8" fillId="4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top" wrapText="1"/>
    </xf>
    <xf numFmtId="0" fontId="2" fillId="10" borderId="1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14" fontId="13" fillId="2" borderId="3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8" borderId="3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3" fillId="2" borderId="1" xfId="0" applyFont="1" applyFill="1" applyBorder="1" applyAlignment="1">
      <alignment horizontal="right" vertical="center"/>
    </xf>
    <xf numFmtId="0" fontId="1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0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2" fillId="11" borderId="1" xfId="0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top" wrapText="1"/>
    </xf>
    <xf numFmtId="0" fontId="14" fillId="0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13" fillId="2" borderId="0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10" fontId="17" fillId="0" borderId="1" xfId="1" applyNumberFormat="1" applyFont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 wrapText="1"/>
    </xf>
    <xf numFmtId="0" fontId="2" fillId="12" borderId="3" xfId="0" applyFont="1" applyFill="1" applyBorder="1" applyAlignment="1">
      <alignment horizontal="right" vertical="center" wrapText="1"/>
    </xf>
    <xf numFmtId="0" fontId="3" fillId="8" borderId="3" xfId="0" applyFont="1" applyFill="1" applyBorder="1" applyAlignment="1">
      <alignment horizontal="right" vertical="center" wrapText="1"/>
    </xf>
    <xf numFmtId="0" fontId="2" fillId="10" borderId="1" xfId="0" applyFont="1" applyFill="1" applyBorder="1" applyAlignment="1">
      <alignment horizontal="right" vertical="center" wrapText="1"/>
    </xf>
    <xf numFmtId="0" fontId="7" fillId="15" borderId="0" xfId="0" applyFont="1" applyFill="1" applyBorder="1" applyAlignment="1">
      <alignment horizontal="left" vertical="top" wrapText="1"/>
    </xf>
    <xf numFmtId="0" fontId="2" fillId="10" borderId="0" xfId="0" applyFont="1" applyFill="1" applyBorder="1" applyAlignment="1">
      <alignment horizontal="right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top" wrapText="1"/>
    </xf>
    <xf numFmtId="0" fontId="17" fillId="0" borderId="1" xfId="0" applyFont="1" applyBorder="1"/>
    <xf numFmtId="0" fontId="17" fillId="0" borderId="1" xfId="0" applyFont="1" applyBorder="1" applyAlignment="1">
      <alignment horizontal="center" vertical="center"/>
    </xf>
    <xf numFmtId="0" fontId="14" fillId="17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20" fillId="2" borderId="1" xfId="0" applyFont="1" applyFill="1" applyBorder="1" applyAlignment="1">
      <alignment horizontal="center" vertical="top" wrapText="1"/>
    </xf>
    <xf numFmtId="0" fontId="14" fillId="7" borderId="0" xfId="0" applyFont="1" applyFill="1" applyBorder="1" applyAlignment="1">
      <alignment horizontal="center" vertical="top" wrapText="1"/>
    </xf>
    <xf numFmtId="1" fontId="13" fillId="2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25" fillId="0" borderId="0" xfId="0" applyFont="1"/>
    <xf numFmtId="0" fontId="13" fillId="16" borderId="1" xfId="0" applyFont="1" applyFill="1" applyBorder="1" applyAlignment="1">
      <alignment horizontal="center" vertical="center"/>
    </xf>
    <xf numFmtId="9" fontId="13" fillId="2" borderId="1" xfId="1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top" wrapText="1"/>
    </xf>
    <xf numFmtId="0" fontId="13" fillId="8" borderId="1" xfId="0" applyFont="1" applyFill="1" applyBorder="1" applyAlignment="1">
      <alignment horizontal="left" vertical="center"/>
    </xf>
    <xf numFmtId="0" fontId="14" fillId="12" borderId="1" xfId="0" applyFont="1" applyFill="1" applyBorder="1" applyAlignment="1">
      <alignment horizontal="left" vertical="center"/>
    </xf>
    <xf numFmtId="0" fontId="17" fillId="10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center" vertical="center"/>
    </xf>
    <xf numFmtId="0" fontId="5" fillId="0" borderId="0" xfId="0" applyFont="1"/>
    <xf numFmtId="0" fontId="14" fillId="0" borderId="0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24" fillId="0" borderId="0" xfId="0" applyFont="1" applyBorder="1" applyAlignment="1">
      <alignment horizontal="center"/>
    </xf>
    <xf numFmtId="0" fontId="28" fillId="0" borderId="1" xfId="0" applyFont="1" applyBorder="1" applyAlignment="1">
      <alignment horizontal="left" vertical="center"/>
    </xf>
    <xf numFmtId="0" fontId="31" fillId="8" borderId="1" xfId="0" applyFont="1" applyFill="1" applyBorder="1" applyAlignment="1">
      <alignment horizontal="center" vertical="center"/>
    </xf>
    <xf numFmtId="0" fontId="24" fillId="19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right" vertical="center"/>
    </xf>
    <xf numFmtId="0" fontId="22" fillId="20" borderId="0" xfId="3" applyFont="1" applyFill="1" applyAlignment="1">
      <alignment horizontal="center" vertical="center"/>
    </xf>
    <xf numFmtId="14" fontId="31" fillId="2" borderId="0" xfId="3" applyNumberFormat="1" applyFont="1" applyFill="1" applyAlignment="1">
      <alignment horizontal="center" vertical="center"/>
    </xf>
    <xf numFmtId="9" fontId="17" fillId="0" borderId="1" xfId="1" applyFont="1" applyBorder="1" applyAlignment="1">
      <alignment horizontal="right"/>
    </xf>
    <xf numFmtId="0" fontId="28" fillId="18" borderId="1" xfId="0" applyFont="1" applyFill="1" applyBorder="1" applyAlignment="1">
      <alignment horizontal="center" vertical="center"/>
    </xf>
    <xf numFmtId="9" fontId="17" fillId="0" borderId="1" xfId="1" applyFont="1" applyBorder="1" applyAlignment="1">
      <alignment horizontal="left" vertical="center"/>
    </xf>
    <xf numFmtId="0" fontId="20" fillId="21" borderId="0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2" fillId="11" borderId="1" xfId="0" applyFont="1" applyFill="1" applyBorder="1" applyAlignment="1">
      <alignment horizontal="center" vertical="center" wrapText="1"/>
    </xf>
    <xf numFmtId="0" fontId="28" fillId="22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top" wrapText="1"/>
    </xf>
    <xf numFmtId="9" fontId="17" fillId="0" borderId="1" xfId="1" applyFont="1" applyBorder="1"/>
    <xf numFmtId="0" fontId="8" fillId="21" borderId="0" xfId="0" applyFont="1" applyFill="1" applyBorder="1" applyAlignment="1">
      <alignment horizontal="right" vertical="center" wrapText="1"/>
    </xf>
    <xf numFmtId="0" fontId="35" fillId="19" borderId="1" xfId="0" applyFont="1" applyFill="1" applyBorder="1" applyAlignment="1">
      <alignment horizontal="center" vertical="center"/>
    </xf>
    <xf numFmtId="0" fontId="2" fillId="10" borderId="6" xfId="0" applyFont="1" applyFill="1" applyBorder="1" applyAlignment="1">
      <alignment horizontal="right" vertical="center" wrapText="1"/>
    </xf>
    <xf numFmtId="0" fontId="2" fillId="10" borderId="7" xfId="0" applyFont="1" applyFill="1" applyBorder="1" applyAlignment="1">
      <alignment horizontal="right" vertical="center" wrapText="1"/>
    </xf>
    <xf numFmtId="0" fontId="2" fillId="10" borderId="8" xfId="0" applyFont="1" applyFill="1" applyBorder="1" applyAlignment="1">
      <alignment horizontal="right" vertical="center" wrapText="1"/>
    </xf>
    <xf numFmtId="0" fontId="2" fillId="10" borderId="9" xfId="0" applyFont="1" applyFill="1" applyBorder="1" applyAlignment="1">
      <alignment horizontal="right" vertical="center" wrapText="1"/>
    </xf>
    <xf numFmtId="0" fontId="2" fillId="10" borderId="2" xfId="0" applyFont="1" applyFill="1" applyBorder="1" applyAlignment="1">
      <alignment horizontal="right" vertical="center" wrapText="1"/>
    </xf>
    <xf numFmtId="0" fontId="2" fillId="10" borderId="10" xfId="0" applyFont="1" applyFill="1" applyBorder="1" applyAlignment="1">
      <alignment horizontal="right" vertical="center" wrapText="1"/>
    </xf>
    <xf numFmtId="0" fontId="2" fillId="10" borderId="4" xfId="0" applyFont="1" applyFill="1" applyBorder="1" applyAlignment="1">
      <alignment horizontal="right" vertical="center" wrapText="1"/>
    </xf>
    <xf numFmtId="0" fontId="2" fillId="10" borderId="11" xfId="0" applyFont="1" applyFill="1" applyBorder="1" applyAlignment="1">
      <alignment horizontal="right" vertical="center" wrapText="1"/>
    </xf>
    <xf numFmtId="0" fontId="2" fillId="10" borderId="12" xfId="0" applyFont="1" applyFill="1" applyBorder="1" applyAlignment="1">
      <alignment horizontal="right" vertical="center" wrapText="1"/>
    </xf>
    <xf numFmtId="0" fontId="22" fillId="14" borderId="6" xfId="3" applyFont="1" applyBorder="1" applyAlignment="1">
      <alignment horizontal="center"/>
    </xf>
    <xf numFmtId="0" fontId="10" fillId="14" borderId="7" xfId="3" applyFont="1" applyBorder="1"/>
    <xf numFmtId="0" fontId="22" fillId="14" borderId="8" xfId="3" applyFont="1" applyBorder="1"/>
    <xf numFmtId="0" fontId="22" fillId="14" borderId="9" xfId="3" applyFont="1" applyBorder="1"/>
    <xf numFmtId="0" fontId="30" fillId="14" borderId="4" xfId="4" applyFont="1" applyFill="1" applyBorder="1"/>
    <xf numFmtId="0" fontId="22" fillId="14" borderId="11" xfId="3" applyFont="1" applyBorder="1"/>
    <xf numFmtId="0" fontId="22" fillId="14" borderId="12" xfId="3" applyFont="1" applyBorder="1"/>
    <xf numFmtId="0" fontId="4" fillId="13" borderId="6" xfId="2" applyFont="1" applyBorder="1" applyAlignment="1">
      <alignment horizontal="center"/>
    </xf>
    <xf numFmtId="0" fontId="18" fillId="13" borderId="7" xfId="2" applyFont="1" applyBorder="1" applyAlignment="1">
      <alignment horizontal="left"/>
    </xf>
    <xf numFmtId="0" fontId="18" fillId="13" borderId="8" xfId="2" applyFont="1" applyBorder="1" applyAlignment="1">
      <alignment horizontal="center"/>
    </xf>
    <xf numFmtId="0" fontId="18" fillId="13" borderId="9" xfId="2" applyFont="1" applyBorder="1" applyAlignment="1">
      <alignment horizontal="center"/>
    </xf>
    <xf numFmtId="0" fontId="18" fillId="13" borderId="2" xfId="2" applyFont="1" applyBorder="1" applyAlignment="1">
      <alignment horizontal="left"/>
    </xf>
    <xf numFmtId="0" fontId="18" fillId="13" borderId="0" xfId="2" applyFont="1" applyBorder="1" applyAlignment="1">
      <alignment horizontal="center"/>
    </xf>
    <xf numFmtId="0" fontId="18" fillId="13" borderId="10" xfId="2" applyFont="1" applyBorder="1" applyAlignment="1">
      <alignment horizontal="center"/>
    </xf>
    <xf numFmtId="0" fontId="18" fillId="13" borderId="4" xfId="2" applyFont="1" applyBorder="1" applyAlignment="1">
      <alignment horizontal="left"/>
    </xf>
    <xf numFmtId="0" fontId="18" fillId="13" borderId="11" xfId="2" applyFont="1" applyBorder="1" applyAlignment="1">
      <alignment horizontal="center"/>
    </xf>
    <xf numFmtId="0" fontId="18" fillId="13" borderId="12" xfId="2" applyFont="1" applyBorder="1" applyAlignment="1">
      <alignment horizontal="center"/>
    </xf>
    <xf numFmtId="0" fontId="7" fillId="15" borderId="7" xfId="0" applyFont="1" applyFill="1" applyBorder="1" applyAlignment="1">
      <alignment horizontal="left" vertical="top" wrapText="1"/>
    </xf>
    <xf numFmtId="0" fontId="21" fillId="15" borderId="9" xfId="0" applyFont="1" applyFill="1" applyBorder="1" applyAlignment="1">
      <alignment horizontal="left" vertical="top" wrapText="1"/>
    </xf>
    <xf numFmtId="0" fontId="7" fillId="15" borderId="2" xfId="0" applyFont="1" applyFill="1" applyBorder="1" applyAlignment="1">
      <alignment horizontal="left" vertical="top" wrapText="1"/>
    </xf>
    <xf numFmtId="0" fontId="21" fillId="15" borderId="10" xfId="0" applyFont="1" applyFill="1" applyBorder="1" applyAlignment="1">
      <alignment horizontal="left" vertical="top" wrapText="1"/>
    </xf>
    <xf numFmtId="0" fontId="7" fillId="15" borderId="4" xfId="0" applyFont="1" applyFill="1" applyBorder="1" applyAlignment="1">
      <alignment horizontal="left" vertical="top" wrapText="1"/>
    </xf>
    <xf numFmtId="9" fontId="21" fillId="15" borderId="10" xfId="0" applyNumberFormat="1" applyFont="1" applyFill="1" applyBorder="1" applyAlignment="1">
      <alignment horizontal="left" vertical="top" wrapText="1"/>
    </xf>
    <xf numFmtId="0" fontId="7" fillId="15" borderId="10" xfId="0" applyFont="1" applyFill="1" applyBorder="1" applyAlignment="1">
      <alignment horizontal="left" vertical="top" wrapText="1"/>
    </xf>
    <xf numFmtId="0" fontId="8" fillId="21" borderId="11" xfId="0" applyFont="1" applyFill="1" applyBorder="1" applyAlignment="1">
      <alignment horizontal="right" vertical="center" wrapText="1"/>
    </xf>
    <xf numFmtId="0" fontId="21" fillId="15" borderId="12" xfId="0" applyFont="1" applyFill="1" applyBorder="1" applyAlignment="1">
      <alignment horizontal="left" vertical="top" wrapText="1"/>
    </xf>
    <xf numFmtId="0" fontId="18" fillId="0" borderId="0" xfId="0" applyFont="1" applyAlignment="1">
      <alignment vertical="center"/>
    </xf>
    <xf numFmtId="0" fontId="18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Border="1" applyAlignment="1">
      <alignment vertical="center"/>
    </xf>
    <xf numFmtId="0" fontId="2" fillId="10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right" vertical="top"/>
    </xf>
    <xf numFmtId="0" fontId="28" fillId="5" borderId="6" xfId="0" applyFont="1" applyFill="1" applyBorder="1" applyAlignment="1">
      <alignment horizontal="left" vertical="center"/>
    </xf>
    <xf numFmtId="0" fontId="29" fillId="5" borderId="5" xfId="0" applyFont="1" applyFill="1" applyBorder="1" applyAlignment="1">
      <alignment horizontal="left" vertical="top"/>
    </xf>
    <xf numFmtId="0" fontId="28" fillId="23" borderId="6" xfId="0" applyFont="1" applyFill="1" applyBorder="1" applyAlignment="1">
      <alignment horizontal="left" vertical="center"/>
    </xf>
    <xf numFmtId="0" fontId="29" fillId="23" borderId="5" xfId="0" applyFont="1" applyFill="1" applyBorder="1" applyAlignment="1">
      <alignment horizontal="left" vertical="top"/>
    </xf>
    <xf numFmtId="0" fontId="28" fillId="24" borderId="6" xfId="0" applyFont="1" applyFill="1" applyBorder="1" applyAlignment="1">
      <alignment horizontal="left" vertical="center"/>
    </xf>
    <xf numFmtId="0" fontId="28" fillId="24" borderId="6" xfId="0" applyFont="1" applyFill="1" applyBorder="1" applyAlignment="1">
      <alignment horizontal="left" vertical="center"/>
    </xf>
    <xf numFmtId="9" fontId="17" fillId="0" borderId="1" xfId="1" applyNumberFormat="1" applyFont="1" applyBorder="1" applyAlignment="1">
      <alignment horizontal="right"/>
    </xf>
    <xf numFmtId="0" fontId="6" fillId="2" borderId="6" xfId="0" applyFont="1" applyFill="1" applyBorder="1" applyAlignment="1">
      <alignment horizontal="center" vertical="center" wrapText="1"/>
    </xf>
    <xf numFmtId="0" fontId="33" fillId="2" borderId="5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4" fillId="0" borderId="0" xfId="0" applyFont="1"/>
    <xf numFmtId="0" fontId="44" fillId="0" borderId="0" xfId="0" applyFont="1"/>
    <xf numFmtId="10" fontId="13" fillId="2" borderId="1" xfId="1" applyNumberFormat="1" applyFont="1" applyFill="1" applyBorder="1" applyAlignment="1">
      <alignment horizontal="center" vertical="center"/>
    </xf>
    <xf numFmtId="9" fontId="13" fillId="2" borderId="3" xfId="0" applyNumberFormat="1" applyFont="1" applyFill="1" applyBorder="1" applyAlignment="1">
      <alignment horizontal="center" vertical="center"/>
    </xf>
    <xf numFmtId="0" fontId="18" fillId="18" borderId="0" xfId="0" applyFont="1" applyFill="1" applyAlignment="1">
      <alignment horizontal="right" vertical="center"/>
    </xf>
    <xf numFmtId="0" fontId="36" fillId="15" borderId="10" xfId="0" applyFont="1" applyFill="1" applyBorder="1" applyAlignment="1">
      <alignment horizontal="left" vertical="top" wrapText="1"/>
    </xf>
    <xf numFmtId="0" fontId="10" fillId="8" borderId="1" xfId="0" applyFont="1" applyFill="1" applyBorder="1" applyAlignment="1">
      <alignment horizontal="center" vertical="center" wrapText="1"/>
    </xf>
    <xf numFmtId="0" fontId="21" fillId="15" borderId="0" xfId="0" applyFont="1" applyFill="1" applyBorder="1" applyAlignment="1">
      <alignment horizontal="left" vertical="top" wrapText="1"/>
    </xf>
    <xf numFmtId="0" fontId="18" fillId="0" borderId="0" xfId="0" applyFont="1" applyBorder="1"/>
    <xf numFmtId="0" fontId="1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43" fontId="13" fillId="2" borderId="1" xfId="14" applyFont="1" applyFill="1" applyBorder="1" applyAlignment="1">
      <alignment horizontal="center" vertical="center"/>
    </xf>
    <xf numFmtId="0" fontId="48" fillId="12" borderId="1" xfId="0" applyFont="1" applyFill="1" applyBorder="1" applyAlignment="1">
      <alignment horizontal="left" vertical="top"/>
    </xf>
    <xf numFmtId="0" fontId="12" fillId="12" borderId="1" xfId="0" applyFont="1" applyFill="1" applyBorder="1" applyAlignment="1">
      <alignment horizontal="left" vertical="center"/>
    </xf>
    <xf numFmtId="0" fontId="12" fillId="1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/>
    </xf>
    <xf numFmtId="164" fontId="17" fillId="0" borderId="1" xfId="0" applyNumberFormat="1" applyFont="1" applyBorder="1" applyAlignment="1">
      <alignment horizontal="left" vertical="center"/>
    </xf>
    <xf numFmtId="0" fontId="28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14" fontId="33" fillId="2" borderId="0" xfId="3" applyNumberFormat="1" applyFont="1" applyFill="1" applyAlignment="1">
      <alignment horizontal="center" vertical="center"/>
    </xf>
    <xf numFmtId="9" fontId="29" fillId="24" borderId="5" xfId="0" applyNumberFormat="1" applyFont="1" applyFill="1" applyBorder="1" applyAlignment="1">
      <alignment horizontal="left" vertical="top"/>
    </xf>
    <xf numFmtId="0" fontId="4" fillId="27" borderId="1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0" fillId="0" borderId="0" xfId="0" applyBorder="1"/>
    <xf numFmtId="0" fontId="47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10" fillId="0" borderId="12" xfId="0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5" borderId="6" xfId="0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left" vertical="top"/>
    </xf>
    <xf numFmtId="0" fontId="5" fillId="23" borderId="1" xfId="0" applyFont="1" applyFill="1" applyBorder="1" applyAlignment="1">
      <alignment horizontal="left" vertical="top"/>
    </xf>
    <xf numFmtId="0" fontId="49" fillId="0" borderId="1" xfId="0" applyFont="1" applyBorder="1"/>
    <xf numFmtId="0" fontId="33" fillId="0" borderId="1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1" fontId="10" fillId="8" borderId="1" xfId="0" applyNumberFormat="1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12" fillId="7" borderId="1" xfId="0" applyFont="1" applyFill="1" applyBorder="1" applyAlignment="1">
      <alignment vertical="top"/>
    </xf>
    <xf numFmtId="0" fontId="12" fillId="28" borderId="16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" fontId="34" fillId="0" borderId="1" xfId="0" applyNumberFormat="1" applyFont="1" applyBorder="1" applyAlignment="1">
      <alignment horizontal="center" vertical="center"/>
    </xf>
    <xf numFmtId="0" fontId="44" fillId="0" borderId="0" xfId="0" applyFont="1" applyBorder="1"/>
    <xf numFmtId="0" fontId="9" fillId="2" borderId="1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53" fillId="0" borderId="1" xfId="0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/>
    </xf>
    <xf numFmtId="0" fontId="58" fillId="10" borderId="1" xfId="0" applyFont="1" applyFill="1" applyBorder="1" applyAlignment="1">
      <alignment horizontal="center" vertical="center" wrapText="1"/>
    </xf>
    <xf numFmtId="0" fontId="40" fillId="0" borderId="1" xfId="7" applyFont="1" applyBorder="1" applyAlignment="1">
      <alignment horizontal="center" vertical="center"/>
    </xf>
    <xf numFmtId="2" fontId="13" fillId="29" borderId="1" xfId="0" applyNumberFormat="1" applyFont="1" applyFill="1" applyBorder="1" applyAlignment="1">
      <alignment horizontal="right" vertical="center"/>
    </xf>
    <xf numFmtId="0" fontId="13" fillId="9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2" fontId="13" fillId="29" borderId="1" xfId="0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left" vertical="center"/>
    </xf>
    <xf numFmtId="0" fontId="62" fillId="0" borderId="0" xfId="0" applyFont="1" applyBorder="1" applyAlignment="1">
      <alignment horizontal="left" vertical="center"/>
    </xf>
    <xf numFmtId="164" fontId="13" fillId="0" borderId="1" xfId="0" applyNumberFormat="1" applyFont="1" applyBorder="1" applyAlignment="1">
      <alignment horizontal="center" vertical="center"/>
    </xf>
    <xf numFmtId="0" fontId="28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3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64" fillId="31" borderId="16" xfId="0" applyFont="1" applyFill="1" applyBorder="1" applyAlignment="1">
      <alignment horizontal="center" vertical="center"/>
    </xf>
    <xf numFmtId="14" fontId="65" fillId="33" borderId="17" xfId="0" applyNumberFormat="1" applyFont="1" applyFill="1" applyBorder="1" applyAlignment="1">
      <alignment horizontal="center" vertical="center"/>
    </xf>
    <xf numFmtId="0" fontId="64" fillId="31" borderId="14" xfId="0" applyFont="1" applyFill="1" applyBorder="1" applyAlignment="1">
      <alignment horizontal="center" vertical="center"/>
    </xf>
    <xf numFmtId="0" fontId="65" fillId="32" borderId="18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/>
    <xf numFmtId="0" fontId="13" fillId="8" borderId="0" xfId="0" applyFont="1" applyFill="1" applyBorder="1"/>
    <xf numFmtId="0" fontId="13" fillId="8" borderId="0" xfId="0" applyFont="1" applyFill="1" applyBorder="1" applyAlignment="1">
      <alignment vertical="center"/>
    </xf>
    <xf numFmtId="0" fontId="14" fillId="27" borderId="0" xfId="0" applyFont="1" applyFill="1" applyBorder="1"/>
    <xf numFmtId="0" fontId="58" fillId="27" borderId="0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9" fontId="50" fillId="0" borderId="1" xfId="1" applyFont="1" applyBorder="1" applyAlignment="1">
      <alignment horizontal="center" vertical="center"/>
    </xf>
    <xf numFmtId="0" fontId="31" fillId="8" borderId="1" xfId="0" applyFont="1" applyFill="1" applyBorder="1" applyAlignment="1">
      <alignment horizontal="right" vertical="center" wrapText="1"/>
    </xf>
    <xf numFmtId="0" fontId="13" fillId="2" borderId="3" xfId="0" applyFont="1" applyFill="1" applyBorder="1" applyAlignment="1">
      <alignment horizontal="right" vertical="center"/>
    </xf>
    <xf numFmtId="0" fontId="58" fillId="10" borderId="3" xfId="0" applyFont="1" applyFill="1" applyBorder="1" applyAlignment="1">
      <alignment horizontal="center" vertical="center" wrapText="1"/>
    </xf>
    <xf numFmtId="165" fontId="13" fillId="2" borderId="3" xfId="0" applyNumberFormat="1" applyFont="1" applyFill="1" applyBorder="1" applyAlignment="1">
      <alignment horizontal="center" vertical="center"/>
    </xf>
    <xf numFmtId="165" fontId="13" fillId="8" borderId="3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1" fillId="0" borderId="0" xfId="0" applyFont="1" applyBorder="1"/>
    <xf numFmtId="0" fontId="13" fillId="2" borderId="0" xfId="0" applyFont="1" applyFill="1" applyBorder="1" applyAlignment="1">
      <alignment horizontal="right" vertical="center"/>
    </xf>
    <xf numFmtId="0" fontId="5" fillId="30" borderId="1" xfId="0" applyFont="1" applyFill="1" applyBorder="1" applyAlignment="1">
      <alignment horizontal="center" vertical="center"/>
    </xf>
    <xf numFmtId="0" fontId="5" fillId="34" borderId="1" xfId="0" applyFont="1" applyFill="1" applyBorder="1" applyAlignment="1">
      <alignment horizontal="center" vertical="center"/>
    </xf>
    <xf numFmtId="0" fontId="5" fillId="35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14" fontId="28" fillId="18" borderId="1" xfId="0" applyNumberFormat="1" applyFont="1" applyFill="1" applyBorder="1" applyAlignment="1">
      <alignment horizontal="center" vertical="center"/>
    </xf>
    <xf numFmtId="0" fontId="4" fillId="36" borderId="6" xfId="0" applyFont="1" applyFill="1" applyBorder="1" applyAlignment="1">
      <alignment horizontal="center" vertical="center"/>
    </xf>
    <xf numFmtId="0" fontId="0" fillId="36" borderId="0" xfId="0" applyFill="1"/>
    <xf numFmtId="0" fontId="50" fillId="36" borderId="1" xfId="0" applyFont="1" applyFill="1" applyBorder="1" applyAlignment="1">
      <alignment horizontal="center" vertical="center"/>
    </xf>
    <xf numFmtId="0" fontId="0" fillId="2" borderId="0" xfId="0" applyFill="1"/>
    <xf numFmtId="14" fontId="2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left" vertical="center"/>
    </xf>
    <xf numFmtId="0" fontId="53" fillId="2" borderId="1" xfId="0" applyFont="1" applyFill="1" applyBorder="1" applyAlignment="1">
      <alignment horizontal="right" vertical="center"/>
    </xf>
    <xf numFmtId="0" fontId="18" fillId="2" borderId="1" xfId="0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right" vertical="center"/>
    </xf>
    <xf numFmtId="0" fontId="18" fillId="2" borderId="1" xfId="0" applyFont="1" applyFill="1" applyBorder="1" applyAlignment="1">
      <alignment horizontal="right" vertical="center"/>
    </xf>
    <xf numFmtId="10" fontId="17" fillId="2" borderId="1" xfId="1" applyNumberFormat="1" applyFont="1" applyFill="1" applyBorder="1" applyAlignment="1">
      <alignment horizontal="right" vertical="center"/>
    </xf>
    <xf numFmtId="2" fontId="17" fillId="2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28" fillId="36" borderId="6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33" fillId="30" borderId="1" xfId="0" applyFont="1" applyFill="1" applyBorder="1" applyAlignment="1">
      <alignment horizontal="left" vertical="center"/>
    </xf>
    <xf numFmtId="0" fontId="46" fillId="5" borderId="1" xfId="0" applyFont="1" applyFill="1" applyBorder="1" applyAlignment="1">
      <alignment horizontal="center" vertical="center"/>
    </xf>
    <xf numFmtId="43" fontId="31" fillId="2" borderId="1" xfId="14" applyFont="1" applyFill="1" applyBorder="1" applyAlignment="1">
      <alignment horizontal="center" vertical="center"/>
    </xf>
    <xf numFmtId="0" fontId="44" fillId="24" borderId="0" xfId="0" applyFont="1" applyFill="1" applyAlignment="1">
      <alignment horizontal="center" vertical="center" wrapText="1"/>
    </xf>
    <xf numFmtId="0" fontId="0" fillId="24" borderId="0" xfId="0" applyFill="1" applyAlignment="1">
      <alignment horizontal="center"/>
    </xf>
    <xf numFmtId="0" fontId="0" fillId="24" borderId="0" xfId="0" applyFill="1" applyAlignment="1">
      <alignment horizontal="center" vertical="center" wrapText="1"/>
    </xf>
    <xf numFmtId="0" fontId="44" fillId="24" borderId="0" xfId="0" applyFont="1" applyFill="1" applyAlignment="1">
      <alignment horizontal="center"/>
    </xf>
    <xf numFmtId="0" fontId="66" fillId="8" borderId="0" xfId="4" applyFont="1" applyFill="1" applyBorder="1"/>
    <xf numFmtId="0" fontId="2" fillId="2" borderId="1" xfId="0" applyFont="1" applyFill="1" applyBorder="1" applyAlignment="1">
      <alignment horizontal="center" vertical="top" wrapText="1"/>
    </xf>
    <xf numFmtId="0" fontId="12" fillId="28" borderId="0" xfId="0" applyFont="1" applyFill="1" applyBorder="1" applyAlignment="1">
      <alignment horizontal="center" vertical="center"/>
    </xf>
    <xf numFmtId="9" fontId="18" fillId="0" borderId="0" xfId="0" applyNumberFormat="1" applyFont="1"/>
    <xf numFmtId="9" fontId="21" fillId="15" borderId="12" xfId="0" applyNumberFormat="1" applyFont="1" applyFill="1" applyBorder="1" applyAlignment="1">
      <alignment horizontal="left" vertical="top" wrapText="1"/>
    </xf>
    <xf numFmtId="14" fontId="28" fillId="37" borderId="1" xfId="0" applyNumberFormat="1" applyFont="1" applyFill="1" applyBorder="1" applyAlignment="1">
      <alignment horizontal="center" vertical="center"/>
    </xf>
    <xf numFmtId="0" fontId="12" fillId="22" borderId="16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0" fillId="0" borderId="8" xfId="0" applyBorder="1"/>
    <xf numFmtId="0" fontId="28" fillId="0" borderId="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67" fillId="2" borderId="0" xfId="0" applyFont="1" applyFill="1"/>
    <xf numFmtId="0" fontId="12" fillId="2" borderId="16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0" fillId="0" borderId="9" xfId="0" applyBorder="1" applyAlignment="1">
      <alignment horizontal="center" vertical="center"/>
    </xf>
    <xf numFmtId="16" fontId="13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0" fontId="0" fillId="0" borderId="0" xfId="0" applyBorder="1" applyAlignment="1">
      <alignment horizontal="center" vertical="center"/>
    </xf>
    <xf numFmtId="0" fontId="28" fillId="12" borderId="7" xfId="0" applyFont="1" applyFill="1" applyBorder="1" applyAlignment="1">
      <alignment horizontal="center" vertical="center"/>
    </xf>
    <xf numFmtId="14" fontId="28" fillId="18" borderId="2" xfId="0" applyNumberFormat="1" applyFont="1" applyFill="1" applyBorder="1" applyAlignment="1">
      <alignment horizontal="center" vertical="center"/>
    </xf>
    <xf numFmtId="0" fontId="28" fillId="22" borderId="4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0" fillId="0" borderId="11" xfId="0" applyBorder="1"/>
    <xf numFmtId="14" fontId="31" fillId="0" borderId="1" xfId="0" applyNumberFormat="1" applyFont="1" applyBorder="1" applyAlignment="1">
      <alignment horizontal="left" vertical="center"/>
    </xf>
    <xf numFmtId="0" fontId="67" fillId="2" borderId="0" xfId="0" applyFont="1" applyFill="1" applyBorder="1"/>
    <xf numFmtId="14" fontId="28" fillId="38" borderId="2" xfId="0" applyNumberFormat="1" applyFont="1" applyFill="1" applyBorder="1" applyAlignment="1">
      <alignment horizontal="center" vertical="center"/>
    </xf>
    <xf numFmtId="14" fontId="28" fillId="38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68" fillId="0" borderId="0" xfId="0" applyFont="1" applyAlignment="1">
      <alignment vertical="center"/>
    </xf>
    <xf numFmtId="0" fontId="2" fillId="39" borderId="1" xfId="0" applyFont="1" applyFill="1" applyBorder="1" applyAlignment="1">
      <alignment horizontal="center" vertical="top" wrapText="1"/>
    </xf>
    <xf numFmtId="22" fontId="21" fillId="2" borderId="1" xfId="0" applyNumberFormat="1" applyFont="1" applyFill="1" applyBorder="1" applyAlignment="1">
      <alignment horizontal="center" vertical="top" wrapText="1"/>
    </xf>
    <xf numFmtId="0" fontId="46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7" fontId="69" fillId="0" borderId="1" xfId="14" applyNumberFormat="1" applyFont="1" applyBorder="1" applyAlignment="1">
      <alignment horizontal="center" vertical="center"/>
    </xf>
    <xf numFmtId="0" fontId="18" fillId="10" borderId="1" xfId="0" applyFont="1" applyFill="1" applyBorder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174" fontId="70" fillId="45" borderId="0" xfId="0" applyNumberFormat="1" applyFont="1" applyFill="1" applyBorder="1" applyAlignment="1">
      <alignment horizontal="center" vertical="center" wrapText="1" readingOrder="1"/>
    </xf>
    <xf numFmtId="0" fontId="71" fillId="0" borderId="0" xfId="0" applyFont="1"/>
    <xf numFmtId="0" fontId="72" fillId="0" borderId="0" xfId="0" applyFont="1" applyAlignment="1">
      <alignment vertical="center"/>
    </xf>
    <xf numFmtId="14" fontId="73" fillId="45" borderId="20" xfId="0" applyNumberFormat="1" applyFont="1" applyFill="1" applyBorder="1" applyAlignment="1">
      <alignment horizontal="center" vertical="center"/>
    </xf>
    <xf numFmtId="175" fontId="70" fillId="45" borderId="0" xfId="0" applyNumberFormat="1" applyFont="1" applyFill="1" applyBorder="1" applyAlignment="1">
      <alignment horizontal="center" vertical="center" wrapText="1" readingOrder="1"/>
    </xf>
    <xf numFmtId="0" fontId="71" fillId="0" borderId="0" xfId="0" applyFont="1" applyAlignment="1">
      <alignment horizontal="center" vertical="center"/>
    </xf>
    <xf numFmtId="177" fontId="70" fillId="45" borderId="0" xfId="0" applyNumberFormat="1" applyFont="1" applyFill="1" applyBorder="1" applyAlignment="1">
      <alignment horizontal="center" vertical="center"/>
    </xf>
    <xf numFmtId="3" fontId="74" fillId="3" borderId="24" xfId="0" applyNumberFormat="1" applyFont="1" applyFill="1" applyBorder="1" applyAlignment="1">
      <alignment horizontal="center" vertical="center" wrapText="1"/>
    </xf>
    <xf numFmtId="0" fontId="75" fillId="0" borderId="0" xfId="0" applyFont="1"/>
    <xf numFmtId="0" fontId="75" fillId="0" borderId="0" xfId="0" applyFont="1" applyAlignment="1">
      <alignment horizontal="left" vertical="center"/>
    </xf>
    <xf numFmtId="0" fontId="70" fillId="45" borderId="0" xfId="0" applyFont="1" applyFill="1" applyBorder="1" applyAlignment="1">
      <alignment horizontal="center" vertical="center" wrapText="1" readingOrder="1"/>
    </xf>
    <xf numFmtId="3" fontId="74" fillId="10" borderId="24" xfId="0" applyNumberFormat="1" applyFont="1" applyFill="1" applyBorder="1" applyAlignment="1">
      <alignment horizontal="center" vertical="center" wrapText="1"/>
    </xf>
    <xf numFmtId="176" fontId="76" fillId="8" borderId="0" xfId="0" applyNumberFormat="1" applyFont="1" applyFill="1" applyBorder="1" applyAlignment="1">
      <alignment horizontal="center" vertical="center"/>
    </xf>
    <xf numFmtId="3" fontId="77" fillId="8" borderId="24" xfId="0" applyNumberFormat="1" applyFont="1" applyFill="1" applyBorder="1" applyAlignment="1">
      <alignment horizontal="center" vertical="center" wrapText="1"/>
    </xf>
    <xf numFmtId="0" fontId="77" fillId="2" borderId="19" xfId="0" applyFont="1" applyFill="1" applyBorder="1" applyAlignment="1">
      <alignment wrapText="1" readingOrder="1"/>
    </xf>
    <xf numFmtId="14" fontId="78" fillId="0" borderId="0" xfId="0" applyNumberFormat="1" applyFont="1" applyAlignment="1">
      <alignment horizontal="center" vertical="center"/>
    </xf>
    <xf numFmtId="9" fontId="79" fillId="2" borderId="21" xfId="0" applyNumberFormat="1" applyFont="1" applyFill="1" applyBorder="1" applyAlignment="1">
      <alignment horizontal="center" vertical="center" wrapText="1" readingOrder="1"/>
    </xf>
    <xf numFmtId="9" fontId="79" fillId="2" borderId="22" xfId="0" applyNumberFormat="1" applyFont="1" applyFill="1" applyBorder="1" applyAlignment="1">
      <alignment horizontal="center" vertical="center" wrapText="1" readingOrder="1"/>
    </xf>
    <xf numFmtId="9" fontId="79" fillId="2" borderId="23" xfId="0" applyNumberFormat="1" applyFont="1" applyFill="1" applyBorder="1" applyAlignment="1">
      <alignment horizontal="center" vertical="center" wrapText="1" readingOrder="1"/>
    </xf>
    <xf numFmtId="9" fontId="79" fillId="2" borderId="20" xfId="0" applyNumberFormat="1" applyFont="1" applyFill="1" applyBorder="1" applyAlignment="1">
      <alignment horizontal="center" vertical="center" wrapText="1" readingOrder="1"/>
    </xf>
    <xf numFmtId="0" fontId="79" fillId="2" borderId="21" xfId="0" applyFont="1" applyFill="1" applyBorder="1" applyAlignment="1">
      <alignment horizontal="center" vertical="center" wrapText="1" readingOrder="1"/>
    </xf>
    <xf numFmtId="0" fontId="79" fillId="2" borderId="23" xfId="0" applyFont="1" applyFill="1" applyBorder="1" applyAlignment="1">
      <alignment horizontal="center" vertical="center" wrapText="1" readingOrder="1"/>
    </xf>
    <xf numFmtId="0" fontId="79" fillId="2" borderId="20" xfId="0" applyFont="1" applyFill="1" applyBorder="1" applyAlignment="1">
      <alignment horizontal="center" vertical="center" wrapText="1" readingOrder="1"/>
    </xf>
    <xf numFmtId="0" fontId="81" fillId="8" borderId="20" xfId="0" applyFont="1" applyFill="1" applyBorder="1" applyAlignment="1">
      <alignment horizontal="center" vertical="center"/>
    </xf>
    <xf numFmtId="0" fontId="82" fillId="42" borderId="0" xfId="0" applyFont="1" applyFill="1" applyAlignment="1">
      <alignment horizontal="center" vertical="center" wrapText="1"/>
    </xf>
    <xf numFmtId="0" fontId="82" fillId="44" borderId="0" xfId="0" applyFont="1" applyFill="1" applyAlignment="1">
      <alignment horizontal="center" vertical="center" wrapText="1"/>
    </xf>
    <xf numFmtId="0" fontId="82" fillId="43" borderId="0" xfId="0" applyFont="1" applyFill="1" applyAlignment="1">
      <alignment horizontal="center" vertical="center" wrapText="1"/>
    </xf>
    <xf numFmtId="3" fontId="74" fillId="40" borderId="19" xfId="0" applyNumberFormat="1" applyFont="1" applyFill="1" applyBorder="1" applyAlignment="1">
      <alignment horizontal="center" vertical="center" wrapText="1"/>
    </xf>
    <xf numFmtId="14" fontId="74" fillId="40" borderId="19" xfId="0" applyNumberFormat="1" applyFont="1" applyFill="1" applyBorder="1" applyAlignment="1">
      <alignment horizontal="center" vertical="center" wrapText="1"/>
    </xf>
    <xf numFmtId="1" fontId="74" fillId="40" borderId="19" xfId="0" applyNumberFormat="1" applyFont="1" applyFill="1" applyBorder="1" applyAlignment="1">
      <alignment horizontal="center" vertical="center" wrapText="1"/>
    </xf>
    <xf numFmtId="3" fontId="74" fillId="41" borderId="19" xfId="0" applyNumberFormat="1" applyFont="1" applyFill="1" applyBorder="1" applyAlignment="1">
      <alignment horizontal="center" vertical="center" wrapText="1"/>
    </xf>
    <xf numFmtId="0" fontId="71" fillId="7" borderId="0" xfId="0" applyFont="1" applyFill="1" applyAlignment="1">
      <alignment horizontal="center" vertical="center"/>
    </xf>
    <xf numFmtId="3" fontId="74" fillId="3" borderId="19" xfId="0" applyNumberFormat="1" applyFont="1" applyFill="1" applyBorder="1" applyAlignment="1">
      <alignment horizontal="center" vertical="center" wrapText="1"/>
    </xf>
    <xf numFmtId="3" fontId="77" fillId="8" borderId="19" xfId="0" applyNumberFormat="1" applyFont="1" applyFill="1" applyBorder="1" applyAlignment="1">
      <alignment horizontal="center" vertical="center" wrapText="1"/>
    </xf>
    <xf numFmtId="3" fontId="74" fillId="10" borderId="19" xfId="0" applyNumberFormat="1" applyFont="1" applyFill="1" applyBorder="1" applyAlignment="1">
      <alignment horizontal="center" vertical="center" wrapText="1"/>
    </xf>
    <xf numFmtId="0" fontId="83" fillId="42" borderId="0" xfId="0" applyFont="1" applyFill="1" applyAlignment="1">
      <alignment horizontal="center" vertical="center" wrapText="1"/>
    </xf>
    <xf numFmtId="0" fontId="83" fillId="44" borderId="0" xfId="0" applyFont="1" applyFill="1" applyAlignment="1">
      <alignment horizontal="center" vertical="center" wrapText="1"/>
    </xf>
    <xf numFmtId="0" fontId="83" fillId="43" borderId="0" xfId="0" applyFont="1" applyFill="1" applyAlignment="1">
      <alignment horizontal="center" vertical="center" wrapText="1"/>
    </xf>
    <xf numFmtId="0" fontId="71" fillId="2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 wrapText="1"/>
    </xf>
    <xf numFmtId="0" fontId="77" fillId="2" borderId="0" xfId="0" applyFont="1" applyFill="1" applyAlignment="1">
      <alignment horizontal="center" vertical="center" wrapText="1"/>
    </xf>
    <xf numFmtId="0" fontId="72" fillId="2" borderId="0" xfId="0" applyFont="1" applyFill="1" applyAlignment="1">
      <alignment horizontal="center" vertical="center"/>
    </xf>
    <xf numFmtId="20" fontId="78" fillId="7" borderId="0" xfId="0" applyNumberFormat="1" applyFont="1" applyFill="1" applyBorder="1" applyAlignment="1">
      <alignment horizontal="center"/>
    </xf>
    <xf numFmtId="20" fontId="78" fillId="46" borderId="0" xfId="0" applyNumberFormat="1" applyFont="1" applyFill="1" applyBorder="1" applyAlignment="1">
      <alignment horizontal="center"/>
    </xf>
    <xf numFmtId="0" fontId="80" fillId="2" borderId="23" xfId="0" applyFont="1" applyFill="1" applyBorder="1" applyAlignment="1">
      <alignment horizontal="center" vertical="center" readingOrder="1"/>
    </xf>
    <xf numFmtId="0" fontId="80" fillId="2" borderId="21" xfId="0" applyFont="1" applyFill="1" applyBorder="1" applyAlignment="1">
      <alignment vertical="center" readingOrder="1"/>
    </xf>
    <xf numFmtId="0" fontId="72" fillId="0" borderId="0" xfId="0" applyFont="1" applyAlignment="1">
      <alignment horizontal="center" vertical="center"/>
    </xf>
  </cellXfs>
  <cellStyles count="31">
    <cellStyle name="40 % - Akzent4" xfId="2" builtinId="43"/>
    <cellStyle name="Akzent1" xfId="3" builtinId="29"/>
    <cellStyle name="Excel Built-in 40% - Accent4" xfId="9"/>
    <cellStyle name="Excel Built-in Accent1" xfId="10"/>
    <cellStyle name="Excel Built-in Normal" xfId="7"/>
    <cellStyle name="Excel Built-in Normal 1" xfId="11"/>
    <cellStyle name="Excel Built-in Normal 2" xfId="18"/>
    <cellStyle name="Excel Built-in Normal 3" xfId="25"/>
    <cellStyle name="Excel Built-in Percent" xfId="19"/>
    <cellStyle name="Excel Built-in Percent 2" xfId="26"/>
    <cellStyle name="Heading" xfId="20"/>
    <cellStyle name="Heading 2" xfId="27"/>
    <cellStyle name="Heading1" xfId="21"/>
    <cellStyle name="Heading1 2" xfId="28"/>
    <cellStyle name="Komma" xfId="14" builtinId="3"/>
    <cellStyle name="Komma 2" xfId="8"/>
    <cellStyle name="Link" xfId="4" builtinId="8"/>
    <cellStyle name="Link 2" xfId="12"/>
    <cellStyle name="Prozent" xfId="1" builtinId="5"/>
    <cellStyle name="Prozent 2" xfId="6"/>
    <cellStyle name="Prozent 3" xfId="15"/>
    <cellStyle name="Prozent 4" xfId="17"/>
    <cellStyle name="Result" xfId="22"/>
    <cellStyle name="Result 2" xfId="29"/>
    <cellStyle name="Result2" xfId="23"/>
    <cellStyle name="Result2 2" xfId="30"/>
    <cellStyle name="Standard" xfId="0" builtinId="0"/>
    <cellStyle name="Standard 2" xfId="5"/>
    <cellStyle name="Standard 2 2" xfId="13"/>
    <cellStyle name="Standard 3" xfId="16"/>
    <cellStyle name="Standard 4" xfId="24"/>
  </cellStyles>
  <dxfs count="3397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0EA00"/>
        </patternFill>
      </fill>
    </dxf>
    <dxf>
      <font>
        <color theme="0"/>
      </font>
    </dxf>
    <dxf>
      <font>
        <color theme="0"/>
      </font>
      <fill>
        <patternFill>
          <bgColor theme="4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0EA00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DED9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DED9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DED900"/>
        </patternFill>
      </fill>
    </dxf>
    <dxf>
      <fill>
        <patternFill>
          <bgColor rgb="FFFFFF00"/>
        </patternFill>
      </fill>
    </dxf>
    <dxf>
      <fill>
        <patternFill>
          <bgColor rgb="FFDED900"/>
        </patternFill>
      </fill>
    </dxf>
    <dxf>
      <fill>
        <patternFill>
          <bgColor rgb="FFFFFF00"/>
        </patternFill>
      </fill>
    </dxf>
    <dxf>
      <fill>
        <patternFill>
          <bgColor rgb="FFDED9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CCCC"/>
      <color rgb="FFF0B010"/>
      <color rgb="FFF0EA00"/>
      <color rgb="FFFFFF00"/>
      <color rgb="FFE6BA00"/>
      <color rgb="FFFFCC00"/>
      <color rgb="FFDED900"/>
      <color rgb="FFEBE600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mailto:oscan@freenet.de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5.png"/><Relationship Id="rId5" Type="http://schemas.openxmlformats.org/officeDocument/2006/relationships/image" Target="../media/image9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31</xdr:row>
      <xdr:rowOff>180976</xdr:rowOff>
    </xdr:from>
    <xdr:ext cx="4029075" cy="781049"/>
    <xdr:sp macro="" textlink="">
      <xdr:nvSpPr>
        <xdr:cNvPr id="2" name="Textfeld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392150" y="5953126"/>
          <a:ext cx="4029075" cy="781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Wenn man aus irgendwelchen Gründen eine Zeitlang nicht aktiv sein kann, z. B. Krank, Arbeit, Urlaub usw., dann meldet euch im Boom Beach Chat oder per </a:t>
          </a:r>
          <a:r>
            <a:rPr lang="de-DE" sz="1100" u="sng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E-Mail</a:t>
          </a:r>
          <a:r>
            <a:rPr lang="de-DE" sz="1100"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bei mir. Eine Abmeldung wird auf jeden Fall berücksichtigt.</a:t>
          </a:r>
        </a:p>
        <a:p>
          <a:endParaRPr lang="de-DE" sz="1100"/>
        </a:p>
      </xdr:txBody>
    </xdr:sp>
    <xdr:clientData/>
  </xdr:oneCellAnchor>
  <xdr:oneCellAnchor>
    <xdr:from>
      <xdr:col>18</xdr:col>
      <xdr:colOff>0</xdr:colOff>
      <xdr:row>23</xdr:row>
      <xdr:rowOff>76200</xdr:rowOff>
    </xdr:from>
    <xdr:ext cx="4286250" cy="685800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3392150" y="4324350"/>
          <a:ext cx="4286250" cy="685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DE" sz="1200">
              <a:solidFill>
                <a:schemeClr val="bg1"/>
              </a:solidFill>
            </a:rPr>
            <a:t>Je höher der % Wert desto besser die Gesamtleistung.</a:t>
          </a:r>
        </a:p>
        <a:p>
          <a:r>
            <a:rPr lang="de-DE" sz="1200" b="1">
              <a:solidFill>
                <a:srgbClr val="FF0000"/>
              </a:solidFill>
            </a:rPr>
            <a:t>ACHTUNG: </a:t>
          </a:r>
          <a:r>
            <a:rPr lang="de-DE" sz="1200">
              <a:solidFill>
                <a:schemeClr val="bg1"/>
              </a:solidFill>
            </a:rPr>
            <a:t>Ab einem Wert unter 80% wird der Hintergrund rot.</a:t>
          </a:r>
        </a:p>
        <a:p>
          <a:r>
            <a:rPr lang="de-DE" sz="1200">
              <a:solidFill>
                <a:schemeClr val="bg1"/>
              </a:solidFill>
            </a:rPr>
            <a:t>Ab </a:t>
          </a:r>
          <a:r>
            <a:rPr lang="de-DE" sz="1200" b="1">
              <a:solidFill>
                <a:schemeClr val="bg1"/>
              </a:solidFill>
            </a:rPr>
            <a:t>80 %</a:t>
          </a:r>
          <a:r>
            <a:rPr lang="de-DE" sz="1200">
              <a:solidFill>
                <a:schemeClr val="bg1"/>
              </a:solidFill>
            </a:rPr>
            <a:t> kann/gibt es eine </a:t>
          </a:r>
          <a:r>
            <a:rPr lang="de-DE" sz="1200" b="1">
              <a:solidFill>
                <a:schemeClr val="bg1"/>
              </a:solidFill>
            </a:rPr>
            <a:t>Offizielle</a:t>
          </a:r>
          <a:r>
            <a:rPr lang="de-DE" sz="1200">
              <a:solidFill>
                <a:schemeClr val="bg1"/>
              </a:solidFill>
            </a:rPr>
            <a:t> Abmahnung.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247651</xdr:colOff>
      <xdr:row>0</xdr:row>
      <xdr:rowOff>104775</xdr:rowOff>
    </xdr:from>
    <xdr:to>
      <xdr:col>4</xdr:col>
      <xdr:colOff>514350</xdr:colOff>
      <xdr:row>2</xdr:row>
      <xdr:rowOff>22224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6" y="104775"/>
          <a:ext cx="266699" cy="35559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238126</xdr:colOff>
      <xdr:row>0</xdr:row>
      <xdr:rowOff>123825</xdr:rowOff>
    </xdr:from>
    <xdr:to>
      <xdr:col>5</xdr:col>
      <xdr:colOff>476250</xdr:colOff>
      <xdr:row>2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6" y="123825"/>
          <a:ext cx="238124" cy="317499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0</xdr:row>
      <xdr:rowOff>57151</xdr:rowOff>
    </xdr:from>
    <xdr:to>
      <xdr:col>6</xdr:col>
      <xdr:colOff>593851</xdr:colOff>
      <xdr:row>1</xdr:row>
      <xdr:rowOff>283801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57151"/>
          <a:ext cx="270000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200026</xdr:colOff>
      <xdr:row>0</xdr:row>
      <xdr:rowOff>85726</xdr:rowOff>
    </xdr:from>
    <xdr:to>
      <xdr:col>7</xdr:col>
      <xdr:colOff>470026</xdr:colOff>
      <xdr:row>2</xdr:row>
      <xdr:rowOff>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85726"/>
          <a:ext cx="270000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0</xdr:row>
      <xdr:rowOff>123826</xdr:rowOff>
    </xdr:from>
    <xdr:to>
      <xdr:col>8</xdr:col>
      <xdr:colOff>512870</xdr:colOff>
      <xdr:row>2</xdr:row>
      <xdr:rowOff>45676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1" y="123826"/>
          <a:ext cx="274744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0</xdr:row>
      <xdr:rowOff>114300</xdr:rowOff>
    </xdr:from>
    <xdr:to>
      <xdr:col>9</xdr:col>
      <xdr:colOff>489075</xdr:colOff>
      <xdr:row>2</xdr:row>
      <xdr:rowOff>36150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050" y="114300"/>
          <a:ext cx="270000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1</xdr:row>
      <xdr:rowOff>0</xdr:rowOff>
    </xdr:from>
    <xdr:to>
      <xdr:col>10</xdr:col>
      <xdr:colOff>521494</xdr:colOff>
      <xdr:row>2</xdr:row>
      <xdr:rowOff>9525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33350"/>
          <a:ext cx="235744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0</xdr:row>
      <xdr:rowOff>114300</xdr:rowOff>
    </xdr:from>
    <xdr:to>
      <xdr:col>11</xdr:col>
      <xdr:colOff>531450</xdr:colOff>
      <xdr:row>2</xdr:row>
      <xdr:rowOff>36150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1430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247651</xdr:colOff>
      <xdr:row>1</xdr:row>
      <xdr:rowOff>0</xdr:rowOff>
    </xdr:from>
    <xdr:to>
      <xdr:col>13</xdr:col>
      <xdr:colOff>533401</xdr:colOff>
      <xdr:row>1</xdr:row>
      <xdr:rowOff>297134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133350"/>
          <a:ext cx="285750" cy="297134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0</xdr:row>
      <xdr:rowOff>38100</xdr:rowOff>
    </xdr:from>
    <xdr:to>
      <xdr:col>17</xdr:col>
      <xdr:colOff>600075</xdr:colOff>
      <xdr:row>2</xdr:row>
      <xdr:rowOff>57150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38100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0</xdr:row>
      <xdr:rowOff>123825</xdr:rowOff>
    </xdr:from>
    <xdr:to>
      <xdr:col>14</xdr:col>
      <xdr:colOff>502595</xdr:colOff>
      <xdr:row>1</xdr:row>
      <xdr:rowOff>301517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23825"/>
          <a:ext cx="302570" cy="311042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0</xdr:row>
      <xdr:rowOff>85725</xdr:rowOff>
    </xdr:from>
    <xdr:to>
      <xdr:col>15</xdr:col>
      <xdr:colOff>550500</xdr:colOff>
      <xdr:row>2</xdr:row>
      <xdr:rowOff>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857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0</xdr:row>
      <xdr:rowOff>95250</xdr:rowOff>
    </xdr:from>
    <xdr:to>
      <xdr:col>16</xdr:col>
      <xdr:colOff>512400</xdr:colOff>
      <xdr:row>2</xdr:row>
      <xdr:rowOff>17100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952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228600</xdr:colOff>
      <xdr:row>0</xdr:row>
      <xdr:rowOff>123825</xdr:rowOff>
    </xdr:from>
    <xdr:to>
      <xdr:col>20</xdr:col>
      <xdr:colOff>638175</xdr:colOff>
      <xdr:row>2</xdr:row>
      <xdr:rowOff>41186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123825"/>
          <a:ext cx="409575" cy="355511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285750</xdr:colOff>
      <xdr:row>0</xdr:row>
      <xdr:rowOff>123825</xdr:rowOff>
    </xdr:from>
    <xdr:to>
      <xdr:col>23</xdr:col>
      <xdr:colOff>590550</xdr:colOff>
      <xdr:row>1</xdr:row>
      <xdr:rowOff>295275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4575" y="123825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323850</xdr:colOff>
      <xdr:row>1</xdr:row>
      <xdr:rowOff>0</xdr:rowOff>
    </xdr:from>
    <xdr:to>
      <xdr:col>21</xdr:col>
      <xdr:colOff>628650</xdr:colOff>
      <xdr:row>2</xdr:row>
      <xdr:rowOff>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5950" y="1333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22</xdr:col>
      <xdr:colOff>276225</xdr:colOff>
      <xdr:row>1</xdr:row>
      <xdr:rowOff>0</xdr:rowOff>
    </xdr:from>
    <xdr:to>
      <xdr:col>22</xdr:col>
      <xdr:colOff>581025</xdr:colOff>
      <xdr:row>2</xdr:row>
      <xdr:rowOff>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0675" y="133350"/>
          <a:ext cx="304800" cy="304800"/>
        </a:xfrm>
        <a:prstGeom prst="rect">
          <a:avLst/>
        </a:prstGeom>
      </xdr:spPr>
    </xdr:pic>
    <xdr:clientData/>
  </xdr:twoCellAnchor>
  <xdr:twoCellAnchor editAs="oneCell">
    <xdr:from>
      <xdr:col>29</xdr:col>
      <xdr:colOff>314325</xdr:colOff>
      <xdr:row>0</xdr:row>
      <xdr:rowOff>0</xdr:rowOff>
    </xdr:from>
    <xdr:to>
      <xdr:col>29</xdr:col>
      <xdr:colOff>542925</xdr:colOff>
      <xdr:row>1</xdr:row>
      <xdr:rowOff>95250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6525" y="0"/>
          <a:ext cx="228600" cy="228600"/>
        </a:xfrm>
        <a:prstGeom prst="rect">
          <a:avLst/>
        </a:prstGeom>
      </xdr:spPr>
    </xdr:pic>
    <xdr:clientData/>
  </xdr:twoCellAnchor>
  <xdr:twoCellAnchor editAs="oneCell">
    <xdr:from>
      <xdr:col>37</xdr:col>
      <xdr:colOff>428625</xdr:colOff>
      <xdr:row>1</xdr:row>
      <xdr:rowOff>28575</xdr:rowOff>
    </xdr:from>
    <xdr:to>
      <xdr:col>37</xdr:col>
      <xdr:colOff>657225</xdr:colOff>
      <xdr:row>1</xdr:row>
      <xdr:rowOff>257175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0" y="161925"/>
          <a:ext cx="228600" cy="228600"/>
        </a:xfrm>
        <a:prstGeom prst="rect">
          <a:avLst/>
        </a:prstGeom>
      </xdr:spPr>
    </xdr:pic>
    <xdr:clientData/>
  </xdr:twoCellAnchor>
  <xdr:oneCellAnchor>
    <xdr:from>
      <xdr:col>30</xdr:col>
      <xdr:colOff>371476</xdr:colOff>
      <xdr:row>0</xdr:row>
      <xdr:rowOff>123825</xdr:rowOff>
    </xdr:from>
    <xdr:ext cx="285750" cy="297134"/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1" y="123825"/>
          <a:ext cx="285750" cy="297134"/>
        </a:xfrm>
        <a:prstGeom prst="rect">
          <a:avLst/>
        </a:prstGeom>
      </xdr:spPr>
    </xdr:pic>
    <xdr:clientData/>
  </xdr:oneCellAnchor>
  <xdr:oneCellAnchor>
    <xdr:from>
      <xdr:col>31</xdr:col>
      <xdr:colOff>209550</xdr:colOff>
      <xdr:row>0</xdr:row>
      <xdr:rowOff>57150</xdr:rowOff>
    </xdr:from>
    <xdr:ext cx="457200" cy="457200"/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97775" y="57150"/>
          <a:ext cx="457200" cy="457200"/>
        </a:xfrm>
        <a:prstGeom prst="rect">
          <a:avLst/>
        </a:prstGeom>
      </xdr:spPr>
    </xdr:pic>
    <xdr:clientData/>
  </xdr:oneCellAnchor>
  <xdr:oneCellAnchor>
    <xdr:from>
      <xdr:col>18</xdr:col>
      <xdr:colOff>190500</xdr:colOff>
      <xdr:row>0</xdr:row>
      <xdr:rowOff>85725</xdr:rowOff>
    </xdr:from>
    <xdr:ext cx="360000" cy="360000"/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9475" y="85725"/>
          <a:ext cx="360000" cy="360000"/>
        </a:xfrm>
        <a:prstGeom prst="rect">
          <a:avLst/>
        </a:prstGeom>
      </xdr:spPr>
    </xdr:pic>
    <xdr:clientData/>
  </xdr:oneCellAnchor>
  <xdr:oneCellAnchor>
    <xdr:from>
      <xdr:col>19</xdr:col>
      <xdr:colOff>161926</xdr:colOff>
      <xdr:row>1</xdr:row>
      <xdr:rowOff>38099</xdr:rowOff>
    </xdr:from>
    <xdr:ext cx="356074" cy="266701"/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6" y="171449"/>
          <a:ext cx="356074" cy="266701"/>
        </a:xfrm>
        <a:prstGeom prst="rect">
          <a:avLst/>
        </a:prstGeom>
      </xdr:spPr>
    </xdr:pic>
    <xdr:clientData/>
  </xdr:oneCellAnchor>
  <xdr:twoCellAnchor editAs="oneCell">
    <xdr:from>
      <xdr:col>41</xdr:col>
      <xdr:colOff>361950</xdr:colOff>
      <xdr:row>0</xdr:row>
      <xdr:rowOff>38100</xdr:rowOff>
    </xdr:from>
    <xdr:to>
      <xdr:col>42</xdr:col>
      <xdr:colOff>57150</xdr:colOff>
      <xdr:row>2</xdr:row>
      <xdr:rowOff>57150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2850" y="38100"/>
          <a:ext cx="457200" cy="457200"/>
        </a:xfrm>
        <a:prstGeom prst="rect">
          <a:avLst/>
        </a:prstGeom>
      </xdr:spPr>
    </xdr:pic>
    <xdr:clientData/>
  </xdr:twoCellAnchor>
  <xdr:oneCellAnchor>
    <xdr:from>
      <xdr:col>39</xdr:col>
      <xdr:colOff>428625</xdr:colOff>
      <xdr:row>0</xdr:row>
      <xdr:rowOff>76200</xdr:rowOff>
    </xdr:from>
    <xdr:ext cx="285750" cy="297134"/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0" y="76200"/>
          <a:ext cx="285750" cy="297134"/>
        </a:xfrm>
        <a:prstGeom prst="rect">
          <a:avLst/>
        </a:prstGeom>
      </xdr:spPr>
    </xdr:pic>
    <xdr:clientData/>
  </xdr:oneCellAnchor>
  <xdr:twoCellAnchor editAs="oneCell">
    <xdr:from>
      <xdr:col>39</xdr:col>
      <xdr:colOff>180975</xdr:colOff>
      <xdr:row>1</xdr:row>
      <xdr:rowOff>38100</xdr:rowOff>
    </xdr:from>
    <xdr:to>
      <xdr:col>39</xdr:col>
      <xdr:colOff>409575</xdr:colOff>
      <xdr:row>1</xdr:row>
      <xdr:rowOff>266700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74600" y="171450"/>
          <a:ext cx="228600" cy="228600"/>
        </a:xfrm>
        <a:prstGeom prst="rect">
          <a:avLst/>
        </a:prstGeom>
      </xdr:spPr>
    </xdr:pic>
    <xdr:clientData/>
  </xdr:twoCellAnchor>
  <xdr:twoCellAnchor editAs="oneCell">
    <xdr:from>
      <xdr:col>41</xdr:col>
      <xdr:colOff>209550</xdr:colOff>
      <xdr:row>1</xdr:row>
      <xdr:rowOff>47625</xdr:rowOff>
    </xdr:from>
    <xdr:to>
      <xdr:col>41</xdr:col>
      <xdr:colOff>438150</xdr:colOff>
      <xdr:row>1</xdr:row>
      <xdr:rowOff>276225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60450" y="180975"/>
          <a:ext cx="228600" cy="22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0</xdr:row>
      <xdr:rowOff>104776</xdr:rowOff>
    </xdr:from>
    <xdr:to>
      <xdr:col>12</xdr:col>
      <xdr:colOff>589847</xdr:colOff>
      <xdr:row>2</xdr:row>
      <xdr:rowOff>38100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04776"/>
          <a:ext cx="323147" cy="371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619126</xdr:colOff>
      <xdr:row>14</xdr:row>
      <xdr:rowOff>185150</xdr:rowOff>
    </xdr:from>
    <xdr:to>
      <xdr:col>0</xdr:col>
      <xdr:colOff>800100</xdr:colOff>
      <xdr:row>15</xdr:row>
      <xdr:rowOff>182834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3042650"/>
          <a:ext cx="180974" cy="188184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15</xdr:row>
      <xdr:rowOff>133350</xdr:rowOff>
    </xdr:from>
    <xdr:to>
      <xdr:col>1</xdr:col>
      <xdr:colOff>28575</xdr:colOff>
      <xdr:row>17</xdr:row>
      <xdr:rowOff>95250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181350"/>
          <a:ext cx="342900" cy="3429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16</xdr:row>
      <xdr:rowOff>0</xdr:rowOff>
    </xdr:from>
    <xdr:ext cx="695325" cy="200025"/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429000"/>
          <a:ext cx="6953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590550</xdr:colOff>
      <xdr:row>1</xdr:row>
      <xdr:rowOff>9525</xdr:rowOff>
    </xdr:from>
    <xdr:to>
      <xdr:col>14</xdr:col>
      <xdr:colOff>628650</xdr:colOff>
      <xdr:row>16</xdr:row>
      <xdr:rowOff>113157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6925" y="200025"/>
          <a:ext cx="4924425" cy="3151632"/>
        </a:xfrm>
        <a:prstGeom prst="rect">
          <a:avLst/>
        </a:prstGeom>
      </xdr:spPr>
    </xdr:pic>
    <xdr:clientData/>
  </xdr:twoCellAnchor>
  <xdr:oneCellAnchor>
    <xdr:from>
      <xdr:col>19</xdr:col>
      <xdr:colOff>142875</xdr:colOff>
      <xdr:row>0</xdr:row>
      <xdr:rowOff>180975</xdr:rowOff>
    </xdr:from>
    <xdr:ext cx="285750" cy="297134"/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180975"/>
          <a:ext cx="285750" cy="297134"/>
        </a:xfrm>
        <a:prstGeom prst="rect">
          <a:avLst/>
        </a:prstGeom>
      </xdr:spPr>
    </xdr:pic>
    <xdr:clientData/>
  </xdr:oneCellAnchor>
  <xdr:twoCellAnchor editAs="oneCell">
    <xdr:from>
      <xdr:col>22</xdr:col>
      <xdr:colOff>0</xdr:colOff>
      <xdr:row>0</xdr:row>
      <xdr:rowOff>0</xdr:rowOff>
    </xdr:from>
    <xdr:to>
      <xdr:col>22</xdr:col>
      <xdr:colOff>457200</xdr:colOff>
      <xdr:row>2</xdr:row>
      <xdr:rowOff>76200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8425" y="0"/>
          <a:ext cx="457200" cy="4572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17</xdr:row>
      <xdr:rowOff>0</xdr:rowOff>
    </xdr:from>
    <xdr:ext cx="695325" cy="200025"/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238500"/>
          <a:ext cx="6953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scan@freenet.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de.boombeach.wikia.com/wiki/Abfackler" TargetMode="External"/><Relationship Id="rId13" Type="http://schemas.openxmlformats.org/officeDocument/2006/relationships/hyperlink" Target="http://de.boombeach.wikia.com/wiki/Schockbombe" TargetMode="External"/><Relationship Id="rId18" Type="http://schemas.openxmlformats.org/officeDocument/2006/relationships/hyperlink" Target="http://boom.de.ae/" TargetMode="External"/><Relationship Id="rId3" Type="http://schemas.openxmlformats.org/officeDocument/2006/relationships/hyperlink" Target="http://de.boombeach.wikia.com/wiki/Zooka" TargetMode="External"/><Relationship Id="rId7" Type="http://schemas.openxmlformats.org/officeDocument/2006/relationships/hyperlink" Target="http://de.boombeach.wikia.com/wiki/Grenadier" TargetMode="External"/><Relationship Id="rId12" Type="http://schemas.openxmlformats.org/officeDocument/2006/relationships/hyperlink" Target="http://de.boombeach.wikia.com/wiki/Medikit" TargetMode="External"/><Relationship Id="rId17" Type="http://schemas.openxmlformats.org/officeDocument/2006/relationships/hyperlink" Target="http://de.boombeach.wikia.com/wiki/Miniroboter" TargetMode="External"/><Relationship Id="rId2" Type="http://schemas.openxmlformats.org/officeDocument/2006/relationships/hyperlink" Target="http://de.boombeach.wikia.com/wiki/Schwergewicht" TargetMode="External"/><Relationship Id="rId16" Type="http://schemas.openxmlformats.org/officeDocument/2006/relationships/hyperlink" Target="http://de.boombeach.wikia.com/wiki/Rauchwand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://de.boombeach.wikia.com/wiki/Sch%C3%BCtze" TargetMode="External"/><Relationship Id="rId6" Type="http://schemas.openxmlformats.org/officeDocument/2006/relationships/hyperlink" Target="http://de.boombeach.wikia.com/wiki/Sanit%C3%A4ter" TargetMode="External"/><Relationship Id="rId11" Type="http://schemas.openxmlformats.org/officeDocument/2006/relationships/hyperlink" Target="http://de.boombeach.wikia.com/wiki/Leuchtrakete" TargetMode="External"/><Relationship Id="rId5" Type="http://schemas.openxmlformats.org/officeDocument/2006/relationships/hyperlink" Target="http://de.boombeach.wikia.com/wiki/Panzer" TargetMode="External"/><Relationship Id="rId15" Type="http://schemas.openxmlformats.org/officeDocument/2006/relationships/hyperlink" Target="http://de.boombeach.wikia.com/wiki/Bombardement" TargetMode="External"/><Relationship Id="rId10" Type="http://schemas.openxmlformats.org/officeDocument/2006/relationships/hyperlink" Target="http://de.boombeach.wikia.com/wiki/Bombardement" TargetMode="External"/><Relationship Id="rId19" Type="http://schemas.openxmlformats.org/officeDocument/2006/relationships/printerSettings" Target="../printerSettings/printerSettings4.bin"/><Relationship Id="rId4" Type="http://schemas.openxmlformats.org/officeDocument/2006/relationships/hyperlink" Target="http://de.boombeach.wikia.com/wiki/Krieger" TargetMode="External"/><Relationship Id="rId9" Type="http://schemas.openxmlformats.org/officeDocument/2006/relationships/hyperlink" Target="http://de.boombeach.wikia.com/wiki/Artillerie" TargetMode="External"/><Relationship Id="rId14" Type="http://schemas.openxmlformats.org/officeDocument/2006/relationships/hyperlink" Target="http://de.boombeach.wikia.com/wiki/Artillerie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G129"/>
  <sheetViews>
    <sheetView zoomScaleNormal="100" workbookViewId="0">
      <pane xSplit="5" ySplit="1" topLeftCell="F35" activePane="bottomRight" state="frozen"/>
      <selection activeCell="W31" sqref="W31"/>
      <selection pane="topRight" activeCell="W31" sqref="W31"/>
      <selection pane="bottomLeft" activeCell="W31" sqref="W31"/>
      <selection pane="bottomRight" activeCell="D44" sqref="D44"/>
    </sheetView>
  </sheetViews>
  <sheetFormatPr baseColWidth="10" defaultRowHeight="14.4" x14ac:dyDescent="0.3"/>
  <cols>
    <col min="1" max="1" width="2.6640625" hidden="1" customWidth="1"/>
    <col min="2" max="2" width="3.6640625" customWidth="1"/>
    <col min="3" max="3" width="18.44140625" style="1" customWidth="1"/>
    <col min="4" max="4" width="3.5546875" style="221" customWidth="1"/>
    <col min="5" max="5" width="4.6640625" style="1" customWidth="1"/>
    <col min="6" max="6" width="8.88671875" style="55" customWidth="1"/>
    <col min="7" max="7" width="9.109375" style="1" customWidth="1"/>
    <col min="8" max="8" width="8.5546875" style="1" customWidth="1"/>
    <col min="9" max="10" width="5.6640625" style="1" customWidth="1"/>
    <col min="11" max="11" width="10.88671875" customWidth="1"/>
    <col min="12" max="12" width="10.5546875" style="55" customWidth="1"/>
    <col min="13" max="13" width="0.33203125" style="2" customWidth="1"/>
    <col min="14" max="14" width="15.88671875" style="2" customWidth="1"/>
    <col min="15" max="15" width="22.6640625" style="22" customWidth="1"/>
    <col min="16" max="16" width="0.33203125" style="2" customWidth="1"/>
    <col min="17" max="17" width="33.6640625" customWidth="1"/>
    <col min="18" max="18" width="4.44140625" customWidth="1"/>
    <col min="19" max="19" width="2.5546875" style="24" customWidth="1"/>
    <col min="20" max="20" width="23.6640625" customWidth="1"/>
    <col min="21" max="21" width="41.6640625" customWidth="1"/>
  </cols>
  <sheetData>
    <row r="1" spans="1:59" ht="34.5" customHeight="1" x14ac:dyDescent="0.3">
      <c r="A1" s="199"/>
      <c r="B1" s="4" t="s">
        <v>359</v>
      </c>
      <c r="C1" s="313" t="s">
        <v>1533</v>
      </c>
      <c r="D1" s="219"/>
      <c r="E1" s="8" t="s">
        <v>1513</v>
      </c>
      <c r="F1" s="89" t="s">
        <v>111</v>
      </c>
      <c r="G1" s="8" t="s">
        <v>1464</v>
      </c>
      <c r="H1" s="33" t="s">
        <v>1478</v>
      </c>
      <c r="I1" s="8" t="s">
        <v>1479</v>
      </c>
      <c r="J1" s="8" t="s">
        <v>1480</v>
      </c>
      <c r="K1" s="135" t="s">
        <v>127</v>
      </c>
      <c r="L1" s="92" t="s">
        <v>92</v>
      </c>
      <c r="M1" s="8"/>
      <c r="N1" s="88" t="s">
        <v>556</v>
      </c>
      <c r="O1" s="88" t="s">
        <v>117</v>
      </c>
      <c r="P1" s="8"/>
      <c r="Q1" s="88" t="s">
        <v>118</v>
      </c>
      <c r="R1" s="28"/>
      <c r="S1" s="29"/>
      <c r="T1" s="57" t="s">
        <v>57</v>
      </c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</row>
    <row r="2" spans="1:59" ht="6" customHeight="1" x14ac:dyDescent="0.3">
      <c r="B2" s="256"/>
      <c r="C2" s="266" t="str">
        <f>(Mitglieder!C2)</f>
        <v>0 Anker</v>
      </c>
      <c r="D2" s="257"/>
      <c r="E2" s="257">
        <v>0</v>
      </c>
      <c r="F2" s="257"/>
      <c r="G2" s="257"/>
      <c r="H2" s="257"/>
      <c r="I2" s="257"/>
      <c r="J2" s="257"/>
      <c r="K2" s="257"/>
      <c r="L2" s="257"/>
      <c r="M2" s="56"/>
      <c r="N2" s="87">
        <f>(100/75*(INFO!DK2)/100)</f>
        <v>0</v>
      </c>
      <c r="O2" s="85">
        <f>((ANGRIFFE!ABD2)-(ANGRIFFE!ABF2)*0.9)/((ANGRIFFE!ABM$1)-((ANGRIFFE!ABI2)+(ANGRIFFE!ABG2)+(ANGRIFFE!ABE2)*0.8+(ANGRIFFE!ABH2)*0.7))</f>
        <v>0</v>
      </c>
      <c r="P2" s="56"/>
      <c r="Q2" s="93">
        <f>((100/75*(INFO!DK2)/100)*0.33+((ANGRIFFE!ABD2)-(ANGRIFFE!ABF2)*0.9)/((ANGRIFFE!ABM$1-((ANGRIFFE!ABI2)+(ANGRIFFE!ABG2)+(ANGRIFFE!ABE2)*0.8+(ANGRIFFE!ABH2)*0.7)))) /1.33</f>
        <v>0</v>
      </c>
      <c r="R2" s="28"/>
      <c r="S2" s="36"/>
      <c r="T2" s="36"/>
      <c r="U2" s="36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</row>
    <row r="3" spans="1:59" x14ac:dyDescent="0.3">
      <c r="A3" s="200">
        <f>ROW(A1)</f>
        <v>1</v>
      </c>
      <c r="B3" s="283">
        <f>1*SUBTOTAL(3,A$3:A3)</f>
        <v>1</v>
      </c>
      <c r="C3" s="251" t="str">
        <f>(Mitglieder!C3)</f>
        <v>1BicMc1</v>
      </c>
      <c r="D3" s="222" t="s">
        <v>493</v>
      </c>
      <c r="E3" s="250">
        <v>42</v>
      </c>
      <c r="F3" s="252">
        <v>42330</v>
      </c>
      <c r="G3" s="249" t="s">
        <v>2</v>
      </c>
      <c r="H3" s="250">
        <v>647</v>
      </c>
      <c r="I3" s="160">
        <v>65</v>
      </c>
      <c r="J3" s="250">
        <v>22</v>
      </c>
      <c r="K3" s="77"/>
      <c r="L3" s="194"/>
      <c r="M3" s="56"/>
      <c r="N3" s="87">
        <f>(100/75*(INFO!DK3)/100)</f>
        <v>0.92</v>
      </c>
      <c r="O3" s="85">
        <f>((ANGRIFFE!ABD3)-(ANGRIFFE!ABF3)*0.9)/((ANGRIFFE!ABM$1)-((ANGRIFFE!ABI3)+(ANGRIFFE!ABG3)+(ANGRIFFE!ABE3)*0.8+(ANGRIFFE!ABH3)*0.7))</f>
        <v>0.98391544117647045</v>
      </c>
      <c r="P3" s="56"/>
      <c r="Q3" s="93">
        <f>((100/75*(INFO!DK3)/100)*0.33+((ANGRIFFE!ABD3)-(ANGRIFFE!ABF3)*0.9)/((ANGRIFFE!ABM$1-((ANGRIFFE!ABI3)+(ANGRIFFE!ABG3)+(ANGRIFFE!ABE3)*0.8+(ANGRIFFE!ABH3)*0.7)))) /1.33</f>
        <v>0.9680567226890755</v>
      </c>
      <c r="R3" s="28"/>
      <c r="S3" s="36"/>
      <c r="T3" s="105" t="s">
        <v>121</v>
      </c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</row>
    <row r="4" spans="1:59" x14ac:dyDescent="0.3">
      <c r="A4" s="200">
        <f t="shared" ref="A4:A52" si="0">ROW(A2)</f>
        <v>2</v>
      </c>
      <c r="B4" s="283">
        <f>1*SUBTOTAL(3,A$3:A4)</f>
        <v>2</v>
      </c>
      <c r="C4" s="251" t="str">
        <f>(Mitglieder!C4)</f>
        <v>Abi</v>
      </c>
      <c r="D4" s="222" t="s">
        <v>493</v>
      </c>
      <c r="E4" s="250">
        <v>16</v>
      </c>
      <c r="F4" s="252">
        <v>42064</v>
      </c>
      <c r="G4" s="249" t="s">
        <v>2</v>
      </c>
      <c r="H4" s="51">
        <v>846</v>
      </c>
      <c r="I4" s="160">
        <v>65</v>
      </c>
      <c r="J4" s="250">
        <v>22</v>
      </c>
      <c r="K4" s="77"/>
      <c r="L4" s="194"/>
      <c r="M4" s="56"/>
      <c r="N4" s="87">
        <f>(100/75*(INFO!DK4)/100)</f>
        <v>1</v>
      </c>
      <c r="O4" s="85">
        <f>((ANGRIFFE!ABD4)-(ANGRIFFE!ABF4)*0.9)/((ANGRIFFE!ABM$1)-((ANGRIFFE!ABI4)+(ANGRIFFE!ABG4)+(ANGRIFFE!ABE4)*0.8+(ANGRIFFE!ABH4)*0.7))</f>
        <v>0.99522021167634012</v>
      </c>
      <c r="P4" s="56"/>
      <c r="Q4" s="93">
        <f>((100/75*(INFO!DK4)/100)*0.33+((ANGRIFFE!ABD4)-(ANGRIFFE!ABF4)*0.9)/((ANGRIFFE!ABM$1-((ANGRIFFE!ABI4)+(ANGRIFFE!ABG4)+(ANGRIFFE!ABE4)*0.8+(ANGRIFFE!ABH4)*0.7)))) /1.33</f>
        <v>0.9964061741927368</v>
      </c>
      <c r="R4" s="28"/>
      <c r="S4" s="106" t="s">
        <v>62</v>
      </c>
      <c r="T4" s="107"/>
      <c r="U4" s="10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</row>
    <row r="5" spans="1:59" ht="15" customHeight="1" x14ac:dyDescent="0.3">
      <c r="A5" s="200">
        <f t="shared" si="0"/>
        <v>3</v>
      </c>
      <c r="B5" s="283">
        <f>1*SUBTOTAL(3,A$3:A5)</f>
        <v>3</v>
      </c>
      <c r="C5" s="251" t="str">
        <f>(Mitglieder!C5)</f>
        <v>Cano</v>
      </c>
      <c r="D5" s="222" t="s">
        <v>493</v>
      </c>
      <c r="E5" s="250">
        <v>4</v>
      </c>
      <c r="F5" s="91" t="s">
        <v>103</v>
      </c>
      <c r="G5" s="248" t="s">
        <v>4</v>
      </c>
      <c r="H5" s="51">
        <v>1070</v>
      </c>
      <c r="I5" s="160">
        <v>65</v>
      </c>
      <c r="J5" s="160">
        <v>22</v>
      </c>
      <c r="K5" s="77"/>
      <c r="L5" s="194"/>
      <c r="M5" s="56"/>
      <c r="N5" s="87">
        <f>(100/75*(INFO!DK5)/100)</f>
        <v>2.1333333333333333</v>
      </c>
      <c r="O5" s="85">
        <f>((ANGRIFFE!ABD5)-(ANGRIFFE!ABF5)*0.9)/((ANGRIFFE!ABM$1)-((ANGRIFFE!ABI5)+(ANGRIFFE!ABG5)+(ANGRIFFE!ABE5)*0.8+(ANGRIFFE!ABH5)*0.7))</f>
        <v>0.996712492528392</v>
      </c>
      <c r="P5" s="56"/>
      <c r="Q5" s="93">
        <f>((100/75*(INFO!DK5)/100)*0.33+((ANGRIFFE!ABD5)-(ANGRIFFE!ABF5)*0.9)/((ANGRIFFE!ABM$1-((ANGRIFFE!ABI5)+(ANGRIFFE!ABG5)+(ANGRIFFE!ABE5)*0.8+(ANGRIFFE!ABH5)*0.7)))) /1.33</f>
        <v>1.2787311973897684</v>
      </c>
      <c r="R5" s="28"/>
      <c r="S5" s="109" t="s">
        <v>12</v>
      </c>
      <c r="T5" s="110"/>
      <c r="U5" s="111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</row>
    <row r="6" spans="1:59" x14ac:dyDescent="0.3">
      <c r="A6" s="200">
        <f t="shared" si="0"/>
        <v>4</v>
      </c>
      <c r="B6" s="283">
        <f>1*SUBTOTAL(3,A$3:A6)</f>
        <v>4</v>
      </c>
      <c r="C6" s="251" t="str">
        <f>(Mitglieder!C6)</f>
        <v>Capt.S</v>
      </c>
      <c r="D6" s="222" t="s">
        <v>493</v>
      </c>
      <c r="E6" s="250">
        <v>31</v>
      </c>
      <c r="F6" s="217" t="s">
        <v>103</v>
      </c>
      <c r="G6" s="247" t="s">
        <v>667</v>
      </c>
      <c r="H6" s="51">
        <v>762</v>
      </c>
      <c r="I6" s="160">
        <v>65</v>
      </c>
      <c r="J6" s="160">
        <v>22</v>
      </c>
      <c r="K6" s="77"/>
      <c r="L6" s="194"/>
      <c r="M6" s="56"/>
      <c r="N6" s="87">
        <f>(100/75*(INFO!DK6)/100)</f>
        <v>1.3066666666666666</v>
      </c>
      <c r="O6" s="85">
        <f>((ANGRIFFE!ABD6)-(ANGRIFFE!ABF6)*0.9)/((ANGRIFFE!ABM$1)-((ANGRIFFE!ABI6)+(ANGRIFFE!ABG6)+(ANGRIFFE!ABE6)*0.8+(ANGRIFFE!ABH6)*0.7))</f>
        <v>0.95040027845457709</v>
      </c>
      <c r="P6" s="56"/>
      <c r="Q6" s="93">
        <f>((100/75*(INFO!DK6)/100)*0.33+((ANGRIFFE!ABD6)-(ANGRIFFE!ABF6)*0.9)/((ANGRIFFE!ABM$1-((ANGRIFFE!ABI6)+(ANGRIFFE!ABG6)+(ANGRIFFE!ABE6)*0.8+(ANGRIFFE!ABH6)*0.7)))) /1.33</f>
        <v>1.0387972018455467</v>
      </c>
      <c r="R6" s="28"/>
      <c r="S6" s="106" t="s">
        <v>123</v>
      </c>
      <c r="T6" s="111"/>
      <c r="U6" s="107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</row>
    <row r="7" spans="1:59" x14ac:dyDescent="0.3">
      <c r="A7" s="200">
        <f t="shared" si="0"/>
        <v>5</v>
      </c>
      <c r="B7" s="283">
        <f>1*SUBTOTAL(3,A$3:A7)</f>
        <v>5</v>
      </c>
      <c r="C7" s="6" t="str">
        <f>(Mitglieder!C7)</f>
        <v>Capt.S Jr</v>
      </c>
      <c r="D7" s="222" t="s">
        <v>493</v>
      </c>
      <c r="E7" s="250">
        <v>29</v>
      </c>
      <c r="F7" s="252">
        <v>42475</v>
      </c>
      <c r="G7" s="249" t="s">
        <v>2</v>
      </c>
      <c r="H7" s="51">
        <v>821</v>
      </c>
      <c r="I7" s="160">
        <v>64</v>
      </c>
      <c r="J7" s="160">
        <v>22</v>
      </c>
      <c r="K7" s="77"/>
      <c r="L7" s="194"/>
      <c r="M7" s="56"/>
      <c r="N7" s="87">
        <f>(100/75*(INFO!DK7)/100)</f>
        <v>1.2622222222222224</v>
      </c>
      <c r="O7" s="85">
        <f>((ANGRIFFE!ABD7)-(ANGRIFFE!ABF7)*0.9)/((ANGRIFFE!ABM$1)-((ANGRIFFE!ABI7)+(ANGRIFFE!ABG7)+(ANGRIFFE!ABE7)*0.8+(ANGRIFFE!ABH7)*0.7))</f>
        <v>0.94562551103843007</v>
      </c>
      <c r="P7" s="56"/>
      <c r="Q7" s="93">
        <f>((100/75*(INFO!DK7)/100)*0.33+((ANGRIFFE!ABD7)-(ANGRIFFE!ABF7)*0.9)/((ANGRIFFE!ABM$1-((ANGRIFFE!ABI7)+(ANGRIFFE!ABG7)+(ANGRIFFE!ABE7)*0.8+(ANGRIFFE!ABH7)*0.7)))) /1.33</f>
        <v>1.0241795822344086</v>
      </c>
      <c r="R7" s="28"/>
      <c r="S7" s="37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</row>
    <row r="8" spans="1:59" x14ac:dyDescent="0.3">
      <c r="A8" s="200">
        <f t="shared" si="0"/>
        <v>6</v>
      </c>
      <c r="B8" s="283">
        <f>1*SUBTOTAL(3,A$3:A8)</f>
        <v>6</v>
      </c>
      <c r="C8" s="6" t="str">
        <f>(Mitglieder!C8)</f>
        <v>captain cuba</v>
      </c>
      <c r="D8" s="222"/>
      <c r="E8" s="250">
        <v>2</v>
      </c>
      <c r="F8" s="252">
        <v>42791</v>
      </c>
      <c r="G8" s="250" t="s">
        <v>13</v>
      </c>
      <c r="H8" s="51">
        <v>1081</v>
      </c>
      <c r="I8" s="160">
        <v>65</v>
      </c>
      <c r="J8" s="160">
        <v>22</v>
      </c>
      <c r="K8" s="77"/>
      <c r="L8" s="194"/>
      <c r="M8" s="56"/>
      <c r="N8" s="87">
        <f>(100/75*(INFO!DK8)/100)</f>
        <v>1.5733333333333333</v>
      </c>
      <c r="O8" s="85">
        <f>((ANGRIFFE!ABD8)-(ANGRIFFE!ABF8)*0.9)/((ANGRIFFE!ABM$1)-((ANGRIFFE!ABI8)+(ANGRIFFE!ABG8)+(ANGRIFFE!ABE8)*0.8+(ANGRIFFE!ABH8)*0.7))</f>
        <v>1</v>
      </c>
      <c r="P8" s="56"/>
      <c r="Q8" s="93">
        <f>((100/75*(INFO!DK8)/100)*0.33+((ANGRIFFE!ABD8)-(ANGRIFFE!ABF8)*0.9)/((ANGRIFFE!ABM$1-((ANGRIFFE!ABI8)+(ANGRIFFE!ABG8)+(ANGRIFFE!ABE8)*0.8+(ANGRIFFE!ABH8)*0.7)))) /1.33</f>
        <v>1.1422556390977443</v>
      </c>
      <c r="R8" s="28"/>
      <c r="T8" s="112" t="s">
        <v>42</v>
      </c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</row>
    <row r="9" spans="1:59" ht="15" customHeight="1" x14ac:dyDescent="0.3">
      <c r="A9" s="200">
        <f t="shared" si="0"/>
        <v>7</v>
      </c>
      <c r="B9" s="283">
        <f>1*SUBTOTAL(3,A$3:A9)</f>
        <v>7</v>
      </c>
      <c r="C9" s="251" t="str">
        <f>(Mitglieder!C9)</f>
        <v>Cobra</v>
      </c>
      <c r="D9" s="222"/>
      <c r="E9" s="250" t="s">
        <v>15</v>
      </c>
      <c r="F9" s="252">
        <v>42832</v>
      </c>
      <c r="G9" s="250" t="s">
        <v>13</v>
      </c>
      <c r="H9" s="51">
        <v>631</v>
      </c>
      <c r="I9" s="160">
        <v>51</v>
      </c>
      <c r="J9" s="160">
        <v>20</v>
      </c>
      <c r="K9" s="77"/>
      <c r="L9" s="194"/>
      <c r="M9" s="56"/>
      <c r="N9" s="87">
        <f>(100/75*(INFO!DK9)/100)</f>
        <v>1</v>
      </c>
      <c r="O9" s="85">
        <f>((ANGRIFFE!ABD9)-(ANGRIFFE!ABF9)*0.9)/((ANGRIFFE!ABM$1)-((ANGRIFFE!ABI9)+(ANGRIFFE!ABG9)+(ANGRIFFE!ABE9)*0.8+(ANGRIFFE!ABH9)*0.7))</f>
        <v>1</v>
      </c>
      <c r="P9" s="56"/>
      <c r="Q9" s="93">
        <f>((100/75*(INFO!DK9)/100)*0.33+((ANGRIFFE!ABD9)-(ANGRIFFE!ABF9)*0.9)/((ANGRIFFE!ABM$1-((ANGRIFFE!ABI9)+(ANGRIFFE!ABG9)+(ANGRIFFE!ABE9)*0.8+(ANGRIFFE!ABH9)*0.7)))) /1.33</f>
        <v>1</v>
      </c>
      <c r="R9" s="28"/>
      <c r="S9" s="113" t="s">
        <v>40</v>
      </c>
      <c r="T9" s="114"/>
      <c r="U9" s="115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</row>
    <row r="10" spans="1:59" ht="15" customHeight="1" x14ac:dyDescent="0.3">
      <c r="A10" s="200">
        <f t="shared" si="0"/>
        <v>8</v>
      </c>
      <c r="B10" s="283">
        <f>1*SUBTOTAL(3,A$3:A10)</f>
        <v>8</v>
      </c>
      <c r="C10" s="251" t="str">
        <f>(Mitglieder!C10)</f>
        <v>Cyborg</v>
      </c>
      <c r="D10" s="222" t="s">
        <v>493</v>
      </c>
      <c r="E10" s="250">
        <v>32</v>
      </c>
      <c r="F10" s="252">
        <v>42352</v>
      </c>
      <c r="G10" s="249" t="s">
        <v>2</v>
      </c>
      <c r="H10" s="51">
        <v>738</v>
      </c>
      <c r="I10" s="250">
        <v>65</v>
      </c>
      <c r="J10" s="250">
        <v>22</v>
      </c>
      <c r="K10" s="77"/>
      <c r="L10" s="194"/>
      <c r="M10" s="56"/>
      <c r="N10" s="87">
        <f>(100/75*(INFO!DK10)/100)</f>
        <v>0.71111111111111114</v>
      </c>
      <c r="O10" s="85">
        <f>((ANGRIFFE!ABD10)-(ANGRIFFE!ABF10)*0.9)/((ANGRIFFE!ABM$1)-((ANGRIFFE!ABI10)+(ANGRIFFE!ABG10)+(ANGRIFFE!ABE10)*0.8+(ANGRIFFE!ABH10)*0.7))</f>
        <v>0.91957186544342506</v>
      </c>
      <c r="P10" s="56"/>
      <c r="Q10" s="93">
        <f>((100/75*(INFO!DK10)/100)*0.33+((ANGRIFFE!ABD10)-(ANGRIFFE!ABF10)*0.9)/((ANGRIFFE!ABM$1-((ANGRIFFE!ABI10)+(ANGRIFFE!ABG10)+(ANGRIFFE!ABE10)*0.8+(ANGRIFFE!ABH10)*0.7)))) /1.33</f>
        <v>0.86784852038352767</v>
      </c>
      <c r="R10" s="28"/>
      <c r="S10" s="116" t="s">
        <v>58</v>
      </c>
      <c r="T10" s="117"/>
      <c r="U10" s="11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</row>
    <row r="11" spans="1:59" ht="15" customHeight="1" x14ac:dyDescent="0.3">
      <c r="A11" s="200">
        <f t="shared" si="0"/>
        <v>9</v>
      </c>
      <c r="B11" s="283">
        <f>1*SUBTOTAL(3,A$3:A11)</f>
        <v>9</v>
      </c>
      <c r="C11" s="251" t="str">
        <f>(Mitglieder!C11)</f>
        <v>Das ist Sparta</v>
      </c>
      <c r="D11" s="222"/>
      <c r="E11" s="250">
        <v>33</v>
      </c>
      <c r="F11" s="252">
        <v>42178</v>
      </c>
      <c r="G11" s="247" t="s">
        <v>667</v>
      </c>
      <c r="H11" s="51">
        <v>741</v>
      </c>
      <c r="I11" s="160">
        <v>65</v>
      </c>
      <c r="J11" s="160">
        <v>22</v>
      </c>
      <c r="K11" s="77"/>
      <c r="L11" s="194"/>
      <c r="M11" s="56"/>
      <c r="N11" s="87">
        <f>(100/75*(INFO!DK11)/100)</f>
        <v>1</v>
      </c>
      <c r="O11" s="85">
        <f>((ANGRIFFE!ABD11)-(ANGRIFFE!ABF11)*0.9)/((ANGRIFFE!ABM$1)-((ANGRIFFE!ABI11)+(ANGRIFFE!ABG11)+(ANGRIFFE!ABE11)*0.8+(ANGRIFFE!ABH11)*0.7))</f>
        <v>0.96139070303495966</v>
      </c>
      <c r="P11" s="56"/>
      <c r="Q11" s="93">
        <f>((100/75*(INFO!DK11)/100)*0.33+((ANGRIFFE!ABD11)-(ANGRIFFE!ABF11)*0.9)/((ANGRIFFE!ABM$1-((ANGRIFFE!ABI11)+(ANGRIFFE!ABG11)+(ANGRIFFE!ABE11)*0.8+(ANGRIFFE!ABH11)*0.7)))) /1.33</f>
        <v>0.97097045340974397</v>
      </c>
      <c r="R11" s="28"/>
      <c r="S11" s="116" t="s">
        <v>41</v>
      </c>
      <c r="T11" s="117"/>
      <c r="U11" s="11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</row>
    <row r="12" spans="1:59" ht="15" customHeight="1" x14ac:dyDescent="0.3">
      <c r="A12" s="200">
        <f t="shared" si="0"/>
        <v>10</v>
      </c>
      <c r="B12" s="283">
        <f>1*SUBTOTAL(3,A$3:A12)</f>
        <v>10</v>
      </c>
      <c r="C12" s="6" t="str">
        <f>(Mitglieder!C12)</f>
        <v>Der Fighter</v>
      </c>
      <c r="D12" s="222"/>
      <c r="E12" s="250">
        <v>27</v>
      </c>
      <c r="F12" s="252">
        <v>42814</v>
      </c>
      <c r="G12" s="250" t="s">
        <v>13</v>
      </c>
      <c r="H12" s="51">
        <v>856</v>
      </c>
      <c r="I12" s="160">
        <v>65</v>
      </c>
      <c r="J12" s="160">
        <v>22</v>
      </c>
      <c r="K12" s="77"/>
      <c r="L12" s="194"/>
      <c r="M12" s="56"/>
      <c r="N12" s="87">
        <f>(100/75*(INFO!DK12)/100)</f>
        <v>1</v>
      </c>
      <c r="O12" s="85">
        <f>((ANGRIFFE!ABD12)-(ANGRIFFE!ABF12)*0.9)/((ANGRIFFE!ABM$1)-((ANGRIFFE!ABI12)+(ANGRIFFE!ABG12)+(ANGRIFFE!ABE12)*0.8+(ANGRIFFE!ABH12)*0.7))</f>
        <v>1</v>
      </c>
      <c r="P12" s="56"/>
      <c r="Q12" s="93">
        <f>((100/75*(INFO!DK12)/100)*0.33+((ANGRIFFE!ABD12)-(ANGRIFFE!ABF12)*0.9)/((ANGRIFFE!ABM$1-((ANGRIFFE!ABI12)+(ANGRIFFE!ABG12)+(ANGRIFFE!ABE12)*0.8+(ANGRIFFE!ABH12)*0.7)))) /1.33</f>
        <v>1</v>
      </c>
      <c r="R12" s="28"/>
      <c r="S12" s="116"/>
      <c r="T12" s="117"/>
      <c r="U12" s="11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</row>
    <row r="13" spans="1:59" ht="15" customHeight="1" x14ac:dyDescent="0.3">
      <c r="A13" s="200">
        <f t="shared" si="0"/>
        <v>11</v>
      </c>
      <c r="B13" s="283">
        <f>1*SUBTOTAL(3,A$3:A13)</f>
        <v>11</v>
      </c>
      <c r="C13" s="6" t="str">
        <f>(Mitglieder!C13)</f>
        <v>Fahrlerer</v>
      </c>
      <c r="D13" s="222" t="s">
        <v>493</v>
      </c>
      <c r="E13" s="250">
        <v>44</v>
      </c>
      <c r="F13" s="252">
        <v>42495</v>
      </c>
      <c r="G13" s="250" t="s">
        <v>13</v>
      </c>
      <c r="H13" s="51">
        <v>522</v>
      </c>
      <c r="I13" s="160">
        <v>57</v>
      </c>
      <c r="J13" s="160">
        <v>22</v>
      </c>
      <c r="K13" s="77"/>
      <c r="L13" s="194"/>
      <c r="M13" s="56"/>
      <c r="N13" s="87">
        <f>(100/75*(INFO!DK13)/100)</f>
        <v>1</v>
      </c>
      <c r="O13" s="85">
        <f>((ANGRIFFE!ABD13)-(ANGRIFFE!ABF13)*0.9)/((ANGRIFFE!ABM$1)-((ANGRIFFE!ABI13)+(ANGRIFFE!ABG13)+(ANGRIFFE!ABE13)*0.8+(ANGRIFFE!ABH13)*0.7))</f>
        <v>0.98382749326145491</v>
      </c>
      <c r="P13" s="56"/>
      <c r="Q13" s="93">
        <f>((100/75*(INFO!DK13)/100)*0.33+((ANGRIFFE!ABD13)-(ANGRIFFE!ABF13)*0.9)/((ANGRIFFE!ABM$1-((ANGRIFFE!ABI13)+(ANGRIFFE!ABG13)+(ANGRIFFE!ABE13)*0.8+(ANGRIFFE!ABH13)*0.7)))) /1.33</f>
        <v>0.98784022049733444</v>
      </c>
      <c r="R13" s="28"/>
      <c r="S13" s="119" t="s">
        <v>47</v>
      </c>
      <c r="T13" s="120"/>
      <c r="U13" s="12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</row>
    <row r="14" spans="1:59" ht="15" customHeight="1" x14ac:dyDescent="0.3">
      <c r="A14" s="200">
        <f t="shared" si="0"/>
        <v>12</v>
      </c>
      <c r="B14" s="283">
        <f>1*SUBTOTAL(3,A$3:A14)</f>
        <v>12</v>
      </c>
      <c r="C14" s="6" t="str">
        <f>(Mitglieder!C14)</f>
        <v>ferhat</v>
      </c>
      <c r="D14" s="222" t="s">
        <v>493</v>
      </c>
      <c r="E14" s="250">
        <v>40</v>
      </c>
      <c r="F14" s="252">
        <v>42070</v>
      </c>
      <c r="G14" s="247" t="s">
        <v>667</v>
      </c>
      <c r="H14" s="51">
        <v>616</v>
      </c>
      <c r="I14" s="250">
        <v>65</v>
      </c>
      <c r="J14" s="160">
        <v>22</v>
      </c>
      <c r="K14" s="77"/>
      <c r="L14" s="194"/>
      <c r="M14" s="56"/>
      <c r="N14" s="87">
        <f>(100/75*(INFO!DK14)/100)</f>
        <v>0.93777777777777771</v>
      </c>
      <c r="O14" s="85">
        <f>((ANGRIFFE!ABD14)-(ANGRIFFE!ABF14)*0.9)/((ANGRIFFE!ABM$1)-((ANGRIFFE!ABI14)+(ANGRIFFE!ABG14)+(ANGRIFFE!ABE14)*0.8+(ANGRIFFE!ABH14)*0.7))</f>
        <v>0.97609046849757686</v>
      </c>
      <c r="P14" s="56"/>
      <c r="Q14" s="93">
        <f>((100/75*(INFO!DK14)/100)*0.33+((ANGRIFFE!ABD14)-(ANGRIFFE!ABF14)*0.9)/((ANGRIFFE!ABM$1-((ANGRIFFE!ABI14)+(ANGRIFFE!ABG14)+(ANGRIFFE!ABE14)*0.8+(ANGRIFFE!ABH14)*0.7)))) /1.33</f>
        <v>0.96658431215356655</v>
      </c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</row>
    <row r="15" spans="1:59" ht="15" customHeight="1" x14ac:dyDescent="0.3">
      <c r="A15" s="200">
        <f t="shared" si="0"/>
        <v>13</v>
      </c>
      <c r="B15" s="283">
        <f>1*SUBTOTAL(3,A$3:A15)</f>
        <v>13</v>
      </c>
      <c r="C15" s="6" t="str">
        <f>(Mitglieder!C15)</f>
        <v>For-M-6</v>
      </c>
      <c r="D15" s="222" t="s">
        <v>493</v>
      </c>
      <c r="E15" s="250">
        <v>38</v>
      </c>
      <c r="F15" s="252">
        <v>42738</v>
      </c>
      <c r="G15" s="249" t="s">
        <v>2</v>
      </c>
      <c r="H15" s="51">
        <v>735</v>
      </c>
      <c r="I15" s="160">
        <v>63</v>
      </c>
      <c r="J15" s="160">
        <v>22</v>
      </c>
      <c r="K15" s="77"/>
      <c r="L15" s="194"/>
      <c r="M15" s="56">
        <v>21</v>
      </c>
      <c r="N15" s="87">
        <f>(100/75*(INFO!DK15)/100)</f>
        <v>1.4088888888888889</v>
      </c>
      <c r="O15" s="85">
        <f>((ANGRIFFE!ABD15)-(ANGRIFFE!ABF15)*0.9)/((ANGRIFFE!ABM$1)-((ANGRIFFE!ABI15)+(ANGRIFFE!ABG15)+(ANGRIFFE!ABE15)*0.8+(ANGRIFFE!ABH15)*0.7))</f>
        <v>0.95250000000000001</v>
      </c>
      <c r="P15" s="56"/>
      <c r="Q15" s="93">
        <f>((100/75*(INFO!DK15)/100)*0.33+((ANGRIFFE!ABD15)-(ANGRIFFE!ABF15)*0.9)/((ANGRIFFE!ABM$1-((ANGRIFFE!ABI15)+(ANGRIFFE!ABG15)+(ANGRIFFE!ABE15)*0.8+(ANGRIFFE!ABH15)*0.7)))) /1.33</f>
        <v>1.0657393483709272</v>
      </c>
      <c r="R15" s="28"/>
      <c r="S15" s="28"/>
      <c r="T15" s="88" t="s">
        <v>60</v>
      </c>
      <c r="U15" s="28" t="s">
        <v>61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</row>
    <row r="16" spans="1:59" ht="15" customHeight="1" x14ac:dyDescent="0.3">
      <c r="A16" s="200">
        <f t="shared" si="0"/>
        <v>14</v>
      </c>
      <c r="B16" s="283">
        <f>1*SUBTOTAL(3,A$3:A16)</f>
        <v>14</v>
      </c>
      <c r="C16" s="251" t="str">
        <f>(Mitglieder!C16)</f>
        <v>Fyrdracca</v>
      </c>
      <c r="D16" s="222" t="s">
        <v>493</v>
      </c>
      <c r="E16" s="250">
        <v>30</v>
      </c>
      <c r="F16" s="252">
        <v>42831</v>
      </c>
      <c r="G16" s="250" t="s">
        <v>13</v>
      </c>
      <c r="H16" s="51">
        <v>693</v>
      </c>
      <c r="I16" s="160">
        <v>65</v>
      </c>
      <c r="J16" s="160">
        <v>22</v>
      </c>
      <c r="K16" s="77" t="s">
        <v>1505</v>
      </c>
      <c r="L16" s="194"/>
      <c r="M16" s="56"/>
      <c r="N16" s="87">
        <f>(100/75*(INFO!DK16)/100)</f>
        <v>1</v>
      </c>
      <c r="O16" s="85">
        <f>((ANGRIFFE!ABD16)-(ANGRIFFE!ABF16)*0.9)/((ANGRIFFE!ABM$1)-((ANGRIFFE!ABI16)+(ANGRIFFE!ABG16)+(ANGRIFFE!ABE16)*0.8+(ANGRIFFE!ABH16)*0.7))</f>
        <v>1</v>
      </c>
      <c r="P16" s="56"/>
      <c r="Q16" s="93">
        <f>((100/75*(INFO!DK16)/100)*0.33+((ANGRIFFE!ABD16)-(ANGRIFFE!ABF16)*0.9)/((ANGRIFFE!ABM$1-((ANGRIFFE!ABI16)+(ANGRIFFE!ABG16)+(ANGRIFFE!ABE16)*0.8+(ANGRIFFE!ABH16)*0.7)))) /1.33</f>
        <v>1</v>
      </c>
      <c r="R16" s="28"/>
      <c r="S16" s="122"/>
      <c r="T16" s="41" t="s">
        <v>14</v>
      </c>
      <c r="U16" s="123" t="s">
        <v>298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</row>
    <row r="17" spans="1:59" ht="15" customHeight="1" x14ac:dyDescent="0.3">
      <c r="A17" s="200">
        <f t="shared" si="0"/>
        <v>15</v>
      </c>
      <c r="B17" s="283">
        <f>1*SUBTOTAL(3,A$3:A17)</f>
        <v>15</v>
      </c>
      <c r="C17" s="6" t="str">
        <f>(Mitglieder!C17)</f>
        <v>GoScHa</v>
      </c>
      <c r="D17" s="222" t="s">
        <v>493</v>
      </c>
      <c r="E17" s="250">
        <v>20</v>
      </c>
      <c r="F17" s="252">
        <v>42752</v>
      </c>
      <c r="G17" s="249" t="s">
        <v>2</v>
      </c>
      <c r="H17" s="51">
        <v>826</v>
      </c>
      <c r="I17" s="160">
        <v>65</v>
      </c>
      <c r="J17" s="160">
        <v>22</v>
      </c>
      <c r="K17" s="77"/>
      <c r="L17" s="194"/>
      <c r="M17" s="56"/>
      <c r="N17" s="87">
        <f>(100/75*(INFO!DK17)/100)</f>
        <v>0.58666666666666667</v>
      </c>
      <c r="O17" s="85">
        <f>((ANGRIFFE!ABD17)-(ANGRIFFE!ABF17)*0.9)/((ANGRIFFE!ABM$1)-((ANGRIFFE!ABI17)+(ANGRIFFE!ABG17)+(ANGRIFFE!ABE17)*0.8+(ANGRIFFE!ABH17)*0.7))</f>
        <v>0.82786885245901709</v>
      </c>
      <c r="P17" s="56"/>
      <c r="Q17" s="93">
        <f>((100/75*(INFO!DK17)/100)*0.33+((ANGRIFFE!ABD17)-(ANGRIFFE!ABF17)*0.9)/((ANGRIFFE!ABM$1-((ANGRIFFE!ABI17)+(ANGRIFFE!ABG17)+(ANGRIFFE!ABE17)*0.8+(ANGRIFFE!ABH17)*0.7)))) /1.33</f>
        <v>0.76802169357820838</v>
      </c>
      <c r="R17" s="28"/>
      <c r="S17" s="124"/>
      <c r="T17" s="54" t="s">
        <v>66</v>
      </c>
      <c r="U17" s="125" t="s">
        <v>298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</row>
    <row r="18" spans="1:59" ht="15" customHeight="1" x14ac:dyDescent="0.3">
      <c r="A18" s="200">
        <f t="shared" si="0"/>
        <v>16</v>
      </c>
      <c r="B18" s="283">
        <f>1*SUBTOTAL(3,A$3:A18)</f>
        <v>16</v>
      </c>
      <c r="C18" s="6" t="str">
        <f>(Mitglieder!C18)</f>
        <v>Highthauer</v>
      </c>
      <c r="D18" s="222"/>
      <c r="E18" s="250">
        <v>25</v>
      </c>
      <c r="F18" s="252">
        <v>42617</v>
      </c>
      <c r="G18" s="249" t="s">
        <v>2</v>
      </c>
      <c r="H18" s="51">
        <v>818</v>
      </c>
      <c r="I18" s="160">
        <v>65</v>
      </c>
      <c r="J18" s="160">
        <v>22</v>
      </c>
      <c r="K18" s="77"/>
      <c r="L18" s="194"/>
      <c r="M18" s="56"/>
      <c r="N18" s="87">
        <f>(100/75*(INFO!DK18)/100)</f>
        <v>1.32</v>
      </c>
      <c r="O18" s="85">
        <f>((ANGRIFFE!ABD18)-(ANGRIFFE!ABF18)*0.9)/((ANGRIFFE!ABM$1)-((ANGRIFFE!ABI18)+(ANGRIFFE!ABG18)+(ANGRIFFE!ABE18)*0.8+(ANGRIFFE!ABH18)*0.7))</f>
        <v>0.99319727891156462</v>
      </c>
      <c r="P18" s="56"/>
      <c r="Q18" s="93">
        <f>((100/75*(INFO!DK18)/100)*0.33+((ANGRIFFE!ABD18)-(ANGRIFFE!ABF18)*0.9)/((ANGRIFFE!ABM$1-((ANGRIFFE!ABI18)+(ANGRIFFE!ABG18)+(ANGRIFFE!ABE18)*0.8+(ANGRIFFE!ABH18)*0.7)))) /1.33</f>
        <v>1.0742836683545598</v>
      </c>
      <c r="R18" s="28"/>
      <c r="S18" s="124"/>
      <c r="T18" s="44" t="s">
        <v>56</v>
      </c>
      <c r="U18" s="125" t="s">
        <v>299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</row>
    <row r="19" spans="1:59" ht="15" customHeight="1" x14ac:dyDescent="0.3">
      <c r="A19" s="200">
        <f t="shared" si="0"/>
        <v>17</v>
      </c>
      <c r="B19" s="283">
        <f>1*SUBTOTAL(3,A$3:A19)</f>
        <v>17</v>
      </c>
      <c r="C19" s="251" t="str">
        <f>(Mitglieder!C19)</f>
        <v>Jörg</v>
      </c>
      <c r="D19" s="222" t="s">
        <v>493</v>
      </c>
      <c r="E19" s="250">
        <v>14</v>
      </c>
      <c r="F19" s="252">
        <v>42233</v>
      </c>
      <c r="G19" s="249" t="s">
        <v>2</v>
      </c>
      <c r="H19" s="51">
        <v>957</v>
      </c>
      <c r="I19" s="160">
        <v>65</v>
      </c>
      <c r="J19" s="250">
        <v>22</v>
      </c>
      <c r="K19" s="77"/>
      <c r="L19" s="194"/>
      <c r="M19" s="56"/>
      <c r="N19" s="87">
        <f>(100/75*(INFO!DK19)/100)</f>
        <v>1.5422222222222224</v>
      </c>
      <c r="O19" s="85">
        <f>((ANGRIFFE!ABD19)-(ANGRIFFE!ABF19)*0.9)/((ANGRIFFE!ABM$1)-((ANGRIFFE!ABI19)+(ANGRIFFE!ABG19)+(ANGRIFFE!ABE19)*0.8+(ANGRIFFE!ABH19)*0.7))</f>
        <v>0.9767633148262389</v>
      </c>
      <c r="P19" s="56"/>
      <c r="Q19" s="93">
        <f>((100/75*(INFO!DK19)/100)*0.33+((ANGRIFFE!ABD19)-(ANGRIFFE!ABF19)*0.9)/((ANGRIFFE!ABM$1-((ANGRIFFE!ABI19)+(ANGRIFFE!ABG19)+(ANGRIFFE!ABE19)*0.8+(ANGRIFFE!ABH19)*0.7)))) /1.33</f>
        <v>1.1170651489921597</v>
      </c>
      <c r="R19" s="28"/>
      <c r="S19" s="124"/>
      <c r="T19" s="42" t="s">
        <v>59</v>
      </c>
      <c r="U19" s="125" t="s">
        <v>306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</row>
    <row r="20" spans="1:59" ht="15" customHeight="1" x14ac:dyDescent="0.3">
      <c r="A20" s="200">
        <f t="shared" si="0"/>
        <v>18</v>
      </c>
      <c r="B20" s="283">
        <f>1*SUBTOTAL(3,A$3:A20)</f>
        <v>18</v>
      </c>
      <c r="C20" s="251" t="str">
        <f>(Mitglieder!C20)</f>
        <v>Kamikaze</v>
      </c>
      <c r="D20" s="222" t="s">
        <v>493</v>
      </c>
      <c r="E20" s="250">
        <v>35</v>
      </c>
      <c r="F20" s="252">
        <v>42242</v>
      </c>
      <c r="G20" s="249" t="s">
        <v>2</v>
      </c>
      <c r="H20" s="51">
        <v>680</v>
      </c>
      <c r="I20" s="160">
        <v>64</v>
      </c>
      <c r="J20" s="160">
        <v>22</v>
      </c>
      <c r="K20" s="77"/>
      <c r="L20" s="270"/>
      <c r="M20" s="56"/>
      <c r="N20" s="87">
        <f>(100/75*(INFO!DK20)/100)</f>
        <v>0.8866666666666666</v>
      </c>
      <c r="O20" s="85">
        <f>((ANGRIFFE!ABD20)-(ANGRIFFE!ABF20)*0.9)/((ANGRIFFE!ABM$1)-((ANGRIFFE!ABI20)+(ANGRIFFE!ABG20)+(ANGRIFFE!ABE20)*0.8+(ANGRIFFE!ABH20)*0.7))</f>
        <v>0.93522046815460003</v>
      </c>
      <c r="P20" s="56"/>
      <c r="Q20" s="93">
        <f>((100/75*(INFO!DK20)/100)*0.33+((ANGRIFFE!ABD20)-(ANGRIFFE!ABF20)*0.9)/((ANGRIFFE!ABM$1-((ANGRIFFE!ABI20)+(ANGRIFFE!ABG20)+(ANGRIFFE!ABE20)*0.8+(ANGRIFFE!ABH20)*0.7)))) /1.33</f>
        <v>0.92317328432676682</v>
      </c>
      <c r="R20" s="28"/>
      <c r="S20" s="124"/>
      <c r="T20" s="43" t="s">
        <v>80</v>
      </c>
      <c r="U20" s="125" t="s">
        <v>307</v>
      </c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</row>
    <row r="21" spans="1:59" ht="15" customHeight="1" x14ac:dyDescent="0.3">
      <c r="A21" s="200">
        <f t="shared" si="0"/>
        <v>19</v>
      </c>
      <c r="B21" s="283">
        <f>1*SUBTOTAL(3,A$3:A21)</f>
        <v>19</v>
      </c>
      <c r="C21" s="251" t="str">
        <f>(Mitglieder!C21)</f>
        <v>Lea Killerin</v>
      </c>
      <c r="D21" s="222" t="s">
        <v>493</v>
      </c>
      <c r="E21" s="250">
        <v>19</v>
      </c>
      <c r="F21" s="252">
        <v>42495</v>
      </c>
      <c r="G21" s="249" t="s">
        <v>2</v>
      </c>
      <c r="H21" s="51">
        <v>859</v>
      </c>
      <c r="I21" s="160">
        <v>64</v>
      </c>
      <c r="J21" s="160">
        <v>22</v>
      </c>
      <c r="K21" s="77"/>
      <c r="L21" s="194"/>
      <c r="M21" s="56"/>
      <c r="N21" s="87">
        <f>(100/75*(INFO!DK21)/100)</f>
        <v>1.28</v>
      </c>
      <c r="O21" s="85">
        <f>((ANGRIFFE!ABD21)-(ANGRIFFE!ABF21)*0.9)/((ANGRIFFE!ABM$1)-((ANGRIFFE!ABI21)+(ANGRIFFE!ABG21)+(ANGRIFFE!ABE21)*0.8+(ANGRIFFE!ABH21)*0.7))</f>
        <v>0.99542334096109863</v>
      </c>
      <c r="P21" s="56"/>
      <c r="Q21" s="93">
        <f>((100/75*(INFO!DK21)/100)*0.33+((ANGRIFFE!ABD21)-(ANGRIFFE!ABF21)*0.9)/((ANGRIFFE!ABM$1-((ANGRIFFE!ABI21)+(ANGRIFFE!ABG21)+(ANGRIFFE!ABE21)*0.8+(ANGRIFFE!ABH21)*0.7)))) /1.33</f>
        <v>1.0660325871887959</v>
      </c>
      <c r="R21" s="28"/>
      <c r="S21" s="124"/>
      <c r="T21" s="70" t="s">
        <v>76</v>
      </c>
      <c r="U21" s="125" t="s">
        <v>308</v>
      </c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</row>
    <row r="22" spans="1:59" ht="15" customHeight="1" x14ac:dyDescent="0.3">
      <c r="A22" s="200">
        <f t="shared" si="0"/>
        <v>20</v>
      </c>
      <c r="B22" s="283">
        <f>1*SUBTOTAL(3,A$3:A22)</f>
        <v>20</v>
      </c>
      <c r="C22" s="6" t="str">
        <f>(Mitglieder!C23)</f>
        <v>M3Mark_BvB</v>
      </c>
      <c r="D22" s="222"/>
      <c r="E22" s="250">
        <v>15</v>
      </c>
      <c r="F22" s="309">
        <v>42522</v>
      </c>
      <c r="G22" s="249" t="s">
        <v>2</v>
      </c>
      <c r="H22" s="51">
        <v>968</v>
      </c>
      <c r="I22" s="160">
        <v>65</v>
      </c>
      <c r="J22" s="160">
        <v>22</v>
      </c>
      <c r="K22" s="77"/>
      <c r="L22" s="194"/>
      <c r="M22" s="56"/>
      <c r="N22" s="87">
        <f>(100/75*(INFO!DK22)/100)</f>
        <v>1.8311111111111111</v>
      </c>
      <c r="O22" s="85">
        <f>((ANGRIFFE!ABD22)-(ANGRIFFE!ABF22)*0.9)/((ANGRIFFE!ABM$1)-((ANGRIFFE!ABI22)+(ANGRIFFE!ABG22)+(ANGRIFFE!ABE22)*0.8+(ANGRIFFE!ABH22)*0.7))</f>
        <v>0.99273607748184012</v>
      </c>
      <c r="P22" s="56"/>
      <c r="Q22" s="93">
        <f>((100/75*(INFO!DK22)/100)*0.33+((ANGRIFFE!ABD22)-(ANGRIFFE!ABF22)*0.9)/((ANGRIFFE!ABM$1-((ANGRIFFE!ABI22)+(ANGRIFFE!ABG22)+(ANGRIFFE!ABE22)*0.8+(ANGRIFFE!ABH22)*0.7)))) /1.33</f>
        <v>1.2007539429688021</v>
      </c>
      <c r="R22" s="28"/>
      <c r="S22" s="124"/>
      <c r="T22" s="45"/>
      <c r="U22" s="125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</row>
    <row r="23" spans="1:59" ht="15" customHeight="1" x14ac:dyDescent="0.3">
      <c r="A23" s="200">
        <f t="shared" si="0"/>
        <v>21</v>
      </c>
      <c r="B23" s="283">
        <f>1*SUBTOTAL(3,A$3:A23)</f>
        <v>21</v>
      </c>
      <c r="C23" s="6" t="str">
        <f>(Mitglieder!C24)</f>
        <v>Maddox</v>
      </c>
      <c r="D23" s="222"/>
      <c r="E23" s="250">
        <v>5</v>
      </c>
      <c r="F23" s="252">
        <v>42649</v>
      </c>
      <c r="G23" s="249" t="s">
        <v>2</v>
      </c>
      <c r="H23" s="51">
        <v>1042</v>
      </c>
      <c r="I23" s="160">
        <v>65</v>
      </c>
      <c r="J23" s="160">
        <v>22</v>
      </c>
      <c r="K23" s="77"/>
      <c r="L23" s="194"/>
      <c r="M23" s="56"/>
      <c r="N23" s="87">
        <f>(100/75*(INFO!DK23)/100)</f>
        <v>2.1466666666666665</v>
      </c>
      <c r="O23" s="85">
        <f>((ANGRIFFE!ABD23)-(ANGRIFFE!ABF23)*0.9)/((ANGRIFFE!ABM$1)-((ANGRIFFE!ABI23)+(ANGRIFFE!ABG23)+(ANGRIFFE!ABE23)*0.8+(ANGRIFFE!ABH23)*0.7))</f>
        <v>0.93316412859560027</v>
      </c>
      <c r="P23" s="56"/>
      <c r="Q23" s="93">
        <f>((100/75*(INFO!DK23)/100)*0.33+((ANGRIFFE!ABD23)-(ANGRIFFE!ABF23)*0.9)/((ANGRIFFE!ABM$1-((ANGRIFFE!ABI23)+(ANGRIFFE!ABG23)+(ANGRIFFE!ABE23)*0.8+(ANGRIFFE!ABH23)*0.7)))) /1.33</f>
        <v>1.2342587433049625</v>
      </c>
      <c r="R23" s="28"/>
      <c r="S23" s="124"/>
      <c r="T23" s="12" t="s">
        <v>557</v>
      </c>
      <c r="U23" s="127" t="s">
        <v>605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</row>
    <row r="24" spans="1:59" ht="15" customHeight="1" x14ac:dyDescent="0.3">
      <c r="A24" s="200">
        <f t="shared" si="0"/>
        <v>22</v>
      </c>
      <c r="B24" s="283">
        <f>1*SUBTOTAL(3,A$3:A24)</f>
        <v>22</v>
      </c>
      <c r="C24" s="6" t="str">
        <f>(Mitglieder!C25)</f>
        <v>Manhattan</v>
      </c>
      <c r="D24" s="222" t="s">
        <v>493</v>
      </c>
      <c r="E24" s="250">
        <v>43</v>
      </c>
      <c r="F24" s="252">
        <v>42464</v>
      </c>
      <c r="G24" s="250" t="s">
        <v>13</v>
      </c>
      <c r="H24" s="51">
        <v>525</v>
      </c>
      <c r="I24" s="160">
        <v>60</v>
      </c>
      <c r="J24" s="160">
        <v>22</v>
      </c>
      <c r="K24" s="77"/>
      <c r="L24" s="194"/>
      <c r="M24" s="56"/>
      <c r="N24" s="87">
        <f>(100/75*(INFO!DK24)/100)</f>
        <v>1</v>
      </c>
      <c r="O24" s="85">
        <f>((ANGRIFFE!ABD24)-(ANGRIFFE!ABF24)*0.9)/((ANGRIFFE!ABM$1)-((ANGRIFFE!ABI24)+(ANGRIFFE!ABG24)+(ANGRIFFE!ABE24)*0.8+(ANGRIFFE!ABH24)*0.7))</f>
        <v>0.98349381017881721</v>
      </c>
      <c r="P24" s="56"/>
      <c r="Q24" s="93">
        <f>((100/75*(INFO!DK24)/100)*0.33+((ANGRIFFE!ABD24)-(ANGRIFFE!ABF24)*0.9)/((ANGRIFFE!ABM$1-((ANGRIFFE!ABI24)+(ANGRIFFE!ABG24)+(ANGRIFFE!ABE24)*0.8+(ANGRIFFE!ABH24)*0.7)))) /1.33</f>
        <v>0.98758933096151658</v>
      </c>
      <c r="R24" s="28"/>
      <c r="S24" s="124"/>
      <c r="T24" s="45"/>
      <c r="U24" s="1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</row>
    <row r="25" spans="1:59" ht="15" customHeight="1" x14ac:dyDescent="0.3">
      <c r="A25" s="200">
        <f t="shared" si="0"/>
        <v>23</v>
      </c>
      <c r="B25" s="283">
        <f>1*SUBTOTAL(3,A$3:A25)</f>
        <v>23</v>
      </c>
      <c r="C25" s="6" t="str">
        <f>(Mitglieder!C26)</f>
        <v>Meistro</v>
      </c>
      <c r="D25" s="222" t="s">
        <v>493</v>
      </c>
      <c r="E25" s="250">
        <v>34</v>
      </c>
      <c r="F25" s="252">
        <v>42353</v>
      </c>
      <c r="G25" s="249" t="s">
        <v>2</v>
      </c>
      <c r="H25" s="250">
        <v>753</v>
      </c>
      <c r="I25" s="250">
        <v>65</v>
      </c>
      <c r="J25" s="250">
        <v>22</v>
      </c>
      <c r="K25" s="77"/>
      <c r="L25" s="270"/>
      <c r="M25" s="56"/>
      <c r="N25" s="87">
        <f>(100/75*(INFO!DK25)/100)</f>
        <v>1.2755555555555556</v>
      </c>
      <c r="O25" s="85">
        <f>((ANGRIFFE!ABD25)-(ANGRIFFE!ABF25)*0.9)/((ANGRIFFE!ABM$1)-((ANGRIFFE!ABI25)+(ANGRIFFE!ABG25)+(ANGRIFFE!ABE25)*0.8+(ANGRIFFE!ABH25)*0.7))</f>
        <v>0.9514713474445019</v>
      </c>
      <c r="P25" s="56"/>
      <c r="Q25" s="93">
        <f>((100/75*(INFO!DK25)/100)*0.33+((ANGRIFFE!ABD25)-(ANGRIFFE!ABF25)*0.9)/((ANGRIFFE!ABM$1-((ANGRIFFE!ABI25)+(ANGRIFFE!ABG25)+(ANGRIFFE!ABE25)*0.8+(ANGRIFFE!ABH25)*0.7)))) /1.33</f>
        <v>1.0318832186299511</v>
      </c>
      <c r="R25" s="28"/>
      <c r="S25" s="124"/>
      <c r="T25" s="45"/>
      <c r="U25" s="1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</row>
    <row r="26" spans="1:59" ht="15" customHeight="1" x14ac:dyDescent="0.3">
      <c r="A26" s="200">
        <f t="shared" si="0"/>
        <v>24</v>
      </c>
      <c r="B26" s="283">
        <f>1*SUBTOTAL(3,A$3:A26)</f>
        <v>24</v>
      </c>
      <c r="C26" s="251" t="str">
        <f>(Mitglieder!C27)</f>
        <v>My Love</v>
      </c>
      <c r="D26" s="222"/>
      <c r="E26" s="250">
        <v>26</v>
      </c>
      <c r="F26" s="252">
        <v>42367</v>
      </c>
      <c r="G26" s="249" t="s">
        <v>2</v>
      </c>
      <c r="H26" s="250">
        <v>667</v>
      </c>
      <c r="I26" s="160">
        <v>65</v>
      </c>
      <c r="J26" s="160">
        <v>22</v>
      </c>
      <c r="K26" s="77"/>
      <c r="L26" s="194"/>
      <c r="M26" s="56"/>
      <c r="N26" s="87">
        <f>(100/75*(INFO!DK26)/100)</f>
        <v>0.92</v>
      </c>
      <c r="O26" s="85">
        <f>((ANGRIFFE!ABD26)-(ANGRIFFE!ABF26)*0.9)/((ANGRIFFE!ABM$1)-((ANGRIFFE!ABI26)+(ANGRIFFE!ABG26)+(ANGRIFFE!ABE26)*0.8+(ANGRIFFE!ABH26)*0.7))</f>
        <v>0.91871455576559558</v>
      </c>
      <c r="P26" s="56"/>
      <c r="Q26" s="93">
        <f>((100/75*(INFO!DK26)/100)*0.33+((ANGRIFFE!ABD26)-(ANGRIFFE!ABF26)*0.9)/((ANGRIFFE!ABM$1-((ANGRIFFE!ABI26)+(ANGRIFFE!ABG26)+(ANGRIFFE!ABE26)*0.8+(ANGRIFFE!ABH26)*0.7)))) /1.33</f>
        <v>0.91903350057563582</v>
      </c>
      <c r="R26" s="28"/>
      <c r="S26" s="124"/>
      <c r="T26" s="45"/>
      <c r="U26" s="1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</row>
    <row r="27" spans="1:59" ht="15" customHeight="1" x14ac:dyDescent="0.3">
      <c r="A27" s="200">
        <f t="shared" si="0"/>
        <v>25</v>
      </c>
      <c r="B27" s="283">
        <f>1*SUBTOTAL(3,A$3:A27)</f>
        <v>25</v>
      </c>
      <c r="C27" s="251" t="str">
        <f>(Mitglieder!C22)</f>
        <v>NismoGTR</v>
      </c>
      <c r="D27" s="222" t="s">
        <v>493</v>
      </c>
      <c r="E27" s="250">
        <v>28</v>
      </c>
      <c r="F27" s="252">
        <v>42495</v>
      </c>
      <c r="G27" s="249" t="s">
        <v>2</v>
      </c>
      <c r="H27" s="51">
        <v>738</v>
      </c>
      <c r="I27" s="160">
        <v>64</v>
      </c>
      <c r="J27" s="160">
        <v>22</v>
      </c>
      <c r="K27" s="77"/>
      <c r="L27" s="194"/>
      <c r="M27" s="56"/>
      <c r="N27" s="87">
        <f>(100/75*(INFO!DK27)/100)</f>
        <v>1.0333333333333332</v>
      </c>
      <c r="O27" s="85">
        <f>((ANGRIFFE!ABD27)-(ANGRIFFE!ABF27)*0.9)/((ANGRIFFE!ABM$1)-((ANGRIFFE!ABI27)+(ANGRIFFE!ABG27)+(ANGRIFFE!ABE27)*0.8+(ANGRIFFE!ABH27)*0.7))</f>
        <v>0.95735294117647063</v>
      </c>
      <c r="P27" s="56"/>
      <c r="Q27" s="93">
        <f>((100/75*(INFO!DK27)/100)*0.33+((ANGRIFFE!ABD27)-(ANGRIFFE!ABF27)*0.9)/((ANGRIFFE!ABM$1-((ANGRIFFE!ABI27)+(ANGRIFFE!ABG27)+(ANGRIFFE!ABE27)*0.8+(ANGRIFFE!ABH27)*0.7)))) /1.33</f>
        <v>0.97620521892967704</v>
      </c>
      <c r="R27" s="28"/>
      <c r="S27" s="124"/>
      <c r="T27" s="45"/>
      <c r="U27" s="1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</row>
    <row r="28" spans="1:59" ht="15" customHeight="1" x14ac:dyDescent="0.3">
      <c r="A28" s="200">
        <f t="shared" si="0"/>
        <v>26</v>
      </c>
      <c r="B28" s="283">
        <f>1*SUBTOTAL(3,A$3:A28)</f>
        <v>26</v>
      </c>
      <c r="C28" s="251" t="str">
        <f>(Mitglieder!C28)</f>
        <v>Old Kiddo</v>
      </c>
      <c r="D28" s="222"/>
      <c r="E28" s="250">
        <v>41</v>
      </c>
      <c r="F28" s="252">
        <v>42096</v>
      </c>
      <c r="G28" s="249" t="s">
        <v>2</v>
      </c>
      <c r="H28" s="250">
        <v>608</v>
      </c>
      <c r="I28" s="160">
        <v>65</v>
      </c>
      <c r="J28" s="160">
        <v>22</v>
      </c>
      <c r="K28" s="77"/>
      <c r="L28" s="194"/>
      <c r="M28" s="56"/>
      <c r="N28" s="87">
        <f>(100/75*(INFO!DK28)/100)</f>
        <v>0.91555555555555557</v>
      </c>
      <c r="O28" s="85">
        <f>((ANGRIFFE!ABD28)-(ANGRIFFE!ABF28)*0.9)/((ANGRIFFE!ABM$1)-((ANGRIFFE!ABI28)+(ANGRIFFE!ABG28)+(ANGRIFFE!ABE28)*0.8+(ANGRIFFE!ABH28)*0.7))</f>
        <v>0.96266763320043514</v>
      </c>
      <c r="P28" s="56"/>
      <c r="Q28" s="93">
        <f>((100/75*(INFO!DK28)/100)*0.33+((ANGRIFFE!ABD28)-(ANGRIFFE!ABF28)*0.9)/((ANGRIFFE!ABM$1-((ANGRIFFE!ABI28)+(ANGRIFFE!ABG28)+(ANGRIFFE!ABE28)*0.8+(ANGRIFFE!ABH28)*0.7)))) /1.33</f>
        <v>0.95097817032614163</v>
      </c>
      <c r="R28" s="28"/>
      <c r="S28" s="124"/>
      <c r="T28" s="94" t="s">
        <v>112</v>
      </c>
      <c r="U28" s="125" t="s">
        <v>606</v>
      </c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</row>
    <row r="29" spans="1:59" ht="15" customHeight="1" x14ac:dyDescent="0.3">
      <c r="A29" s="200">
        <f t="shared" si="0"/>
        <v>27</v>
      </c>
      <c r="B29" s="283">
        <f>1*SUBTOTAL(3,A$3:A29)</f>
        <v>27</v>
      </c>
      <c r="C29" s="251" t="str">
        <f>(Mitglieder!C29)</f>
        <v>pasi</v>
      </c>
      <c r="D29" s="222" t="s">
        <v>493</v>
      </c>
      <c r="E29" s="250">
        <v>21</v>
      </c>
      <c r="F29" s="252">
        <v>42748</v>
      </c>
      <c r="G29" s="249" t="s">
        <v>2</v>
      </c>
      <c r="H29" s="51">
        <v>880</v>
      </c>
      <c r="I29" s="160">
        <v>62</v>
      </c>
      <c r="J29" s="160">
        <v>22</v>
      </c>
      <c r="K29" s="77"/>
      <c r="L29" s="194"/>
      <c r="M29" s="56"/>
      <c r="N29" s="87">
        <f>(100/75*(INFO!DK29)/100)</f>
        <v>1.4577777777777776</v>
      </c>
      <c r="O29" s="85">
        <f>((ANGRIFFE!ABD29)-(ANGRIFFE!ABF29)*0.9)/((ANGRIFFE!ABM$1)-((ANGRIFFE!ABI29)+(ANGRIFFE!ABG29)+(ANGRIFFE!ABE29)*0.8+(ANGRIFFE!ABH29)*0.7))</f>
        <v>1</v>
      </c>
      <c r="P29" s="56"/>
      <c r="Q29" s="93">
        <f>((100/75*(INFO!DK29)/100)*0.33+((ANGRIFFE!ABD29)-(ANGRIFFE!ABF29)*0.9)/((ANGRIFFE!ABM$1-((ANGRIFFE!ABI29)+(ANGRIFFE!ABG29)+(ANGRIFFE!ABE29)*0.8+(ANGRIFFE!ABH29)*0.7)))) /1.33</f>
        <v>1.1135839598997492</v>
      </c>
      <c r="R29" s="28">
        <v>6</v>
      </c>
      <c r="S29" s="124">
        <v>7</v>
      </c>
      <c r="T29" s="94">
        <v>21</v>
      </c>
      <c r="U29" s="127">
        <v>0.48</v>
      </c>
      <c r="V29" s="280">
        <v>0.35</v>
      </c>
      <c r="W29" s="280">
        <v>1.05</v>
      </c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</row>
    <row r="30" spans="1:59" ht="15" customHeight="1" x14ac:dyDescent="0.3">
      <c r="A30" s="200">
        <f t="shared" si="0"/>
        <v>28</v>
      </c>
      <c r="B30" s="283">
        <f>1*SUBTOTAL(3,A$3:A30)</f>
        <v>28</v>
      </c>
      <c r="C30" s="251" t="str">
        <f>(Mitglieder!C30)</f>
        <v>pet</v>
      </c>
      <c r="D30" s="222"/>
      <c r="E30" s="250">
        <v>12</v>
      </c>
      <c r="F30" s="252">
        <v>42678</v>
      </c>
      <c r="G30" s="249" t="s">
        <v>2</v>
      </c>
      <c r="H30" s="51">
        <v>924</v>
      </c>
      <c r="I30" s="160">
        <v>65</v>
      </c>
      <c r="J30" s="160">
        <v>22</v>
      </c>
      <c r="K30" s="77" t="s">
        <v>1497</v>
      </c>
      <c r="L30" s="194"/>
      <c r="M30" s="56"/>
      <c r="N30" s="87">
        <f>(100/75*(INFO!DK30)/100)</f>
        <v>1.7955555555555553</v>
      </c>
      <c r="O30" s="85">
        <f>((ANGRIFFE!ABD30)-(ANGRIFFE!ABF30)*0.9)/((ANGRIFFE!ABM$1)-((ANGRIFFE!ABI30)+(ANGRIFFE!ABG30)+(ANGRIFFE!ABE30)*0.8+(ANGRIFFE!ABH30)*0.7))</f>
        <v>0.98726114649681485</v>
      </c>
      <c r="P30" s="56"/>
      <c r="Q30" s="93">
        <f>((100/75*(INFO!DK30)/100)*0.33+((ANGRIFFE!ABD30)-(ANGRIFFE!ABF30)*0.9)/((ANGRIFFE!ABM$1-((ANGRIFFE!ABI30)+(ANGRIFFE!ABG30)+(ANGRIFFE!ABE30)*0.8+(ANGRIFFE!ABH30)*0.7)))) /1.33</f>
        <v>1.1878153983685324</v>
      </c>
      <c r="R30" s="28">
        <v>6</v>
      </c>
      <c r="S30" s="126">
        <v>1</v>
      </c>
      <c r="T30" s="129">
        <v>20</v>
      </c>
      <c r="U30" s="281">
        <v>0.45</v>
      </c>
      <c r="V30" s="280">
        <v>0.47</v>
      </c>
      <c r="W30" s="280">
        <v>0.9</v>
      </c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</row>
    <row r="31" spans="1:59" ht="15" customHeight="1" x14ac:dyDescent="0.3">
      <c r="A31" s="200">
        <f t="shared" si="0"/>
        <v>29</v>
      </c>
      <c r="B31" s="283">
        <f>1*SUBTOTAL(3,A$3:A31)</f>
        <v>29</v>
      </c>
      <c r="C31" s="251" t="str">
        <f>(Mitglieder!C31)</f>
        <v>pocs€at</v>
      </c>
      <c r="D31" s="222" t="s">
        <v>493</v>
      </c>
      <c r="E31" s="250">
        <v>0</v>
      </c>
      <c r="F31" s="252">
        <v>42283</v>
      </c>
      <c r="G31" s="249" t="s">
        <v>2</v>
      </c>
      <c r="H31" s="250">
        <v>764</v>
      </c>
      <c r="I31" s="250">
        <v>65</v>
      </c>
      <c r="J31" s="250">
        <v>22</v>
      </c>
      <c r="K31" s="77"/>
      <c r="L31" s="194"/>
      <c r="M31" s="56"/>
      <c r="N31" s="87">
        <f>(100/75*(INFO!DK31)/100)</f>
        <v>1.1777777777777778</v>
      </c>
      <c r="O31" s="85">
        <f>((ANGRIFFE!ABD31)-(ANGRIFFE!ABF31)*0.9)/((ANGRIFFE!ABM$1)-((ANGRIFFE!ABI31)+(ANGRIFFE!ABG31)+(ANGRIFFE!ABE31)*0.8+(ANGRIFFE!ABH31)*0.7))</f>
        <v>0.93045617173524153</v>
      </c>
      <c r="P31" s="56"/>
      <c r="Q31" s="93">
        <f>((100/75*(INFO!DK31)/100)*0.33+((ANGRIFFE!ABD31)-(ANGRIFFE!ABF31)*0.9)/((ANGRIFFE!ABM$1-((ANGRIFFE!ABI31)+(ANGRIFFE!ABG31)+(ANGRIFFE!ABE31)*0.8+(ANGRIFFE!ABH31)*0.7)))) /1.33</f>
        <v>0.99182168300895357</v>
      </c>
      <c r="R31" s="28"/>
      <c r="S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</row>
    <row r="32" spans="1:59" ht="15" customHeight="1" x14ac:dyDescent="0.3">
      <c r="A32" s="200">
        <f t="shared" si="0"/>
        <v>30</v>
      </c>
      <c r="B32" s="283">
        <f>1*SUBTOTAL(3,A$3:A32)</f>
        <v>30</v>
      </c>
      <c r="C32" s="251" t="str">
        <f>(Mitglieder!C32)</f>
        <v>Psycho</v>
      </c>
      <c r="D32" s="222"/>
      <c r="E32" s="250">
        <v>11</v>
      </c>
      <c r="F32" s="252">
        <v>42791</v>
      </c>
      <c r="G32" s="249" t="s">
        <v>2</v>
      </c>
      <c r="H32" s="51">
        <v>896</v>
      </c>
      <c r="I32" s="160">
        <v>62</v>
      </c>
      <c r="J32" s="160">
        <v>22</v>
      </c>
      <c r="K32" s="77"/>
      <c r="L32" s="194"/>
      <c r="M32" s="56"/>
      <c r="N32" s="87">
        <f>(100/75*(INFO!DK32)/100)</f>
        <v>1.3666666666666665</v>
      </c>
      <c r="O32" s="85">
        <f>((ANGRIFFE!ABD32)-(ANGRIFFE!ABF32)*0.9)/((ANGRIFFE!ABM$1)-((ANGRIFFE!ABI32)+(ANGRIFFE!ABG32)+(ANGRIFFE!ABE32)*0.8+(ANGRIFFE!ABH32)*0.7))</f>
        <v>1</v>
      </c>
      <c r="P32" s="56"/>
      <c r="Q32" s="93">
        <f>((100/75*(INFO!DK32)/100)*0.33+((ANGRIFFE!ABD32)-(ANGRIFFE!ABF32)*0.9)/((ANGRIFFE!ABM$1-((ANGRIFFE!ABI32)+(ANGRIFFE!ABG32)+(ANGRIFFE!ABE32)*0.8+(ANGRIFFE!ABH32)*0.7)))) /1.33</f>
        <v>1.0909774436090225</v>
      </c>
      <c r="R32" s="28"/>
      <c r="S32" s="28"/>
      <c r="T32" s="96" t="s">
        <v>56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</row>
    <row r="33" spans="1:59" x14ac:dyDescent="0.3">
      <c r="A33" s="200">
        <f t="shared" si="0"/>
        <v>31</v>
      </c>
      <c r="B33" s="283">
        <f>1*SUBTOTAL(3,A$3:A33)</f>
        <v>31</v>
      </c>
      <c r="C33" s="251" t="str">
        <f>(Mitglieder!C33)</f>
        <v>SCaRaMaNGa</v>
      </c>
      <c r="D33" s="222"/>
      <c r="E33" s="250">
        <v>7</v>
      </c>
      <c r="F33" s="309">
        <v>42529</v>
      </c>
      <c r="G33" s="249" t="s">
        <v>2</v>
      </c>
      <c r="H33" s="51">
        <v>1047</v>
      </c>
      <c r="I33" s="160">
        <v>65</v>
      </c>
      <c r="J33" s="160">
        <v>22</v>
      </c>
      <c r="K33" s="77"/>
      <c r="L33" s="194"/>
      <c r="M33" s="56"/>
      <c r="N33" s="87">
        <f>(100/75*(INFO!DK33)/100)</f>
        <v>1.902222222222222</v>
      </c>
      <c r="O33" s="85">
        <f>((ANGRIFFE!ABD33)-(ANGRIFFE!ABF33)*0.9)/((ANGRIFFE!ABM$1)-((ANGRIFFE!ABI33)+(ANGRIFFE!ABG33)+(ANGRIFFE!ABE33)*0.8+(ANGRIFFE!ABH33)*0.7))</f>
        <v>0.96499526963103133</v>
      </c>
      <c r="P33" s="56"/>
      <c r="Q33" s="93">
        <f>((100/75*(INFO!DK33)/100)*0.33+((ANGRIFFE!ABD33)-(ANGRIFFE!ABF33)*0.9)/((ANGRIFFE!ABM$1-((ANGRIFFE!ABI33)+(ANGRIFFE!ABG33)+(ANGRIFFE!ABE33)*0.8+(ANGRIFFE!ABH33)*0.7)))) /1.33</f>
        <v>1.1975403029807252</v>
      </c>
      <c r="R33" s="28"/>
      <c r="S33" s="97"/>
      <c r="T33" s="98"/>
      <c r="U33" s="99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</row>
    <row r="34" spans="1:59" x14ac:dyDescent="0.3">
      <c r="A34" s="200">
        <f t="shared" si="0"/>
        <v>32</v>
      </c>
      <c r="B34" s="283">
        <f>1*SUBTOTAL(3,A$3:A34)</f>
        <v>32</v>
      </c>
      <c r="C34" s="251" t="str">
        <f>(Mitglieder!C34)</f>
        <v>Sepp</v>
      </c>
      <c r="D34" s="222" t="s">
        <v>493</v>
      </c>
      <c r="E34" s="250">
        <v>22</v>
      </c>
      <c r="F34" s="252">
        <v>42347</v>
      </c>
      <c r="G34" s="249" t="s">
        <v>2</v>
      </c>
      <c r="H34" s="51">
        <v>881</v>
      </c>
      <c r="I34" s="160">
        <v>65</v>
      </c>
      <c r="J34" s="160">
        <v>22</v>
      </c>
      <c r="K34" s="77"/>
      <c r="L34" s="77"/>
      <c r="M34" s="56"/>
      <c r="N34" s="87">
        <f>(100/75*(INFO!DK34)/100)</f>
        <v>1.3155555555555554</v>
      </c>
      <c r="O34" s="85">
        <f>((ANGRIFFE!ABD34)-(ANGRIFFE!ABF34)*0.9)/((ANGRIFFE!ABM$1)-((ANGRIFFE!ABI34)+(ANGRIFFE!ABG34)+(ANGRIFFE!ABE34)*0.8+(ANGRIFFE!ABH34)*0.7))</f>
        <v>0.94774826789838351</v>
      </c>
      <c r="P34" s="56"/>
      <c r="Q34" s="93">
        <f>((100/75*(INFO!DK34)/100)*0.33+((ANGRIFFE!ABD34)-(ANGRIFFE!ABF34)*0.9)/((ANGRIFFE!ABM$1-((ANGRIFFE!ABI34)+(ANGRIFFE!ABG34)+(ANGRIFFE!ABE34)*0.8+(ANGRIFFE!ABH34)*0.7)))) /1.33</f>
        <v>1.039008722730614</v>
      </c>
      <c r="R34" s="28"/>
      <c r="S34" s="100"/>
      <c r="T34" s="46"/>
      <c r="U34" s="101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</row>
    <row r="35" spans="1:59" x14ac:dyDescent="0.3">
      <c r="A35" s="200">
        <f t="shared" si="0"/>
        <v>33</v>
      </c>
      <c r="B35" s="283">
        <f>1*SUBTOTAL(3,A$3:A35)</f>
        <v>33</v>
      </c>
      <c r="C35" s="251" t="str">
        <f>(Mitglieder!C35)</f>
        <v>sir neie</v>
      </c>
      <c r="D35" s="222"/>
      <c r="E35" s="250">
        <v>8</v>
      </c>
      <c r="F35" s="252">
        <v>42526</v>
      </c>
      <c r="G35" s="249" t="s">
        <v>2</v>
      </c>
      <c r="H35" s="51">
        <v>1016</v>
      </c>
      <c r="I35" s="160">
        <v>65</v>
      </c>
      <c r="J35" s="160">
        <v>22</v>
      </c>
      <c r="K35" s="77"/>
      <c r="L35" s="194"/>
      <c r="M35" s="56"/>
      <c r="N35" s="87">
        <f>(100/75*(INFO!DK35)/100)</f>
        <v>1.9066666666666665</v>
      </c>
      <c r="O35" s="85">
        <f>((ANGRIFFE!ABD35)-(ANGRIFFE!ABF35)*0.9)/((ANGRIFFE!ABM$1)-((ANGRIFFE!ABI35)+(ANGRIFFE!ABG35)+(ANGRIFFE!ABE35)*0.8+(ANGRIFFE!ABH35)*0.7))</f>
        <v>0.97028423772609829</v>
      </c>
      <c r="P35" s="56"/>
      <c r="Q35" s="93">
        <f>((100/75*(INFO!DK35)/100)*0.33+((ANGRIFFE!ABD35)-(ANGRIFFE!ABF35)*0.9)/((ANGRIFFE!ABM$1-((ANGRIFFE!ABI35)+(ANGRIFFE!ABG35)+(ANGRIFFE!ABE35)*0.8+(ANGRIFFE!ABH35)*0.7)))) /1.33</f>
        <v>1.2026197276136077</v>
      </c>
      <c r="R35" s="28"/>
      <c r="S35" s="100"/>
      <c r="T35" s="46"/>
      <c r="U35" s="101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</row>
    <row r="36" spans="1:59" x14ac:dyDescent="0.3">
      <c r="A36" s="200">
        <f t="shared" si="0"/>
        <v>34</v>
      </c>
      <c r="B36" s="283">
        <f>1*SUBTOTAL(3,A$3:A36)</f>
        <v>34</v>
      </c>
      <c r="C36" s="251" t="str">
        <f>(Mitglieder!C36)</f>
        <v>Skykai</v>
      </c>
      <c r="D36" s="222"/>
      <c r="E36" s="250">
        <v>23</v>
      </c>
      <c r="F36" s="252">
        <v>42814</v>
      </c>
      <c r="G36" s="250" t="s">
        <v>13</v>
      </c>
      <c r="H36" s="51">
        <v>845</v>
      </c>
      <c r="I36" s="160">
        <v>65</v>
      </c>
      <c r="J36" s="160">
        <v>22</v>
      </c>
      <c r="K36" s="77"/>
      <c r="L36" s="194"/>
      <c r="M36" s="56"/>
      <c r="N36" s="87">
        <f>(100/75*(INFO!DK36)/100)</f>
        <v>1</v>
      </c>
      <c r="O36" s="85">
        <f>((ANGRIFFE!ABD36)-(ANGRIFFE!ABF36)*0.9)/((ANGRIFFE!ABM$1)-((ANGRIFFE!ABI36)+(ANGRIFFE!ABG36)+(ANGRIFFE!ABE36)*0.8+(ANGRIFFE!ABH36)*0.7))</f>
        <v>1</v>
      </c>
      <c r="P36" s="56"/>
      <c r="Q36" s="93">
        <f>((100/75*(INFO!DK36)/100)*0.33+((ANGRIFFE!ABD36)-(ANGRIFFE!ABF36)*0.9)/((ANGRIFFE!ABM$1-((ANGRIFFE!ABI36)+(ANGRIFFE!ABG36)+(ANGRIFFE!ABE36)*0.8+(ANGRIFFE!ABH36)*0.7)))) /1.33</f>
        <v>1</v>
      </c>
      <c r="R36" s="28"/>
      <c r="S36" s="102"/>
      <c r="T36" s="103"/>
      <c r="U36" s="104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</row>
    <row r="37" spans="1:59" x14ac:dyDescent="0.3">
      <c r="A37" s="200">
        <f t="shared" si="0"/>
        <v>35</v>
      </c>
      <c r="B37" s="283">
        <f>1*SUBTOTAL(3,A$3:A37)</f>
        <v>35</v>
      </c>
      <c r="C37" s="6" t="str">
        <f>(Mitglieder!C37)</f>
        <v>SolutHugo</v>
      </c>
      <c r="D37" s="222" t="s">
        <v>493</v>
      </c>
      <c r="E37" s="250">
        <v>6</v>
      </c>
      <c r="F37" s="252">
        <v>42768</v>
      </c>
      <c r="G37" s="249" t="s">
        <v>2</v>
      </c>
      <c r="H37" s="51">
        <v>1073</v>
      </c>
      <c r="I37" s="160">
        <v>65</v>
      </c>
      <c r="J37" s="160">
        <v>22</v>
      </c>
      <c r="K37" s="77" t="s">
        <v>1534</v>
      </c>
      <c r="L37" s="194"/>
      <c r="M37" s="56"/>
      <c r="N37" s="87">
        <f>(100/75*(INFO!DK37)/100)</f>
        <v>1.593333333333333</v>
      </c>
      <c r="O37" s="85">
        <f>((ANGRIFFE!ABD37)-(ANGRIFFE!ABF37)*0.9)/((ANGRIFFE!ABM$1)-((ANGRIFFE!ABI37)+(ANGRIFFE!ABG37)+(ANGRIFFE!ABE37)*0.8+(ANGRIFFE!ABH37)*0.7))</f>
        <v>1</v>
      </c>
      <c r="P37" s="56"/>
      <c r="Q37" s="93">
        <f>((100/75*(INFO!DK37)/100)*0.33+((ANGRIFFE!ABD37)-(ANGRIFFE!ABF37)*0.9)/((ANGRIFFE!ABM$1-((ANGRIFFE!ABI37)+(ANGRIFFE!ABG37)+(ANGRIFFE!ABE37)*0.8+(ANGRIFFE!ABH37)*0.7)))) /1.33</f>
        <v>1.1472180451127818</v>
      </c>
      <c r="R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</row>
    <row r="38" spans="1:59" x14ac:dyDescent="0.3">
      <c r="A38" s="200">
        <f t="shared" si="0"/>
        <v>36</v>
      </c>
      <c r="B38" s="283">
        <f>1*SUBTOTAL(3,A$3:A38)</f>
        <v>36</v>
      </c>
      <c r="C38" s="251" t="str">
        <f>(Mitglieder!C38)</f>
        <v>Sparta</v>
      </c>
      <c r="D38" s="222" t="s">
        <v>493</v>
      </c>
      <c r="E38" s="250">
        <v>37</v>
      </c>
      <c r="F38" s="301">
        <v>42611</v>
      </c>
      <c r="G38" s="250" t="s">
        <v>13</v>
      </c>
      <c r="H38" s="51">
        <v>615</v>
      </c>
      <c r="I38" s="160">
        <v>60</v>
      </c>
      <c r="J38" s="160">
        <v>22</v>
      </c>
      <c r="K38" s="77"/>
      <c r="L38" s="194"/>
      <c r="M38" s="56"/>
      <c r="N38" s="87">
        <f>(100/75*(INFO!DK38)/100)</f>
        <v>1</v>
      </c>
      <c r="O38" s="85">
        <f>((ANGRIFFE!ABD38)-(ANGRIFFE!ABF38)*0.9)/((ANGRIFFE!ABM$1)-((ANGRIFFE!ABI38)+(ANGRIFFE!ABG38)+(ANGRIFFE!ABE38)*0.8+(ANGRIFFE!ABH38)*0.7))</f>
        <v>0.98976109215017027</v>
      </c>
      <c r="P38" s="56"/>
      <c r="Q38" s="93">
        <f>((100/75*(INFO!DK38)/100)*0.33+((ANGRIFFE!ABD38)-(ANGRIFFE!ABF38)*0.9)/((ANGRIFFE!ABM$1-((ANGRIFFE!ABI38)+(ANGRIFFE!ABG38)+(ANGRIFFE!ABE38)*0.8+(ANGRIFFE!ABH38)*0.7)))) /1.33</f>
        <v>0.9923015730452408</v>
      </c>
      <c r="R38" s="28"/>
      <c r="T38" s="157" t="s">
        <v>92</v>
      </c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</row>
    <row r="39" spans="1:59" ht="15" x14ac:dyDescent="0.3">
      <c r="A39" s="200">
        <f t="shared" si="0"/>
        <v>37</v>
      </c>
      <c r="B39" s="283">
        <f>1*SUBTOTAL(3,A$3:A39)</f>
        <v>37</v>
      </c>
      <c r="C39" s="251" t="str">
        <f>(Mitglieder!C39)</f>
        <v>Steve</v>
      </c>
      <c r="D39" s="222" t="s">
        <v>493</v>
      </c>
      <c r="E39" s="250">
        <v>10</v>
      </c>
      <c r="F39" s="252">
        <v>42791</v>
      </c>
      <c r="G39" s="249" t="s">
        <v>2</v>
      </c>
      <c r="H39" s="51">
        <v>863</v>
      </c>
      <c r="I39" s="160">
        <v>61</v>
      </c>
      <c r="J39" s="160">
        <v>22</v>
      </c>
      <c r="K39" s="77"/>
      <c r="L39" s="194"/>
      <c r="M39" s="56"/>
      <c r="N39" s="87">
        <f>(100/75*(INFO!DK39)/100)</f>
        <v>1.3</v>
      </c>
      <c r="O39" s="85">
        <f>((ANGRIFFE!ABD39)-(ANGRIFFE!ABF39)*0.9)/((ANGRIFFE!ABM$1)-((ANGRIFFE!ABI39)+(ANGRIFFE!ABG39)+(ANGRIFFE!ABE39)*0.8+(ANGRIFFE!ABH39)*0.7))</f>
        <v>1</v>
      </c>
      <c r="P39" s="56"/>
      <c r="Q39" s="93">
        <f>((100/75*(INFO!DK39)/100)*0.33+((ANGRIFFE!ABD39)-(ANGRIFFE!ABF39)*0.9)/((ANGRIFFE!ABM$1-((ANGRIFFE!ABI39)+(ANGRIFFE!ABG39)+(ANGRIFFE!ABE39)*0.8+(ANGRIFFE!ABH39)*0.7)))) /1.33</f>
        <v>1.0744360902255639</v>
      </c>
      <c r="R39" s="28"/>
      <c r="S39" s="122"/>
      <c r="T39" s="78" t="s">
        <v>106</v>
      </c>
      <c r="U39" s="123" t="s">
        <v>109</v>
      </c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</row>
    <row r="40" spans="1:59" ht="15" x14ac:dyDescent="0.3">
      <c r="A40" s="200">
        <f t="shared" si="0"/>
        <v>38</v>
      </c>
      <c r="B40" s="283">
        <f>1*SUBTOTAL(3,A$3:A40)</f>
        <v>38</v>
      </c>
      <c r="C40" s="251" t="str">
        <f>(Mitglieder!C40)</f>
        <v>T.B.BuccanneerS</v>
      </c>
      <c r="D40" s="222"/>
      <c r="E40" s="250">
        <v>39</v>
      </c>
      <c r="F40" s="91" t="s">
        <v>103</v>
      </c>
      <c r="G40" s="249" t="s">
        <v>2</v>
      </c>
      <c r="H40" s="51">
        <v>690</v>
      </c>
      <c r="I40" s="160">
        <v>65</v>
      </c>
      <c r="J40" s="160">
        <v>22</v>
      </c>
      <c r="K40" s="77"/>
      <c r="L40" s="194"/>
      <c r="M40" s="56"/>
      <c r="N40" s="87">
        <f>(100/75*(INFO!DK40)/100)</f>
        <v>0.88</v>
      </c>
      <c r="O40" s="85">
        <f>((ANGRIFFE!ABD40)-(ANGRIFFE!ABF40)*0.9)/((ANGRIFFE!ABM$1)-((ANGRIFFE!ABI40)+(ANGRIFFE!ABG40)+(ANGRIFFE!ABE40)*0.8+(ANGRIFFE!ABH40)*0.7))</f>
        <v>0.96977329974811111</v>
      </c>
      <c r="P40" s="56"/>
      <c r="Q40" s="93">
        <f>((100/75*(INFO!DK40)/100)*0.33+((ANGRIFFE!ABD40)-(ANGRIFFE!ABF40)*0.9)/((ANGRIFFE!ABM$1-((ANGRIFFE!ABI40)+(ANGRIFFE!ABG40)+(ANGRIFFE!ABE40)*0.8+(ANGRIFFE!ABH40)*0.7)))) /1.33</f>
        <v>0.94749872161512116</v>
      </c>
      <c r="R40" s="28"/>
      <c r="S40" s="124"/>
      <c r="T40" s="78" t="s">
        <v>97</v>
      </c>
      <c r="U40" s="125" t="s">
        <v>110</v>
      </c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</row>
    <row r="41" spans="1:59" ht="15" customHeight="1" x14ac:dyDescent="0.3">
      <c r="A41" s="200">
        <f t="shared" si="0"/>
        <v>39</v>
      </c>
      <c r="B41" s="283">
        <f>1*SUBTOTAL(3,A$3:A41)</f>
        <v>39</v>
      </c>
      <c r="C41" s="251" t="str">
        <f>(Mitglieder!C41)</f>
        <v>TIGER!C13</v>
      </c>
      <c r="D41" s="222" t="s">
        <v>493</v>
      </c>
      <c r="E41" s="250">
        <v>18</v>
      </c>
      <c r="F41" s="91" t="s">
        <v>103</v>
      </c>
      <c r="G41" s="248" t="s">
        <v>4</v>
      </c>
      <c r="H41" s="51">
        <v>916</v>
      </c>
      <c r="I41" s="160">
        <v>65</v>
      </c>
      <c r="J41" s="250">
        <v>22</v>
      </c>
      <c r="K41" s="77"/>
      <c r="L41" s="194"/>
      <c r="M41" s="56"/>
      <c r="N41" s="87">
        <f>(100/75*(INFO!DK41)/100)</f>
        <v>1.6711111111111108</v>
      </c>
      <c r="O41" s="85">
        <f>((ANGRIFFE!ABD41)-(ANGRIFFE!ABF41)*0.9)/((ANGRIFFE!ABM$1)-((ANGRIFFE!ABI41)+(ANGRIFFE!ABG41)+(ANGRIFFE!ABE41)*0.8+(ANGRIFFE!ABH41)*0.7))</f>
        <v>0.97222222222222221</v>
      </c>
      <c r="P41" s="56"/>
      <c r="Q41" s="93">
        <f>((100/75*(INFO!DK41)/100)*0.33+((ANGRIFFE!ABD41)-(ANGRIFFE!ABF41)*0.9)/((ANGRIFFE!ABM$1-((ANGRIFFE!ABI41)+(ANGRIFFE!ABG41)+(ANGRIFFE!ABE41)*0.8+(ANGRIFFE!ABH41)*0.7)))) /1.33</f>
        <v>1.1456307435254802</v>
      </c>
      <c r="R41" s="28"/>
      <c r="S41" s="124"/>
      <c r="T41" s="78" t="s">
        <v>499</v>
      </c>
      <c r="U41" s="125" t="s">
        <v>498</v>
      </c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</row>
    <row r="42" spans="1:59" ht="15" customHeight="1" x14ac:dyDescent="0.3">
      <c r="A42" s="200">
        <f t="shared" si="0"/>
        <v>40</v>
      </c>
      <c r="B42" s="283">
        <f>1*SUBTOTAL(3,A$3:A42)</f>
        <v>40</v>
      </c>
      <c r="C42" s="251" t="str">
        <f>(Mitglieder!C42)</f>
        <v>Tobsen</v>
      </c>
      <c r="D42" s="222"/>
      <c r="E42" s="250">
        <v>17</v>
      </c>
      <c r="F42" s="252">
        <v>42678</v>
      </c>
      <c r="G42" s="249" t="s">
        <v>2</v>
      </c>
      <c r="H42" s="51">
        <v>966</v>
      </c>
      <c r="I42" s="160">
        <v>65</v>
      </c>
      <c r="J42" s="160">
        <v>22</v>
      </c>
      <c r="K42" s="77" t="s">
        <v>1528</v>
      </c>
      <c r="L42" s="194"/>
      <c r="M42" s="56"/>
      <c r="N42" s="87">
        <f>(100/75*(INFO!DK42)/100)</f>
        <v>1.6933333333333331</v>
      </c>
      <c r="O42" s="85">
        <f>((ANGRIFFE!ABD42)-(ANGRIFFE!ABF42)*0.9)/((ANGRIFFE!ABM$1)-((ANGRIFFE!ABI42)+(ANGRIFFE!ABG42)+(ANGRIFFE!ABE42)*0.8+(ANGRIFFE!ABH42)*0.7))</f>
        <v>1</v>
      </c>
      <c r="P42" s="56"/>
      <c r="Q42" s="93">
        <f>((100/75*(INFO!DK42)/100)*0.33+((ANGRIFFE!ABD42)-(ANGRIFFE!ABF42)*0.9)/((ANGRIFFE!ABM$1-((ANGRIFFE!ABI42)+(ANGRIFFE!ABG42)+(ANGRIFFE!ABE42)*0.8+(ANGRIFFE!ABH42)*0.7)))) /1.33</f>
        <v>1.1720300751879698</v>
      </c>
      <c r="R42" s="28"/>
      <c r="S42" s="124"/>
      <c r="T42" s="78" t="s">
        <v>107</v>
      </c>
      <c r="U42" s="125" t="s">
        <v>500</v>
      </c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</row>
    <row r="43" spans="1:59" ht="15" customHeight="1" x14ac:dyDescent="0.3">
      <c r="A43" s="200">
        <f t="shared" si="0"/>
        <v>41</v>
      </c>
      <c r="B43" s="283">
        <f>1*SUBTOTAL(3,A$3:A43)</f>
        <v>41</v>
      </c>
      <c r="C43" s="251" t="str">
        <f>(Mitglieder!C43)</f>
        <v>TOMMY F.</v>
      </c>
      <c r="D43" s="222"/>
      <c r="E43" s="250">
        <v>13</v>
      </c>
      <c r="F43" s="252">
        <v>42555</v>
      </c>
      <c r="G43" s="249" t="s">
        <v>2</v>
      </c>
      <c r="H43" s="51">
        <v>982</v>
      </c>
      <c r="I43" s="160">
        <v>65</v>
      </c>
      <c r="J43" s="160">
        <v>22</v>
      </c>
      <c r="K43" s="77"/>
      <c r="L43" s="194"/>
      <c r="M43" s="56"/>
      <c r="N43" s="87">
        <f>(100/75*(INFO!DK43)/100)</f>
        <v>1.7777777777777777</v>
      </c>
      <c r="O43" s="85">
        <f>((ANGRIFFE!ABD43)-(ANGRIFFE!ABF43)*0.9)/((ANGRIFFE!ABM$1)-((ANGRIFFE!ABI43)+(ANGRIFFE!ABG43)+(ANGRIFFE!ABE43)*0.8+(ANGRIFFE!ABH43)*0.7))</f>
        <v>0.98142857142857143</v>
      </c>
      <c r="P43" s="56"/>
      <c r="Q43" s="93">
        <f>((100/75*(INFO!DK43)/100)*0.33+((ANGRIFFE!ABD43)-(ANGRIFFE!ABF43)*0.9)/((ANGRIFFE!ABM$1-((ANGRIFFE!ABI43)+(ANGRIFFE!ABG43)+(ANGRIFFE!ABE43)*0.8+(ANGRIFFE!ABH43)*0.7)))) /1.33</f>
        <v>1.1790189760114573</v>
      </c>
      <c r="R43" s="28"/>
      <c r="S43" s="124"/>
      <c r="T43" s="45"/>
      <c r="U43" s="15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</row>
    <row r="44" spans="1:59" ht="15" x14ac:dyDescent="0.3">
      <c r="A44" s="200">
        <f t="shared" si="0"/>
        <v>42</v>
      </c>
      <c r="B44" s="283">
        <f>1*SUBTOTAL(3,A$3:A44)</f>
        <v>42</v>
      </c>
      <c r="C44" s="251" t="str">
        <f>(Mitglieder!C44)</f>
        <v>Torch</v>
      </c>
      <c r="D44" s="222" t="s">
        <v>493</v>
      </c>
      <c r="E44" s="250">
        <v>1</v>
      </c>
      <c r="F44" s="252">
        <v>42791</v>
      </c>
      <c r="G44" s="250" t="s">
        <v>13</v>
      </c>
      <c r="H44" s="51">
        <v>1073</v>
      </c>
      <c r="I44" s="160">
        <v>63</v>
      </c>
      <c r="J44" s="160">
        <v>22</v>
      </c>
      <c r="K44" s="77"/>
      <c r="L44" s="194"/>
      <c r="M44" s="56"/>
      <c r="N44" s="87">
        <f>(100/75*(INFO!DK44)/100)</f>
        <v>1.3666666666666665</v>
      </c>
      <c r="O44" s="85">
        <f>((ANGRIFFE!ABD44)-(ANGRIFFE!ABF44)*0.9)/((ANGRIFFE!ABM$1)-((ANGRIFFE!ABI44)+(ANGRIFFE!ABG44)+(ANGRIFFE!ABE44)*0.8+(ANGRIFFE!ABH44)*0.7))</f>
        <v>1</v>
      </c>
      <c r="P44" s="56"/>
      <c r="Q44" s="93">
        <f>((100/75*(INFO!DK44)/100)*0.33+((ANGRIFFE!ABD44)-(ANGRIFFE!ABF44)*0.9)/((ANGRIFFE!ABM$1-((ANGRIFFE!ABI44)+(ANGRIFFE!ABG44)+(ANGRIFFE!ABE44)*0.8+(ANGRIFFE!ABH44)*0.7)))) /1.33</f>
        <v>1.0909774436090225</v>
      </c>
      <c r="R44" s="28"/>
      <c r="S44" s="124"/>
      <c r="T44" s="78" t="s">
        <v>108</v>
      </c>
      <c r="U44" s="156" t="s">
        <v>120</v>
      </c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</row>
    <row r="45" spans="1:59" ht="15" x14ac:dyDescent="0.3">
      <c r="A45" s="200">
        <f t="shared" si="0"/>
        <v>43</v>
      </c>
      <c r="B45" s="283">
        <f>1*SUBTOTAL(3,A$3:A45)</f>
        <v>43</v>
      </c>
      <c r="C45" s="251" t="str">
        <f>(Mitglieder!C45)</f>
        <v>tremas</v>
      </c>
      <c r="D45" s="222"/>
      <c r="E45" s="250">
        <v>36</v>
      </c>
      <c r="F45" s="252">
        <v>42847</v>
      </c>
      <c r="G45" s="250" t="s">
        <v>13</v>
      </c>
      <c r="H45" s="51">
        <v>664</v>
      </c>
      <c r="I45" s="160">
        <v>65</v>
      </c>
      <c r="J45" s="160">
        <v>22</v>
      </c>
      <c r="K45" s="77"/>
      <c r="L45" s="194"/>
      <c r="M45" s="56"/>
      <c r="N45" s="87">
        <f>(100/75*(INFO!DK45)/100)</f>
        <v>1</v>
      </c>
      <c r="O45" s="85">
        <f>((ANGRIFFE!ABD45)-(ANGRIFFE!ABF45)*0.9)/((ANGRIFFE!ABM$1)-((ANGRIFFE!ABI45)+(ANGRIFFE!ABG45)+(ANGRIFFE!ABE45)*0.8+(ANGRIFFE!ABH45)*0.7))</f>
        <v>1</v>
      </c>
      <c r="P45" s="56"/>
      <c r="Q45" s="93">
        <f>((100/75*(INFO!DK45)/100)*0.33+((ANGRIFFE!ABD45)-(ANGRIFFE!ABF45)*0.9)/((ANGRIFFE!ABM$1-((ANGRIFFE!ABI45)+(ANGRIFFE!ABG45)+(ANGRIFFE!ABE45)*0.8+(ANGRIFFE!ABH45)*0.7)))) /1.33</f>
        <v>1</v>
      </c>
      <c r="R45" s="28"/>
      <c r="S45" s="126"/>
      <c r="T45" s="247"/>
      <c r="U45" s="130" t="s">
        <v>171</v>
      </c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</row>
    <row r="46" spans="1:59" x14ac:dyDescent="0.3">
      <c r="A46" s="200">
        <f t="shared" si="0"/>
        <v>44</v>
      </c>
      <c r="B46" s="283">
        <f>1*SUBTOTAL(3,A$3:A46)</f>
        <v>44</v>
      </c>
      <c r="C46" s="251" t="str">
        <f>(Mitglieder!C46)</f>
        <v>Waldi</v>
      </c>
      <c r="D46" s="222" t="s">
        <v>493</v>
      </c>
      <c r="E46" s="250">
        <v>3</v>
      </c>
      <c r="F46" s="217" t="s">
        <v>103</v>
      </c>
      <c r="G46" s="247" t="s">
        <v>667</v>
      </c>
      <c r="H46" s="51">
        <v>1064</v>
      </c>
      <c r="I46" s="160">
        <v>65</v>
      </c>
      <c r="J46" s="160">
        <v>22</v>
      </c>
      <c r="K46" s="77"/>
      <c r="L46" s="194"/>
      <c r="M46" s="56"/>
      <c r="N46" s="87">
        <f>(100/75*(INFO!DK46)/100)</f>
        <v>2.12</v>
      </c>
      <c r="O46" s="85">
        <f>((ANGRIFFE!ABD46)-(ANGRIFFE!ABF46)*0.9)/((ANGRIFFE!ABM$1)-((ANGRIFFE!ABI46)+(ANGRIFFE!ABG46)+(ANGRIFFE!ABE46)*0.8+(ANGRIFFE!ABH46)*0.7))</f>
        <v>0.95921142080217536</v>
      </c>
      <c r="P46" s="56"/>
      <c r="Q46" s="93">
        <f>((100/75*(INFO!DK46)/100)*0.33+((ANGRIFFE!ABD46)-(ANGRIFFE!ABF46)*0.9)/((ANGRIFFE!ABM$1-((ANGRIFFE!ABI46)+(ANGRIFFE!ABG46)+(ANGRIFFE!ABE46)*0.8+(ANGRIFFE!ABH46)*0.7)))) /1.33</f>
        <v>1.2472266321820866</v>
      </c>
      <c r="R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</row>
    <row r="47" spans="1:59" x14ac:dyDescent="0.3">
      <c r="A47" s="200">
        <f t="shared" si="0"/>
        <v>45</v>
      </c>
      <c r="B47" s="283">
        <f>1*SUBTOTAL(3,A$3:A47)</f>
        <v>45</v>
      </c>
      <c r="C47" s="251" t="str">
        <f>(Mitglieder!C47)</f>
        <v>Zipzapzup</v>
      </c>
      <c r="D47" s="222"/>
      <c r="E47" s="250">
        <v>9</v>
      </c>
      <c r="F47" s="309">
        <v>42522</v>
      </c>
      <c r="G47" s="247" t="s">
        <v>667</v>
      </c>
      <c r="H47" s="51">
        <v>1024</v>
      </c>
      <c r="I47" s="160">
        <v>65</v>
      </c>
      <c r="J47" s="160">
        <v>22</v>
      </c>
      <c r="K47" s="77"/>
      <c r="L47" s="194"/>
      <c r="M47" s="56"/>
      <c r="N47" s="87">
        <f>(100/75*(INFO!DK47)/100)</f>
        <v>1.8444444444444446</v>
      </c>
      <c r="O47" s="85">
        <f>((ANGRIFFE!ABD47)-(ANGRIFFE!ABF47)*0.9)/((ANGRIFFE!ABM$1)-((ANGRIFFE!ABI47)+(ANGRIFFE!ABG47)+(ANGRIFFE!ABE47)*0.8+(ANGRIFFE!ABH47)*0.7))</f>
        <v>0.97531380753138075</v>
      </c>
      <c r="P47" s="56"/>
      <c r="Q47" s="93">
        <f>((100/75*(INFO!DK47)/100)*0.33+((ANGRIFFE!ABD47)-(ANGRIFFE!ABF47)*0.9)/((ANGRIFFE!ABM$1-((ANGRIFFE!ABI47)+(ANGRIFFE!ABG47)+(ANGRIFFE!ABE47)*0.8+(ANGRIFFE!ABH47)*0.7)))) /1.33</f>
        <v>1.1909627625549228</v>
      </c>
      <c r="R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</row>
    <row r="48" spans="1:59" x14ac:dyDescent="0.3">
      <c r="A48" s="200">
        <f t="shared" si="0"/>
        <v>46</v>
      </c>
      <c r="B48" s="283">
        <f>1*SUBTOTAL(3,A$3:A48)</f>
        <v>46</v>
      </c>
      <c r="C48" s="251" t="str">
        <f>(Mitglieder!C48)</f>
        <v>ZxG.1-</v>
      </c>
      <c r="D48" s="222"/>
      <c r="E48" s="250" t="s">
        <v>15</v>
      </c>
      <c r="F48" s="252"/>
      <c r="G48" s="250" t="s">
        <v>13</v>
      </c>
      <c r="H48" s="51" t="s">
        <v>15</v>
      </c>
      <c r="I48" s="160" t="s">
        <v>15</v>
      </c>
      <c r="J48" s="160" t="s">
        <v>15</v>
      </c>
      <c r="K48" s="77"/>
      <c r="L48" s="194"/>
      <c r="M48" s="56"/>
      <c r="N48" s="87">
        <f>(100/75*(INFO!DK48)/100)</f>
        <v>1</v>
      </c>
      <c r="O48" s="85">
        <f>((ANGRIFFE!ABD48)-(ANGRIFFE!ABF48)*0.9)/((ANGRIFFE!ABM$1)-((ANGRIFFE!ABI48)+(ANGRIFFE!ABG48)+(ANGRIFFE!ABE48)*0.8+(ANGRIFFE!ABH48)*0.7))</f>
        <v>1</v>
      </c>
      <c r="P48" s="56"/>
      <c r="Q48" s="93">
        <f>((100/75*(INFO!DK48)/100)*0.33+((ANGRIFFE!ABD48)-(ANGRIFFE!ABF48)*0.9)/((ANGRIFFE!ABM$1-((ANGRIFFE!ABI48)+(ANGRIFFE!ABG48)+(ANGRIFFE!ABE48)*0.8+(ANGRIFFE!ABH48)*0.7)))) /1.33</f>
        <v>1</v>
      </c>
      <c r="R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</row>
    <row r="49" spans="1:59" x14ac:dyDescent="0.3">
      <c r="A49" s="200">
        <f t="shared" si="0"/>
        <v>47</v>
      </c>
      <c r="B49" s="283">
        <f>1*SUBTOTAL(3,A$3:A49)</f>
        <v>47</v>
      </c>
      <c r="C49" s="251" t="str">
        <f>(Mitglieder!C49)</f>
        <v>ZxG.2-</v>
      </c>
      <c r="D49" s="222"/>
      <c r="E49" s="250" t="s">
        <v>15</v>
      </c>
      <c r="F49" s="252"/>
      <c r="G49" s="250" t="s">
        <v>13</v>
      </c>
      <c r="H49" s="51" t="s">
        <v>15</v>
      </c>
      <c r="I49" s="160" t="s">
        <v>15</v>
      </c>
      <c r="J49" s="160" t="s">
        <v>15</v>
      </c>
      <c r="K49" s="77"/>
      <c r="L49" s="194"/>
      <c r="M49" s="56"/>
      <c r="N49" s="87">
        <f>(100/75*(INFO!DK49)/100)</f>
        <v>1</v>
      </c>
      <c r="O49" s="85" t="e">
        <f>((ANGRIFFE!ABD49)-(ANGRIFFE!ABF49)*0.9)/((ANGRIFFE!ABM$1)-((ANGRIFFE!ABI49)+(ANGRIFFE!ABG49)+(ANGRIFFE!ABE49)*0.8+(ANGRIFFE!ABH49)*0.7))</f>
        <v>#DIV/0!</v>
      </c>
      <c r="P49" s="56"/>
      <c r="Q49" s="93" t="e">
        <f>((100/75*(INFO!DK49)/100)*0.33+((ANGRIFFE!ABD49)-(ANGRIFFE!ABF49)*0.9)/((ANGRIFFE!ABM$1-((ANGRIFFE!ABI49)+(ANGRIFFE!ABG49)+(ANGRIFFE!ABE49)*0.8+(ANGRIFFE!ABH49)*0.7)))) /1.33</f>
        <v>#DIV/0!</v>
      </c>
      <c r="R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</row>
    <row r="50" spans="1:59" x14ac:dyDescent="0.3">
      <c r="A50" s="200">
        <f t="shared" si="0"/>
        <v>48</v>
      </c>
      <c r="B50" s="283">
        <f>1*SUBTOTAL(3,A$3:A50)</f>
        <v>48</v>
      </c>
      <c r="C50" s="251" t="str">
        <f>(Mitglieder!C50)</f>
        <v>ZxG.3-</v>
      </c>
      <c r="D50" s="222"/>
      <c r="E50" s="250" t="s">
        <v>15</v>
      </c>
      <c r="F50" s="252"/>
      <c r="G50" s="250" t="s">
        <v>13</v>
      </c>
      <c r="H50" s="51" t="s">
        <v>15</v>
      </c>
      <c r="I50" s="160" t="s">
        <v>15</v>
      </c>
      <c r="J50" s="160" t="s">
        <v>15</v>
      </c>
      <c r="K50" s="77"/>
      <c r="L50" s="194"/>
      <c r="M50" s="56"/>
      <c r="N50" s="87">
        <f>(100/75*(INFO!DK50)/100)</f>
        <v>1</v>
      </c>
      <c r="O50" s="85" t="e">
        <f>((ANGRIFFE!ABD50)-(ANGRIFFE!ABF50)*0.9)/((ANGRIFFE!ABM$1)-((ANGRIFFE!ABI50)+(ANGRIFFE!ABG50)+(ANGRIFFE!ABE50)*0.8+(ANGRIFFE!ABH50)*0.7))</f>
        <v>#DIV/0!</v>
      </c>
      <c r="P50" s="56"/>
      <c r="Q50" s="93" t="e">
        <f>((100/75*(INFO!DK50)/100)*0.33+((ANGRIFFE!ABD50)-(ANGRIFFE!ABF50)*0.9)/((ANGRIFFE!ABM$1-((ANGRIFFE!ABI50)+(ANGRIFFE!ABG50)+(ANGRIFFE!ABE50)*0.8+(ANGRIFFE!ABH50)*0.7)))) /1.33</f>
        <v>#DIV/0!</v>
      </c>
      <c r="R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</row>
    <row r="51" spans="1:59" x14ac:dyDescent="0.3">
      <c r="A51" s="200">
        <f t="shared" si="0"/>
        <v>49</v>
      </c>
      <c r="B51" s="283">
        <f>1*SUBTOTAL(3,A$3:A51)</f>
        <v>49</v>
      </c>
      <c r="C51" s="251" t="str">
        <f>(Mitglieder!C51)</f>
        <v>Zy-///-01</v>
      </c>
      <c r="D51" s="222"/>
      <c r="E51" s="250" t="s">
        <v>15</v>
      </c>
      <c r="F51" s="252"/>
      <c r="G51" s="250" t="s">
        <v>13</v>
      </c>
      <c r="H51" s="51" t="s">
        <v>15</v>
      </c>
      <c r="I51" s="160" t="s">
        <v>15</v>
      </c>
      <c r="J51" s="160" t="s">
        <v>15</v>
      </c>
      <c r="K51" s="77"/>
      <c r="L51" s="194"/>
      <c r="M51" s="56"/>
      <c r="N51" s="87">
        <f>(100/75*(INFO!DK51)/100)</f>
        <v>1</v>
      </c>
      <c r="O51" s="85" t="e">
        <f>((ANGRIFFE!ABD51)-(ANGRIFFE!ABF51)*0.9)/((ANGRIFFE!ABM$1)-((ANGRIFFE!ABI51)+(ANGRIFFE!ABG51)+(ANGRIFFE!ABE51)*0.8+(ANGRIFFE!ABH51)*0.7))</f>
        <v>#DIV/0!</v>
      </c>
      <c r="P51" s="56"/>
      <c r="Q51" s="93" t="e">
        <f>((100/75*(INFO!DK51)/100)*0.33+((ANGRIFFE!ABD51)-(ANGRIFFE!ABF51)*0.9)/((ANGRIFFE!ABM$1-((ANGRIFFE!ABI51)+(ANGRIFFE!ABG51)+(ANGRIFFE!ABE51)*0.8+(ANGRIFFE!ABH51)*0.7)))) /1.33</f>
        <v>#DIV/0!</v>
      </c>
      <c r="R51" s="28"/>
      <c r="T51" s="174" t="s">
        <v>270</v>
      </c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</row>
    <row r="52" spans="1:59" x14ac:dyDescent="0.3">
      <c r="A52" s="200">
        <f t="shared" si="0"/>
        <v>50</v>
      </c>
      <c r="B52" s="283">
        <f>1*SUBTOTAL(3,A$3:A52)</f>
        <v>50</v>
      </c>
      <c r="C52" s="251" t="str">
        <f>(Mitglieder!C52)</f>
        <v>Zy-///-02</v>
      </c>
      <c r="D52" s="222"/>
      <c r="E52" s="250" t="s">
        <v>15</v>
      </c>
      <c r="F52" s="252"/>
      <c r="G52" s="250" t="s">
        <v>13</v>
      </c>
      <c r="H52" s="51" t="s">
        <v>15</v>
      </c>
      <c r="I52" s="160" t="s">
        <v>15</v>
      </c>
      <c r="J52" s="160" t="s">
        <v>15</v>
      </c>
      <c r="K52" s="77"/>
      <c r="L52" s="194"/>
      <c r="M52" s="56"/>
      <c r="N52" s="87">
        <f>(100/75*(INFO!DK52)/100)</f>
        <v>1</v>
      </c>
      <c r="O52" s="85" t="e">
        <f>((ANGRIFFE!ABD52)-(ANGRIFFE!ABF52)*0.9)/((ANGRIFFE!ABM$1)-((ANGRIFFE!ABI52)+(ANGRIFFE!ABG52)+(ANGRIFFE!ABE52)*0.8+(ANGRIFFE!ABH52)*0.7))</f>
        <v>#DIV/0!</v>
      </c>
      <c r="P52" s="56"/>
      <c r="Q52" s="93" t="e">
        <f>((100/75*(INFO!DK52)/100)*0.33+((ANGRIFFE!ABD52)-(ANGRIFFE!ABF52)*0.9)/((ANGRIFFE!ABM$1-((ANGRIFFE!ABI52)+(ANGRIFFE!ABG52)+(ANGRIFFE!ABE52)*0.8+(ANGRIFFE!ABH52)*0.7)))) /1.33</f>
        <v>#DIV/0!</v>
      </c>
      <c r="R52" s="28"/>
      <c r="S52" s="37"/>
      <c r="T52" s="84">
        <v>42240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</row>
    <row r="53" spans="1:59" x14ac:dyDescent="0.3">
      <c r="A53" s="200"/>
      <c r="B53" s="290"/>
      <c r="C53" s="251" t="str">
        <f>(Mitglieder!C53)</f>
        <v>Zy-///-03</v>
      </c>
      <c r="D53" s="222"/>
      <c r="E53" s="250" t="s">
        <v>15</v>
      </c>
      <c r="F53" s="252"/>
      <c r="G53" s="250" t="s">
        <v>13</v>
      </c>
      <c r="H53" s="51" t="s">
        <v>15</v>
      </c>
      <c r="I53" s="160" t="s">
        <v>15</v>
      </c>
      <c r="J53" s="160" t="s">
        <v>15</v>
      </c>
      <c r="K53" s="77"/>
      <c r="L53" s="194"/>
      <c r="M53" s="56"/>
      <c r="N53" s="87">
        <f>(100/75*(INFO!DK53)/100)</f>
        <v>1</v>
      </c>
      <c r="O53" s="85" t="e">
        <f>((ANGRIFFE!ABD53)-(ANGRIFFE!ABF53)*0.9)/((ANGRIFFE!ABM$1)-((ANGRIFFE!ABI53)+(ANGRIFFE!ABG53)+(ANGRIFFE!ABE53)*0.8+(ANGRIFFE!ABH53)*0.7))</f>
        <v>#DIV/0!</v>
      </c>
      <c r="P53" s="56"/>
      <c r="Q53" s="93" t="e">
        <f>((100/75*(INFO!DK53)/100)*0.33+((ANGRIFFE!ABD53)-(ANGRIFFE!ABF53)*0.9)/((ANGRIFFE!ABM$1-((ANGRIFFE!ABI53)+(ANGRIFFE!ABG53)+(ANGRIFFE!ABE53)*0.8+(ANGRIFFE!ABH53)*0.7)))) /1.33</f>
        <v>#DIV/0!</v>
      </c>
      <c r="R53" s="28"/>
      <c r="S53" s="37"/>
      <c r="T53" s="83">
        <v>1193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</row>
    <row r="54" spans="1:59" x14ac:dyDescent="0.3">
      <c r="A54" s="200"/>
      <c r="B54" s="290"/>
      <c r="C54" s="251" t="str">
        <f>(Mitglieder!C54)</f>
        <v>Zy-///-04</v>
      </c>
      <c r="D54" s="222"/>
      <c r="E54" s="250" t="s">
        <v>15</v>
      </c>
      <c r="F54" s="252"/>
      <c r="G54" s="250" t="s">
        <v>13</v>
      </c>
      <c r="H54" s="51" t="s">
        <v>15</v>
      </c>
      <c r="I54" s="160" t="s">
        <v>15</v>
      </c>
      <c r="J54" s="160" t="s">
        <v>15</v>
      </c>
      <c r="K54" s="77"/>
      <c r="L54" s="194"/>
      <c r="M54" s="56"/>
      <c r="N54" s="87">
        <f>(100/75*(INFO!DK54)/100)</f>
        <v>1</v>
      </c>
      <c r="O54" s="85" t="e">
        <f>((ANGRIFFE!ABD54)-(ANGRIFFE!ABF54)*0.9)/((ANGRIFFE!ABM$1)-((ANGRIFFE!ABI54)+(ANGRIFFE!ABG54)+(ANGRIFFE!ABE54)*0.8+(ANGRIFFE!ABH54)*0.7))</f>
        <v>#DIV/0!</v>
      </c>
      <c r="P54" s="56"/>
      <c r="Q54" s="93" t="e">
        <f>((100/75*(INFO!DK54)/100)*0.33+((ANGRIFFE!ABD54)-(ANGRIFFE!ABF54)*0.9)/((ANGRIFFE!ABM$1-((ANGRIFFE!ABI54)+(ANGRIFFE!ABG54)+(ANGRIFFE!ABE54)*0.8+(ANGRIFFE!ABH54)*0.7)))) /1.33</f>
        <v>#DIV/0!</v>
      </c>
      <c r="R54" s="28"/>
      <c r="S54" s="37"/>
      <c r="T54" s="11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</row>
    <row r="55" spans="1:59" x14ac:dyDescent="0.3">
      <c r="A55" s="200"/>
      <c r="B55" s="290"/>
      <c r="C55" s="251" t="str">
        <f>(Mitglieder!C55)</f>
        <v>Zy-///-05</v>
      </c>
      <c r="D55" s="222"/>
      <c r="E55" s="250" t="s">
        <v>15</v>
      </c>
      <c r="F55" s="252"/>
      <c r="G55" s="250" t="s">
        <v>13</v>
      </c>
      <c r="H55" s="51" t="s">
        <v>15</v>
      </c>
      <c r="I55" s="160" t="s">
        <v>15</v>
      </c>
      <c r="J55" s="160" t="s">
        <v>15</v>
      </c>
      <c r="K55" s="77"/>
      <c r="L55" s="194"/>
      <c r="M55" s="56"/>
      <c r="N55" s="87">
        <f>(100/75*(INFO!DK55)/100)</f>
        <v>1</v>
      </c>
      <c r="O55" s="85" t="e">
        <f>((ANGRIFFE!ABD55)-(ANGRIFFE!ABF55)*0.9)/((ANGRIFFE!ABM$1)-((ANGRIFFE!ABI55)+(ANGRIFFE!ABG55)+(ANGRIFFE!ABE55)*0.8+(ANGRIFFE!ABH55)*0.7))</f>
        <v>#DIV/0!</v>
      </c>
      <c r="P55" s="56"/>
      <c r="Q55" s="93" t="e">
        <f>((100/75*(INFO!DK55)/100)*0.33+((ANGRIFFE!ABD55)-(ANGRIFFE!ABF55)*0.9)/((ANGRIFFE!ABM$1-((ANGRIFFE!ABI55)+(ANGRIFFE!ABG55)+(ANGRIFFE!ABE55)*0.8+(ANGRIFFE!ABH55)*0.7)))) /1.33</f>
        <v>#DIV/0!</v>
      </c>
      <c r="R55" s="28"/>
      <c r="S55" s="37"/>
      <c r="T55" s="11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</row>
    <row r="56" spans="1:59" x14ac:dyDescent="0.3">
      <c r="A56" s="200"/>
      <c r="B56" s="290"/>
      <c r="C56" s="251" t="str">
        <f>(Mitglieder!C56)</f>
        <v>Zy-///-06</v>
      </c>
      <c r="D56" s="222"/>
      <c r="E56" s="250" t="s">
        <v>15</v>
      </c>
      <c r="F56" s="252"/>
      <c r="G56" s="250" t="s">
        <v>13</v>
      </c>
      <c r="H56" s="51" t="s">
        <v>15</v>
      </c>
      <c r="I56" s="160" t="s">
        <v>15</v>
      </c>
      <c r="J56" s="160" t="s">
        <v>15</v>
      </c>
      <c r="K56" s="77"/>
      <c r="L56" s="194"/>
      <c r="M56" s="56"/>
      <c r="N56" s="87">
        <f>(100/75*(INFO!DK56)/100)</f>
        <v>1</v>
      </c>
      <c r="O56" s="85" t="e">
        <f>((ANGRIFFE!ABD56)-(ANGRIFFE!ABF56)*0.9)/((ANGRIFFE!ABM$1)-((ANGRIFFE!ABI56)+(ANGRIFFE!ABG56)+(ANGRIFFE!ABE56)*0.8+(ANGRIFFE!ABH56)*0.7))</f>
        <v>#DIV/0!</v>
      </c>
      <c r="P56" s="56"/>
      <c r="Q56" s="93" t="e">
        <f>((100/75*(INFO!DK56)/100)*0.33+((ANGRIFFE!ABD56)-(ANGRIFFE!ABF56)*0.9)/((ANGRIFFE!ABM$1-((ANGRIFFE!ABI56)+(ANGRIFFE!ABG56)+(ANGRIFFE!ABE56)*0.8+(ANGRIFFE!ABH56)*0.7)))) /1.33</f>
        <v>#DIV/0!</v>
      </c>
      <c r="R56" s="28"/>
      <c r="S56" s="37"/>
      <c r="T56" s="11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</row>
    <row r="57" spans="1:59" x14ac:dyDescent="0.3">
      <c r="A57" s="200"/>
      <c r="B57" s="290"/>
      <c r="C57" s="251" t="str">
        <f>(Mitglieder!C57)</f>
        <v>Zy-///-07</v>
      </c>
      <c r="D57" s="222"/>
      <c r="E57" s="250" t="s">
        <v>15</v>
      </c>
      <c r="F57" s="252"/>
      <c r="G57" s="250" t="s">
        <v>13</v>
      </c>
      <c r="H57" s="51" t="s">
        <v>15</v>
      </c>
      <c r="I57" s="160" t="s">
        <v>15</v>
      </c>
      <c r="J57" s="160" t="s">
        <v>15</v>
      </c>
      <c r="K57" s="77"/>
      <c r="L57" s="194"/>
      <c r="M57" s="56"/>
      <c r="N57" s="87">
        <f>(100/75*(INFO!DK57)/100)</f>
        <v>1</v>
      </c>
      <c r="O57" s="85" t="e">
        <f>((ANGRIFFE!ABD57)-(ANGRIFFE!ABF57)*0.9)/((ANGRIFFE!ABM$1)-((ANGRIFFE!ABI57)+(ANGRIFFE!ABG57)+(ANGRIFFE!ABE57)*0.8+(ANGRIFFE!ABH57)*0.7))</f>
        <v>#DIV/0!</v>
      </c>
      <c r="P57" s="56"/>
      <c r="Q57" s="93" t="e">
        <f>((100/75*(INFO!DK57)/100)*0.33+((ANGRIFFE!ABD57)-(ANGRIFFE!ABF57)*0.9)/((ANGRIFFE!ABM$1-((ANGRIFFE!ABI57)+(ANGRIFFE!ABG57)+(ANGRIFFE!ABE57)*0.8+(ANGRIFFE!ABH57)*0.7)))) /1.33</f>
        <v>#DIV/0!</v>
      </c>
      <c r="R57" s="28"/>
      <c r="S57" s="37"/>
      <c r="T57" s="11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</row>
    <row r="58" spans="1:59" x14ac:dyDescent="0.3">
      <c r="A58" s="200"/>
      <c r="B58" s="290"/>
      <c r="C58" s="251" t="str">
        <f>(Mitglieder!C58)</f>
        <v>Zy-///-08</v>
      </c>
      <c r="D58" s="222"/>
      <c r="E58" s="250" t="s">
        <v>15</v>
      </c>
      <c r="F58" s="252"/>
      <c r="G58" s="250" t="s">
        <v>13</v>
      </c>
      <c r="H58" s="51" t="s">
        <v>15</v>
      </c>
      <c r="I58" s="160" t="s">
        <v>15</v>
      </c>
      <c r="J58" s="160" t="s">
        <v>15</v>
      </c>
      <c r="K58" s="77"/>
      <c r="L58" s="194"/>
      <c r="M58" s="56"/>
      <c r="N58" s="87">
        <f>(100/75*(INFO!DK58)/100)</f>
        <v>1</v>
      </c>
      <c r="O58" s="85" t="e">
        <f>((ANGRIFFE!ABD58)-(ANGRIFFE!ABF58)*0.9)/((ANGRIFFE!ABM$1)-((ANGRIFFE!ABI58)+(ANGRIFFE!ABG58)+(ANGRIFFE!ABE58)*0.8+(ANGRIFFE!ABH58)*0.7))</f>
        <v>#DIV/0!</v>
      </c>
      <c r="P58" s="56"/>
      <c r="Q58" s="93" t="e">
        <f>((100/75*(INFO!DK58)/100)*0.33+((ANGRIFFE!ABD58)-(ANGRIFFE!ABF58)*0.9)/((ANGRIFFE!ABM$1-((ANGRIFFE!ABI58)+(ANGRIFFE!ABG58)+(ANGRIFFE!ABE58)*0.8+(ANGRIFFE!ABH58)*0.7)))) /1.33</f>
        <v>#DIV/0!</v>
      </c>
      <c r="R58" s="28"/>
      <c r="S58" s="37"/>
      <c r="T58" s="298" t="s">
        <v>1062</v>
      </c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</row>
    <row r="59" spans="1:59" x14ac:dyDescent="0.3">
      <c r="A59" s="200"/>
      <c r="B59" s="290"/>
      <c r="C59" s="251" t="str">
        <f>(Mitglieder!C59)</f>
        <v>Zy-///-09</v>
      </c>
      <c r="D59" s="222"/>
      <c r="E59" s="250" t="s">
        <v>15</v>
      </c>
      <c r="F59" s="252"/>
      <c r="G59" s="250" t="s">
        <v>13</v>
      </c>
      <c r="H59" s="51" t="s">
        <v>15</v>
      </c>
      <c r="I59" s="160" t="s">
        <v>15</v>
      </c>
      <c r="J59" s="160" t="s">
        <v>15</v>
      </c>
      <c r="K59" s="77"/>
      <c r="L59" s="194"/>
      <c r="M59" s="56"/>
      <c r="N59" s="87">
        <f>(100/75*(INFO!DK59)/100)</f>
        <v>1</v>
      </c>
      <c r="O59" s="85" t="e">
        <f>((ANGRIFFE!ABD59)-(ANGRIFFE!ABF59)*0.9)/((ANGRIFFE!ABM$1)-((ANGRIFFE!ABI59)+(ANGRIFFE!ABG59)+(ANGRIFFE!ABE59)*0.8+(ANGRIFFE!ABH59)*0.7))</f>
        <v>#DIV/0!</v>
      </c>
      <c r="P59" s="56"/>
      <c r="Q59" s="93" t="e">
        <f>((100/75*(INFO!DK59)/100)*0.33+((ANGRIFFE!ABD59)-(ANGRIFFE!ABF59)*0.9)/((ANGRIFFE!ABM$1-((ANGRIFFE!ABI59)+(ANGRIFFE!ABG59)+(ANGRIFFE!ABE59)*0.8+(ANGRIFFE!ABH59)*0.7)))) /1.33</f>
        <v>#DIV/0!</v>
      </c>
      <c r="R59" s="28"/>
      <c r="S59" s="37"/>
      <c r="T59" s="11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</row>
    <row r="60" spans="1:59" x14ac:dyDescent="0.3">
      <c r="A60" s="200"/>
      <c r="B60" s="290"/>
      <c r="C60" s="251" t="str">
        <f>(Mitglieder!C60)</f>
        <v>Zy-///-10</v>
      </c>
      <c r="D60" s="222"/>
      <c r="E60" s="250" t="s">
        <v>15</v>
      </c>
      <c r="F60" s="252"/>
      <c r="G60" s="250" t="s">
        <v>13</v>
      </c>
      <c r="H60" s="51" t="s">
        <v>15</v>
      </c>
      <c r="I60" s="160" t="s">
        <v>15</v>
      </c>
      <c r="J60" s="160" t="s">
        <v>15</v>
      </c>
      <c r="K60" s="77"/>
      <c r="L60" s="194"/>
      <c r="M60" s="56"/>
      <c r="N60" s="87">
        <f>(100/75*(INFO!DK60)/100)</f>
        <v>1</v>
      </c>
      <c r="O60" s="85" t="e">
        <f>((ANGRIFFE!ABD60)-(ANGRIFFE!ABF60)*0.9)/((ANGRIFFE!ABM$1)-((ANGRIFFE!ABI60)+(ANGRIFFE!ABG60)+(ANGRIFFE!ABE60)*0.8+(ANGRIFFE!ABH60)*0.7))</f>
        <v>#DIV/0!</v>
      </c>
      <c r="P60" s="56"/>
      <c r="Q60" s="93" t="e">
        <f>((100/75*(INFO!DK60)/100)*0.33+((ANGRIFFE!ABD60)-(ANGRIFFE!ABF60)*0.9)/((ANGRIFFE!ABM$1-((ANGRIFFE!ABI60)+(ANGRIFFE!ABG60)+(ANGRIFFE!ABE60)*0.8+(ANGRIFFE!ABH60)*0.7)))) /1.33</f>
        <v>#DIV/0!</v>
      </c>
      <c r="R60" s="28"/>
      <c r="S60" s="37"/>
      <c r="T60" s="11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</row>
    <row r="61" spans="1:59" x14ac:dyDescent="0.3">
      <c r="A61" s="200"/>
      <c r="B61" s="290"/>
      <c r="C61" s="251" t="str">
        <f>(Mitglieder!C61)</f>
        <v>Zy-///-11</v>
      </c>
      <c r="D61" s="222"/>
      <c r="E61" s="250" t="s">
        <v>15</v>
      </c>
      <c r="F61" s="252"/>
      <c r="G61" s="250" t="s">
        <v>13</v>
      </c>
      <c r="H61" s="51" t="s">
        <v>15</v>
      </c>
      <c r="I61" s="160" t="s">
        <v>15</v>
      </c>
      <c r="J61" s="160" t="s">
        <v>15</v>
      </c>
      <c r="K61" s="77"/>
      <c r="L61" s="194"/>
      <c r="M61" s="56"/>
      <c r="N61" s="87">
        <f>(100/75*(INFO!DK61)/100)</f>
        <v>1</v>
      </c>
      <c r="O61" s="85" t="e">
        <f>((ANGRIFFE!ABD61)-(ANGRIFFE!ABF61)*0.9)/((ANGRIFFE!ABM$1)-((ANGRIFFE!ABI61)+(ANGRIFFE!ABG61)+(ANGRIFFE!ABE61)*0.8+(ANGRIFFE!ABH61)*0.7))</f>
        <v>#DIV/0!</v>
      </c>
      <c r="P61" s="56"/>
      <c r="Q61" s="93" t="e">
        <f>((100/75*(INFO!DK61)/100)*0.33+((ANGRIFFE!ABD61)-(ANGRIFFE!ABF61)*0.9)/((ANGRIFFE!ABM$1-((ANGRIFFE!ABI61)+(ANGRIFFE!ABG61)+(ANGRIFFE!ABE61)*0.8+(ANGRIFFE!ABH61)*0.7)))) /1.33</f>
        <v>#DIV/0!</v>
      </c>
      <c r="R61" s="28"/>
      <c r="S61" s="37"/>
      <c r="T61" s="11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</row>
    <row r="62" spans="1:59" x14ac:dyDescent="0.3">
      <c r="A62" s="200"/>
      <c r="B62" s="290"/>
      <c r="C62" s="251" t="str">
        <f>(Mitglieder!C62)</f>
        <v>Zy-///-12</v>
      </c>
      <c r="D62" s="222"/>
      <c r="E62" s="250" t="s">
        <v>15</v>
      </c>
      <c r="F62" s="252"/>
      <c r="G62" s="250" t="s">
        <v>13</v>
      </c>
      <c r="H62" s="51" t="s">
        <v>15</v>
      </c>
      <c r="I62" s="160" t="s">
        <v>15</v>
      </c>
      <c r="J62" s="160" t="s">
        <v>15</v>
      </c>
      <c r="K62" s="77"/>
      <c r="L62" s="194"/>
      <c r="M62" s="56"/>
      <c r="N62" s="87">
        <f>(100/75*(INFO!DK62)/100)</f>
        <v>1</v>
      </c>
      <c r="O62" s="85" t="e">
        <f>((ANGRIFFE!ABD62)-(ANGRIFFE!ABF62)*0.9)/((ANGRIFFE!ABM$1)-((ANGRIFFE!ABI62)+(ANGRIFFE!ABG62)+(ANGRIFFE!ABE62)*0.8+(ANGRIFFE!ABH62)*0.7))</f>
        <v>#DIV/0!</v>
      </c>
      <c r="P62" s="56"/>
      <c r="Q62" s="93" t="e">
        <f>((100/75*(INFO!DK62)/100)*0.33+((ANGRIFFE!ABD62)-(ANGRIFFE!ABF62)*0.9)/((ANGRIFFE!ABM$1-((ANGRIFFE!ABI62)+(ANGRIFFE!ABG62)+(ANGRIFFE!ABE62)*0.8+(ANGRIFFE!ABH62)*0.7)))) /1.33</f>
        <v>#DIV/0!</v>
      </c>
      <c r="R62" s="28"/>
      <c r="S62" s="37"/>
      <c r="T62" s="11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</row>
    <row r="63" spans="1:59" x14ac:dyDescent="0.3">
      <c r="A63" s="200"/>
      <c r="B63" s="290"/>
      <c r="C63" s="251" t="str">
        <f>(Mitglieder!C63)</f>
        <v>Zy-///-13</v>
      </c>
      <c r="D63" s="222"/>
      <c r="E63" s="250" t="s">
        <v>15</v>
      </c>
      <c r="F63" s="252"/>
      <c r="G63" s="250" t="s">
        <v>13</v>
      </c>
      <c r="H63" s="51" t="s">
        <v>15</v>
      </c>
      <c r="I63" s="160" t="s">
        <v>15</v>
      </c>
      <c r="J63" s="160" t="s">
        <v>15</v>
      </c>
      <c r="K63" s="77"/>
      <c r="L63" s="194"/>
      <c r="M63" s="56"/>
      <c r="N63" s="87">
        <f>(100/75*(INFO!DK63)/100)</f>
        <v>1</v>
      </c>
      <c r="O63" s="85" t="e">
        <f>((ANGRIFFE!ABD63)-(ANGRIFFE!ABF63)*0.9)/((ANGRIFFE!ABM$1)-((ANGRIFFE!ABI63)+(ANGRIFFE!ABG63)+(ANGRIFFE!ABE63)*0.8+(ANGRIFFE!ABH63)*0.7))</f>
        <v>#DIV/0!</v>
      </c>
      <c r="P63" s="56"/>
      <c r="Q63" s="93" t="e">
        <f>((100/75*(INFO!DK63)/100)*0.33+((ANGRIFFE!ABD63)-(ANGRIFFE!ABF63)*0.9)/((ANGRIFFE!ABM$1-((ANGRIFFE!ABI63)+(ANGRIFFE!ABG63)+(ANGRIFFE!ABE63)*0.8+(ANGRIFFE!ABH63)*0.7)))) /1.33</f>
        <v>#DIV/0!</v>
      </c>
      <c r="R63" s="28"/>
      <c r="S63" s="37"/>
      <c r="T63" s="11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</row>
    <row r="64" spans="1:59" x14ac:dyDescent="0.3">
      <c r="A64" s="200"/>
      <c r="B64" s="290"/>
      <c r="C64" s="251" t="str">
        <f>(Mitglieder!C64)</f>
        <v>Zy-///-14</v>
      </c>
      <c r="D64" s="222"/>
      <c r="E64" s="250" t="s">
        <v>15</v>
      </c>
      <c r="F64" s="252"/>
      <c r="G64" s="250" t="s">
        <v>13</v>
      </c>
      <c r="H64" s="51" t="s">
        <v>15</v>
      </c>
      <c r="I64" s="160" t="s">
        <v>15</v>
      </c>
      <c r="J64" s="160" t="s">
        <v>15</v>
      </c>
      <c r="K64" s="77"/>
      <c r="L64" s="194"/>
      <c r="M64" s="56"/>
      <c r="N64" s="87">
        <f>(100/75*(INFO!DK64)/100)</f>
        <v>1</v>
      </c>
      <c r="O64" s="85" t="e">
        <f>((ANGRIFFE!ABD64)-(ANGRIFFE!ABF64)*0.9)/((ANGRIFFE!ABM$1)-((ANGRIFFE!ABI64)+(ANGRIFFE!ABG64)+(ANGRIFFE!ABE64)*0.8+(ANGRIFFE!ABH64)*0.7))</f>
        <v>#DIV/0!</v>
      </c>
      <c r="P64" s="56"/>
      <c r="Q64" s="93" t="e">
        <f>((100/75*(INFO!DK64)/100)*0.33+((ANGRIFFE!ABD64)-(ANGRIFFE!ABF64)*0.9)/((ANGRIFFE!ABM$1-((ANGRIFFE!ABI64)+(ANGRIFFE!ABG64)+(ANGRIFFE!ABE64)*0.8+(ANGRIFFE!ABH64)*0.7)))) /1.33</f>
        <v>#DIV/0!</v>
      </c>
      <c r="R64" s="28"/>
      <c r="S64" s="37"/>
      <c r="T64" s="11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</row>
    <row r="65" spans="1:59" x14ac:dyDescent="0.3">
      <c r="A65" s="200"/>
      <c r="B65" s="290"/>
      <c r="C65" s="251" t="str">
        <f>(Mitglieder!C65)</f>
        <v>Zz-dodino</v>
      </c>
      <c r="D65" s="222"/>
      <c r="E65" s="250" t="s">
        <v>15</v>
      </c>
      <c r="F65" s="252">
        <v>42768</v>
      </c>
      <c r="G65" s="250" t="s">
        <v>13</v>
      </c>
      <c r="H65" s="51">
        <v>923</v>
      </c>
      <c r="I65" s="160">
        <v>65</v>
      </c>
      <c r="J65" s="160">
        <v>22</v>
      </c>
      <c r="K65" s="77"/>
      <c r="L65" s="194"/>
      <c r="M65" s="56"/>
      <c r="N65" s="87">
        <f>(100/75*(INFO!DK65)/100)</f>
        <v>1</v>
      </c>
      <c r="O65" s="85">
        <f>((ANGRIFFE!ABD65)-(ANGRIFFE!ABF65)*0.9)/((ANGRIFFE!ABM$1)-((ANGRIFFE!ABI65)+(ANGRIFFE!ABG65)+(ANGRIFFE!ABE65)*0.8+(ANGRIFFE!ABH65)*0.7))</f>
        <v>1</v>
      </c>
      <c r="P65" s="56"/>
      <c r="Q65" s="93">
        <f>((100/75*(INFO!DK65)/100)*0.33+((ANGRIFFE!ABD65)-(ANGRIFFE!ABF65)*0.9)/((ANGRIFFE!ABM$1-((ANGRIFFE!ABI65)+(ANGRIFFE!ABG65)+(ANGRIFFE!ABE65)*0.8+(ANGRIFFE!ABH65)*0.7)))) /1.33</f>
        <v>1</v>
      </c>
      <c r="R65" s="28"/>
      <c r="S65" s="37"/>
      <c r="T65" s="11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</row>
    <row r="66" spans="1:59" x14ac:dyDescent="0.3">
      <c r="A66" s="200"/>
      <c r="B66" s="290"/>
      <c r="C66" s="251" t="str">
        <f>(Mitglieder!C66)</f>
        <v>Zz-Faze Rain</v>
      </c>
      <c r="D66" s="222"/>
      <c r="E66" s="250" t="s">
        <v>15</v>
      </c>
      <c r="F66" s="252">
        <v>42776</v>
      </c>
      <c r="G66" s="250" t="s">
        <v>13</v>
      </c>
      <c r="H66" s="51">
        <v>684</v>
      </c>
      <c r="I66" s="160">
        <v>61</v>
      </c>
      <c r="J66" s="160">
        <v>22</v>
      </c>
      <c r="K66" s="77"/>
      <c r="L66" s="194"/>
      <c r="M66" s="56"/>
      <c r="N66" s="87">
        <f>(100/75*(INFO!DK66)/100)</f>
        <v>0.62</v>
      </c>
      <c r="O66" s="85">
        <f>((ANGRIFFE!ABD66)-(ANGRIFFE!ABF66)*0.9)/((ANGRIFFE!ABM$1)-((ANGRIFFE!ABI66)+(ANGRIFFE!ABG66)+(ANGRIFFE!ABE66)*0.8+(ANGRIFFE!ABH66)*0.7))</f>
        <v>-0.9</v>
      </c>
      <c r="P66" s="56"/>
      <c r="Q66" s="93">
        <f>((100/75*(INFO!DK66)/100)*0.33+((ANGRIFFE!ABD66)-(ANGRIFFE!ABF66)*0.9)/((ANGRIFFE!ABM$1-((ANGRIFFE!ABI66)+(ANGRIFFE!ABG66)+(ANGRIFFE!ABE66)*0.8+(ANGRIFFE!ABH66)*0.7)))) /1.33</f>
        <v>-0.5228571428571428</v>
      </c>
      <c r="R66" s="28"/>
      <c r="S66" s="37"/>
      <c r="T66" s="11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</row>
    <row r="67" spans="1:59" x14ac:dyDescent="0.3">
      <c r="A67" s="200"/>
      <c r="B67" s="290"/>
      <c r="C67" s="251" t="str">
        <f>(Mitglieder!C67)</f>
        <v>Zz-Freaky</v>
      </c>
      <c r="D67" s="222"/>
      <c r="E67" s="250" t="s">
        <v>15</v>
      </c>
      <c r="F67" s="252">
        <v>42752</v>
      </c>
      <c r="G67" s="249" t="s">
        <v>2</v>
      </c>
      <c r="H67" s="51">
        <v>698</v>
      </c>
      <c r="I67" s="160">
        <v>59</v>
      </c>
      <c r="J67" s="160">
        <v>22</v>
      </c>
      <c r="K67" s="77"/>
      <c r="L67" s="194"/>
      <c r="M67" s="56"/>
      <c r="N67" s="87">
        <f>(100/75*(INFO!DK67)/100)</f>
        <v>1.28</v>
      </c>
      <c r="O67" s="85">
        <f>((ANGRIFFE!ABD67)-(ANGRIFFE!ABF67)*0.9)/((ANGRIFFE!ABM$1)-((ANGRIFFE!ABI67)+(ANGRIFFE!ABG67)+(ANGRIFFE!ABE67)*0.8+(ANGRIFFE!ABH67)*0.7))</f>
        <v>0.9890109890109865</v>
      </c>
      <c r="P67" s="56"/>
      <c r="Q67" s="93">
        <f>((100/75*(INFO!DK67)/100)*0.33+((ANGRIFFE!ABD67)-(ANGRIFFE!ABF67)*0.9)/((ANGRIFFE!ABM$1-((ANGRIFFE!ABI67)+(ANGRIFFE!ABG67)+(ANGRIFFE!ABE67)*0.8+(ANGRIFFE!ABH67)*0.7)))) /1.33</f>
        <v>1.0612112699330725</v>
      </c>
      <c r="R67" s="28"/>
      <c r="S67" s="37"/>
      <c r="T67" s="11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</row>
    <row r="68" spans="1:59" x14ac:dyDescent="0.3">
      <c r="A68" s="200"/>
      <c r="B68" s="290"/>
      <c r="C68" s="251" t="str">
        <f>(Mitglieder!C68)</f>
        <v>Zz-Freddy</v>
      </c>
      <c r="D68" s="222"/>
      <c r="E68" s="250" t="s">
        <v>15</v>
      </c>
      <c r="F68" s="252">
        <v>42563</v>
      </c>
      <c r="G68" s="249" t="s">
        <v>2</v>
      </c>
      <c r="H68" s="51">
        <v>892</v>
      </c>
      <c r="I68" s="160">
        <v>65</v>
      </c>
      <c r="J68" s="160">
        <v>22</v>
      </c>
      <c r="K68" s="77"/>
      <c r="L68" s="194"/>
      <c r="M68" s="56"/>
      <c r="N68" s="87">
        <f>(100/75*(INFO!DK68)/100)</f>
        <v>1.4888888888888889</v>
      </c>
      <c r="O68" s="85">
        <f>((ANGRIFFE!ABD68)-(ANGRIFFE!ABF68)*0.9)/((ANGRIFFE!ABM$1)-((ANGRIFFE!ABI68)+(ANGRIFFE!ABG68)+(ANGRIFFE!ABE68)*0.8+(ANGRIFFE!ABH68)*0.7))</f>
        <v>0.9730443974630022</v>
      </c>
      <c r="P68" s="56"/>
      <c r="Q68" s="93">
        <f>((100/75*(INFO!DK68)/100)*0.33+((ANGRIFFE!ABD68)-(ANGRIFFE!ABF68)*0.9)/((ANGRIFFE!ABM$1-((ANGRIFFE!ABI68)+(ANGRIFFE!ABG68)+(ANGRIFFE!ABE68)*0.8+(ANGRIFFE!ABH68)*0.7)))) /1.33</f>
        <v>1.1010358878167936</v>
      </c>
      <c r="R68" s="28"/>
      <c r="S68" s="37"/>
      <c r="T68" s="11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</row>
    <row r="69" spans="1:59" x14ac:dyDescent="0.3">
      <c r="A69" s="200"/>
      <c r="B69" s="290"/>
      <c r="C69" s="251" t="str">
        <f>(Mitglieder!C69)</f>
        <v>Zz-HELLBOY</v>
      </c>
      <c r="D69" s="222"/>
      <c r="E69" s="250" t="s">
        <v>15</v>
      </c>
      <c r="F69" s="252">
        <v>42304</v>
      </c>
      <c r="G69" s="250" t="s">
        <v>13</v>
      </c>
      <c r="H69" s="250">
        <v>694</v>
      </c>
      <c r="I69" s="250">
        <v>64</v>
      </c>
      <c r="J69" s="250">
        <v>22</v>
      </c>
      <c r="K69" s="77"/>
      <c r="L69" s="194"/>
      <c r="M69" s="56"/>
      <c r="N69" s="87">
        <f>(100/75*(INFO!DK69)/100)</f>
        <v>1</v>
      </c>
      <c r="O69" s="85">
        <f>((ANGRIFFE!ABD69)-(ANGRIFFE!ABF69)*0.9)/((ANGRIFFE!ABM$1)-((ANGRIFFE!ABI69)+(ANGRIFFE!ABG69)+(ANGRIFFE!ABE69)*0.8+(ANGRIFFE!ABH69)*0.7))</f>
        <v>0.9288577154308616</v>
      </c>
      <c r="P69" s="56"/>
      <c r="Q69" s="93">
        <f>((100/75*(INFO!DK69)/100)*0.33+((ANGRIFFE!ABD69)-(ANGRIFFE!ABF69)*0.9)/((ANGRIFFE!ABM$1-((ANGRIFFE!ABI69)+(ANGRIFFE!ABG69)+(ANGRIFFE!ABE69)*0.8+(ANGRIFFE!ABH69)*0.7)))) /1.33</f>
        <v>0.94650956047433199</v>
      </c>
      <c r="R69" s="28"/>
      <c r="S69" s="37"/>
      <c r="T69" s="11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</row>
    <row r="70" spans="1:59" x14ac:dyDescent="0.3">
      <c r="A70" s="200"/>
      <c r="B70" s="290"/>
      <c r="C70" s="251" t="str">
        <f>(Mitglieder!C70)</f>
        <v>Zz-Kingping!</v>
      </c>
      <c r="D70" s="222" t="s">
        <v>493</v>
      </c>
      <c r="E70" s="250" t="s">
        <v>15</v>
      </c>
      <c r="F70" s="252">
        <v>42112</v>
      </c>
      <c r="G70" s="247" t="s">
        <v>667</v>
      </c>
      <c r="H70" s="51">
        <v>684</v>
      </c>
      <c r="I70" s="160">
        <v>65</v>
      </c>
      <c r="J70" s="160">
        <v>22</v>
      </c>
      <c r="K70" s="77"/>
      <c r="L70" s="194"/>
      <c r="M70" s="56"/>
      <c r="N70" s="87">
        <f>(100/75*(INFO!DK70)/100)</f>
        <v>0.81333333333333324</v>
      </c>
      <c r="O70" s="85">
        <f>((ANGRIFFE!ABD70)-(ANGRIFFE!ABF70)*0.9)/((ANGRIFFE!ABM$1)-((ANGRIFFE!ABI70)+(ANGRIFFE!ABG70)+(ANGRIFFE!ABE70)*0.8+(ANGRIFFE!ABH70)*0.7))</f>
        <v>0.93564920273348529</v>
      </c>
      <c r="P70" s="56"/>
      <c r="Q70" s="93">
        <f>((100/75*(INFO!DK70)/100)*0.33+((ANGRIFFE!ABD70)-(ANGRIFFE!ABF70)*0.9)/((ANGRIFFE!ABM$1-((ANGRIFFE!ABI70)+(ANGRIFFE!ABG70)+(ANGRIFFE!ABE70)*0.8+(ANGRIFFE!ABH70)*0.7)))) /1.33</f>
        <v>0.90530015243119188</v>
      </c>
      <c r="R70" s="28"/>
      <c r="S70" s="37"/>
      <c r="T70" s="11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</row>
    <row r="71" spans="1:59" x14ac:dyDescent="0.3">
      <c r="A71" s="200"/>
      <c r="B71" s="290"/>
      <c r="C71" s="251" t="str">
        <f>(Mitglieder!C71)</f>
        <v>Zz-kostap</v>
      </c>
      <c r="D71" s="222"/>
      <c r="E71" s="250" t="s">
        <v>15</v>
      </c>
      <c r="F71" s="252">
        <v>42649</v>
      </c>
      <c r="G71" s="249" t="s">
        <v>2</v>
      </c>
      <c r="H71" s="51">
        <v>940</v>
      </c>
      <c r="I71" s="160">
        <v>65</v>
      </c>
      <c r="J71" s="160">
        <v>22</v>
      </c>
      <c r="K71" s="77"/>
      <c r="L71" s="194"/>
      <c r="M71" s="56"/>
      <c r="N71" s="87">
        <f>(100/75*(INFO!DK71)/100)</f>
        <v>1.6088888888888888</v>
      </c>
      <c r="O71" s="85">
        <f>((ANGRIFFE!ABD71)-(ANGRIFFE!ABF71)*0.9)/((ANGRIFFE!ABM$1)-((ANGRIFFE!ABI71)+(ANGRIFFE!ABG71)+(ANGRIFFE!ABE71)*0.8+(ANGRIFFE!ABH71)*0.7))</f>
        <v>0.90934065934065889</v>
      </c>
      <c r="P71" s="56"/>
      <c r="Q71" s="93">
        <f>((100/75*(INFO!DK71)/100)*0.33+((ANGRIFFE!ABD71)-(ANGRIFFE!ABF71)*0.9)/((ANGRIFFE!ABM$1-((ANGRIFFE!ABI71)+(ANGRIFFE!ABG71)+(ANGRIFFE!ABE71)*0.8+(ANGRIFFE!ABH71)*0.7)))) /1.33</f>
        <v>1.0829127764466107</v>
      </c>
      <c r="R71" s="28"/>
      <c r="S71" s="37"/>
      <c r="T71" s="11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</row>
    <row r="72" spans="1:59" x14ac:dyDescent="0.3">
      <c r="A72" s="200"/>
      <c r="B72" s="290"/>
      <c r="C72" s="251" t="str">
        <f>(Mitglieder!C72)</f>
        <v>Zz-M&amp;M</v>
      </c>
      <c r="D72" s="222"/>
      <c r="E72" s="250" t="s">
        <v>15</v>
      </c>
      <c r="F72" s="252">
        <v>42712</v>
      </c>
      <c r="G72" s="250" t="s">
        <v>13</v>
      </c>
      <c r="H72" s="51">
        <v>1096</v>
      </c>
      <c r="I72" s="160">
        <v>65</v>
      </c>
      <c r="J72" s="160">
        <v>22</v>
      </c>
      <c r="K72" s="77"/>
      <c r="L72" s="194"/>
      <c r="M72" s="56"/>
      <c r="N72" s="87">
        <f>(100/75*(INFO!DK72)/100)</f>
        <v>1.391111111111111</v>
      </c>
      <c r="O72" s="85">
        <f>((ANGRIFFE!ABD72)-(ANGRIFFE!ABF72)*0.9)/((ANGRIFFE!ABM$1)-((ANGRIFFE!ABI72)+(ANGRIFFE!ABG72)+(ANGRIFFE!ABE72)*0.8+(ANGRIFFE!ABH72)*0.7))</f>
        <v>0.98984771573604113</v>
      </c>
      <c r="P72" s="56"/>
      <c r="Q72" s="93">
        <f>((100/75*(INFO!DK72)/100)*0.33+((ANGRIFFE!ABD72)-(ANGRIFFE!ABF72)*0.9)/((ANGRIFFE!ABM$1-((ANGRIFFE!ABI72)+(ANGRIFFE!ABG72)+(ANGRIFFE!ABE72)*0.8+(ANGRIFFE!ABH72)*0.7)))) /1.33</f>
        <v>1.0894093100772237</v>
      </c>
      <c r="R72" s="28"/>
      <c r="S72" s="37"/>
      <c r="T72" s="11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</row>
    <row r="73" spans="1:59" x14ac:dyDescent="0.3">
      <c r="A73" s="200"/>
      <c r="B73" s="290"/>
      <c r="C73" s="251" t="str">
        <f>(Mitglieder!C73)</f>
        <v>Zz-Meine Königin</v>
      </c>
      <c r="D73" s="222"/>
      <c r="E73" s="250" t="s">
        <v>15</v>
      </c>
      <c r="F73" s="252">
        <v>42025</v>
      </c>
      <c r="G73" s="249" t="s">
        <v>2</v>
      </c>
      <c r="H73" s="51">
        <v>699</v>
      </c>
      <c r="I73" s="160">
        <v>65</v>
      </c>
      <c r="J73" s="250">
        <v>22</v>
      </c>
      <c r="K73" s="77"/>
      <c r="L73" s="194"/>
      <c r="M73" s="56">
        <v>21</v>
      </c>
      <c r="N73" s="87">
        <f>(100/75*(INFO!DK73)/100)</f>
        <v>1</v>
      </c>
      <c r="O73" s="85">
        <f>((ANGRIFFE!ABD73)-(ANGRIFFE!ABF73)*0.9)/((ANGRIFFE!ABM$1)-((ANGRIFFE!ABI73)+(ANGRIFFE!ABG73)+(ANGRIFFE!ABE73)*0.8+(ANGRIFFE!ABH73)*0.7))</f>
        <v>0.97091273821464386</v>
      </c>
      <c r="P73" s="56"/>
      <c r="Q73" s="93">
        <f>((100/75*(INFO!DK73)/100)*0.33+((ANGRIFFE!ABD73)-(ANGRIFFE!ABF73)*0.9)/((ANGRIFFE!ABM$1-((ANGRIFFE!ABI73)+(ANGRIFFE!ABG73)+(ANGRIFFE!ABE73)*0.8+(ANGRIFFE!ABH73)*0.7)))) /1.33</f>
        <v>0.97812987835687504</v>
      </c>
      <c r="R73" s="28"/>
      <c r="S73" s="37"/>
      <c r="T73" s="11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</row>
    <row r="74" spans="1:59" x14ac:dyDescent="0.3">
      <c r="A74" s="200"/>
      <c r="B74" s="290"/>
      <c r="C74" s="251" t="str">
        <f>(Mitglieder!C74)</f>
        <v>Zz-party</v>
      </c>
      <c r="D74" s="222" t="s">
        <v>493</v>
      </c>
      <c r="E74" s="250" t="s">
        <v>15</v>
      </c>
      <c r="F74" s="252">
        <v>42330</v>
      </c>
      <c r="G74" s="249" t="s">
        <v>2</v>
      </c>
      <c r="H74" s="250">
        <v>732</v>
      </c>
      <c r="I74" s="250">
        <v>65</v>
      </c>
      <c r="J74" s="250">
        <v>22</v>
      </c>
      <c r="K74" s="77"/>
      <c r="L74" s="194"/>
      <c r="M74" s="56"/>
      <c r="N74" s="87">
        <f>(100/75*(INFO!DK74)/100)</f>
        <v>0.84444444444444444</v>
      </c>
      <c r="O74" s="85">
        <f>((ANGRIFFE!ABD74)-(ANGRIFFE!ABF74)*0.9)/((ANGRIFFE!ABM$1)-((ANGRIFFE!ABI74)+(ANGRIFFE!ABG74)+(ANGRIFFE!ABE74)*0.8+(ANGRIFFE!ABH74)*0.7))</f>
        <v>0.98229109020475935</v>
      </c>
      <c r="P74" s="56"/>
      <c r="Q74" s="93">
        <f>((100/75*(INFO!DK74)/100)*0.33+((ANGRIFFE!ABD74)-(ANGRIFFE!ABF74)*0.9)/((ANGRIFFE!ABM$1-((ANGRIFFE!ABI74)+(ANGRIFFE!ABG74)+(ANGRIFFE!ABE74)*0.8+(ANGRIFFE!ABH74)*0.7)))) /1.33</f>
        <v>0.94808853900107215</v>
      </c>
      <c r="R74" s="28"/>
      <c r="S74" s="37"/>
      <c r="T74" s="11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</row>
    <row r="75" spans="1:59" x14ac:dyDescent="0.3">
      <c r="A75" s="200"/>
      <c r="B75" s="290"/>
      <c r="C75" s="251" t="str">
        <f>(Mitglieder!C75)</f>
        <v>Zz-PingPong</v>
      </c>
      <c r="D75" s="222"/>
      <c r="E75" s="250" t="s">
        <v>15</v>
      </c>
      <c r="F75" s="252">
        <v>42726</v>
      </c>
      <c r="G75" s="250" t="s">
        <v>13</v>
      </c>
      <c r="H75" s="51">
        <v>504</v>
      </c>
      <c r="I75" s="160">
        <v>52</v>
      </c>
      <c r="J75" s="160">
        <v>20</v>
      </c>
      <c r="K75" s="77"/>
      <c r="L75" s="194"/>
      <c r="M75" s="56"/>
      <c r="N75" s="87">
        <f>(100/75*(INFO!DK75)/100)</f>
        <v>1</v>
      </c>
      <c r="O75" s="85">
        <f>((ANGRIFFE!ABD75)-(ANGRIFFE!ABF75)*0.9)/((ANGRIFFE!ABM$1)-((ANGRIFFE!ABI75)+(ANGRIFFE!ABG75)+(ANGRIFFE!ABE75)*0.8+(ANGRIFFE!ABH75)*0.7))</f>
        <v>1</v>
      </c>
      <c r="P75" s="56"/>
      <c r="Q75" s="93">
        <f>((100/75*(INFO!DK75)/100)*0.33+((ANGRIFFE!ABD75)-(ANGRIFFE!ABF75)*0.9)/((ANGRIFFE!ABM$1-((ANGRIFFE!ABI75)+(ANGRIFFE!ABG75)+(ANGRIFFE!ABE75)*0.8+(ANGRIFFE!ABH75)*0.7)))) /1.33</f>
        <v>1</v>
      </c>
      <c r="R75" s="28"/>
      <c r="S75" s="37"/>
      <c r="T75" s="11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</row>
    <row r="76" spans="1:59" x14ac:dyDescent="0.3">
      <c r="A76" s="200"/>
      <c r="B76" s="290"/>
      <c r="C76" s="251" t="str">
        <f>(Mitglieder!C76)</f>
        <v>Zz-Pit</v>
      </c>
      <c r="D76" s="222"/>
      <c r="E76" s="250" t="s">
        <v>15</v>
      </c>
      <c r="F76" s="252">
        <v>42735</v>
      </c>
      <c r="G76" s="250" t="s">
        <v>13</v>
      </c>
      <c r="H76" s="51">
        <v>605</v>
      </c>
      <c r="I76" s="160">
        <v>65</v>
      </c>
      <c r="J76" s="160">
        <v>22</v>
      </c>
      <c r="K76" s="77"/>
      <c r="L76" s="194"/>
      <c r="M76" s="56"/>
      <c r="N76" s="87">
        <f>(100/75*(INFO!DK76)/100)</f>
        <v>0.67555555555555546</v>
      </c>
      <c r="O76" s="85">
        <f>((ANGRIFFE!ABD76)-(ANGRIFFE!ABF76)*0.9)/((ANGRIFFE!ABM$1)-((ANGRIFFE!ABI76)+(ANGRIFFE!ABG76)+(ANGRIFFE!ABE76)*0.8+(ANGRIFFE!ABH76)*0.7))</f>
        <v>0.93313953488372159</v>
      </c>
      <c r="P76" s="56"/>
      <c r="Q76" s="93">
        <f>((100/75*(INFO!DK76)/100)*0.33+((ANGRIFFE!ABD76)-(ANGRIFFE!ABF76)*0.9)/((ANGRIFFE!ABM$1-((ANGRIFFE!ABI76)+(ANGRIFFE!ABG76)+(ANGRIFFE!ABE76)*0.8+(ANGRIFFE!ABH76)*0.7)))) /1.33</f>
        <v>0.86922772046395103</v>
      </c>
      <c r="R76" s="28"/>
      <c r="T76" s="11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</row>
    <row r="77" spans="1:59" x14ac:dyDescent="0.3">
      <c r="A77" s="200"/>
      <c r="B77" s="290"/>
      <c r="C77" s="251" t="str">
        <f>(Mitglieder!C77)</f>
        <v>Zz-Tobias</v>
      </c>
      <c r="D77" s="222"/>
      <c r="E77" s="250" t="s">
        <v>15</v>
      </c>
      <c r="F77" s="282">
        <v>42484</v>
      </c>
      <c r="G77" s="249" t="s">
        <v>2</v>
      </c>
      <c r="H77" s="51">
        <v>632</v>
      </c>
      <c r="I77" s="160">
        <v>61</v>
      </c>
      <c r="J77" s="160">
        <v>22</v>
      </c>
      <c r="K77" s="77"/>
      <c r="L77" s="194"/>
      <c r="M77" s="56"/>
      <c r="N77" s="87">
        <f>(100/75*(INFO!DK77)/100)</f>
        <v>1</v>
      </c>
      <c r="O77" s="85">
        <f>((ANGRIFFE!ABD77)-(ANGRIFFE!ABF77)*0.9)/((ANGRIFFE!ABM$1)-((ANGRIFFE!ABI77)+(ANGRIFFE!ABG77)+(ANGRIFFE!ABE77)*0.8+(ANGRIFFE!ABH77)*0.7))</f>
        <v>0.9692982456140351</v>
      </c>
      <c r="P77" s="56"/>
      <c r="Q77" s="93">
        <f>((100/75*(INFO!DK77)/100)*0.33+((ANGRIFFE!ABD77)-(ANGRIFFE!ABF77)*0.9)/((ANGRIFFE!ABM$1-((ANGRIFFE!ABI77)+(ANGRIFFE!ABG77)+(ANGRIFFE!ABE77)*0.8+(ANGRIFFE!ABH77)*0.7)))) /1.33</f>
        <v>0.97691597414589104</v>
      </c>
      <c r="R77" s="28"/>
      <c r="T77" s="11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</row>
    <row r="78" spans="1:59" s="11" customFormat="1" ht="14.25" customHeight="1" x14ac:dyDescent="0.3">
      <c r="B78" s="10"/>
      <c r="C78" s="10"/>
      <c r="D78" s="218"/>
      <c r="E78" s="15">
        <f>COUNT(E$3:E$52)</f>
        <v>44</v>
      </c>
      <c r="F78" s="47"/>
      <c r="G78" s="39" t="s">
        <v>54</v>
      </c>
      <c r="H78" s="58">
        <f>AVERAGE(H$3:H$52)</f>
        <v>830.73333333333335</v>
      </c>
      <c r="I78" s="47">
        <f>AVERAGE(I$3:I$52)</f>
        <v>63.888888888888886</v>
      </c>
      <c r="J78" s="47">
        <f>AVERAGE(J$3:J$52)</f>
        <v>21.955555555555556</v>
      </c>
      <c r="K78" s="208">
        <f>COUNTA(K$3:K$52)</f>
        <v>4</v>
      </c>
      <c r="L78" s="196">
        <f>COUNTA(L$3:L$52)</f>
        <v>0</v>
      </c>
      <c r="M78" s="9"/>
      <c r="N78" s="87">
        <f>(100/45*(INFO!DK78)/100)</f>
        <v>0</v>
      </c>
      <c r="O78" s="10"/>
      <c r="P78" s="56"/>
      <c r="Q78" s="10"/>
      <c r="R78" s="30"/>
      <c r="S78" s="37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</row>
    <row r="79" spans="1:59" x14ac:dyDescent="0.3">
      <c r="C79" s="32"/>
      <c r="D79" s="292"/>
      <c r="E79" s="32"/>
      <c r="F79" s="299"/>
      <c r="G79" s="22"/>
      <c r="H79" s="22"/>
      <c r="I79" s="22"/>
      <c r="J79" s="22"/>
      <c r="K79" s="180"/>
      <c r="L79" s="293"/>
      <c r="M79" s="173"/>
      <c r="N79" s="173"/>
      <c r="O79" s="32"/>
      <c r="P79" s="173"/>
      <c r="Q79" s="214" t="s">
        <v>119</v>
      </c>
      <c r="R79" s="28"/>
      <c r="S79" s="37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</row>
    <row r="80" spans="1:59" x14ac:dyDescent="0.3">
      <c r="C80" s="32"/>
      <c r="D80" s="292"/>
      <c r="E80" s="32"/>
      <c r="F80" s="300" t="s">
        <v>103</v>
      </c>
      <c r="G80" s="284"/>
      <c r="H80" s="284"/>
      <c r="I80" s="284"/>
      <c r="J80" s="285" t="s">
        <v>628</v>
      </c>
      <c r="K80" s="286"/>
      <c r="L80" s="296"/>
      <c r="M80" s="173"/>
      <c r="N80" s="294" t="s">
        <v>1316</v>
      </c>
      <c r="O80" s="32"/>
      <c r="P80" s="173"/>
      <c r="Q80" s="159"/>
      <c r="R80" s="28"/>
      <c r="S80" s="37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</row>
    <row r="81" spans="3:59" x14ac:dyDescent="0.3">
      <c r="C81" s="32"/>
      <c r="D81" s="292"/>
      <c r="E81" s="32"/>
      <c r="F81" s="301">
        <v>42269</v>
      </c>
      <c r="G81" s="22"/>
      <c r="H81" s="22"/>
      <c r="I81" s="22"/>
      <c r="J81" s="287" t="s">
        <v>630</v>
      </c>
      <c r="K81" s="180"/>
      <c r="L81" s="288"/>
      <c r="M81" s="173"/>
      <c r="N81" s="173"/>
      <c r="O81" s="170" t="s">
        <v>623</v>
      </c>
      <c r="P81" s="173"/>
      <c r="Q81" s="295"/>
      <c r="R81" s="28"/>
      <c r="S81" s="37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</row>
    <row r="82" spans="3:59" x14ac:dyDescent="0.3">
      <c r="C82" s="32"/>
      <c r="D82" s="292"/>
      <c r="E82" s="32"/>
      <c r="F82" s="308">
        <v>42529</v>
      </c>
      <c r="G82" s="22"/>
      <c r="H82" s="22"/>
      <c r="I82" s="22"/>
      <c r="J82" s="287" t="s">
        <v>1109</v>
      </c>
      <c r="K82" s="180"/>
      <c r="L82" s="288"/>
      <c r="M82" s="173"/>
      <c r="N82" s="214" t="s">
        <v>1320</v>
      </c>
      <c r="O82" s="32"/>
      <c r="P82" s="173"/>
      <c r="Q82" s="214" t="s">
        <v>604</v>
      </c>
      <c r="R82" s="28"/>
      <c r="S82" s="37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</row>
    <row r="83" spans="3:59" x14ac:dyDescent="0.3">
      <c r="C83" s="32"/>
      <c r="D83" s="292"/>
      <c r="E83" s="32"/>
      <c r="F83" s="302" t="s">
        <v>103</v>
      </c>
      <c r="G83" s="303"/>
      <c r="H83" s="303"/>
      <c r="I83" s="303"/>
      <c r="J83" s="304" t="s">
        <v>629</v>
      </c>
      <c r="K83" s="305"/>
      <c r="L83" s="291"/>
      <c r="M83" s="32"/>
      <c r="N83" s="214" t="s">
        <v>1321</v>
      </c>
      <c r="O83" s="172" t="s">
        <v>607</v>
      </c>
      <c r="P83" s="32"/>
      <c r="Q83" s="172" t="s">
        <v>607</v>
      </c>
      <c r="R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</row>
    <row r="84" spans="3:59" x14ac:dyDescent="0.3">
      <c r="C84" s="31"/>
      <c r="D84" s="220"/>
      <c r="E84" s="32"/>
      <c r="F84" s="293"/>
      <c r="G84" s="32"/>
      <c r="H84" s="32"/>
      <c r="I84" s="32"/>
      <c r="J84" s="32"/>
      <c r="K84" s="159"/>
      <c r="L84" s="299"/>
      <c r="O84" s="32"/>
      <c r="Q84" s="28"/>
      <c r="R84" s="28"/>
      <c r="S84" s="29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</row>
    <row r="85" spans="3:59" x14ac:dyDescent="0.3">
      <c r="C85" s="31"/>
      <c r="D85" s="220"/>
      <c r="E85" s="31"/>
      <c r="O85" s="32"/>
      <c r="Q85" s="28"/>
      <c r="R85" s="28"/>
      <c r="S85" s="29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</row>
    <row r="86" spans="3:59" x14ac:dyDescent="0.3">
      <c r="C86" s="31"/>
      <c r="D86" s="220"/>
      <c r="E86" s="31"/>
      <c r="O86" s="32"/>
      <c r="Q86" s="28"/>
      <c r="R86" s="28"/>
      <c r="S86" s="29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</row>
    <row r="87" spans="3:59" x14ac:dyDescent="0.3">
      <c r="F87" s="55">
        <v>39</v>
      </c>
    </row>
    <row r="88" spans="3:59" x14ac:dyDescent="0.3">
      <c r="K88" s="28"/>
    </row>
    <row r="89" spans="3:59" x14ac:dyDescent="0.3">
      <c r="K89" s="28"/>
    </row>
    <row r="90" spans="3:59" x14ac:dyDescent="0.3">
      <c r="K90" s="28"/>
    </row>
    <row r="91" spans="3:59" x14ac:dyDescent="0.3">
      <c r="K91" s="28"/>
    </row>
    <row r="92" spans="3:59" x14ac:dyDescent="0.3">
      <c r="K92" s="28"/>
    </row>
    <row r="93" spans="3:59" x14ac:dyDescent="0.3">
      <c r="K93" s="28"/>
    </row>
    <row r="94" spans="3:59" x14ac:dyDescent="0.3">
      <c r="K94" s="28"/>
    </row>
    <row r="95" spans="3:59" x14ac:dyDescent="0.3">
      <c r="K95" s="28"/>
    </row>
    <row r="96" spans="3:59" x14ac:dyDescent="0.3">
      <c r="K96" s="28"/>
    </row>
    <row r="97" spans="11:11" x14ac:dyDescent="0.3">
      <c r="K97" s="28"/>
    </row>
    <row r="98" spans="11:11" x14ac:dyDescent="0.3">
      <c r="K98" s="28"/>
    </row>
    <row r="99" spans="11:11" x14ac:dyDescent="0.3">
      <c r="K99" s="28"/>
    </row>
    <row r="100" spans="11:11" x14ac:dyDescent="0.3">
      <c r="K100" s="28"/>
    </row>
    <row r="101" spans="11:11" x14ac:dyDescent="0.3">
      <c r="K101" s="28"/>
    </row>
    <row r="102" spans="11:11" x14ac:dyDescent="0.3">
      <c r="K102" s="28"/>
    </row>
    <row r="103" spans="11:11" x14ac:dyDescent="0.3">
      <c r="K103" s="28"/>
    </row>
    <row r="104" spans="11:11" x14ac:dyDescent="0.3">
      <c r="K104" s="28"/>
    </row>
    <row r="105" spans="11:11" x14ac:dyDescent="0.3">
      <c r="K105" s="28"/>
    </row>
    <row r="106" spans="11:11" x14ac:dyDescent="0.3">
      <c r="K106" s="28"/>
    </row>
    <row r="107" spans="11:11" x14ac:dyDescent="0.3">
      <c r="K107" s="28"/>
    </row>
    <row r="108" spans="11:11" x14ac:dyDescent="0.3">
      <c r="K108" s="28"/>
    </row>
    <row r="109" spans="11:11" x14ac:dyDescent="0.3">
      <c r="K109" s="28"/>
    </row>
    <row r="110" spans="11:11" x14ac:dyDescent="0.3">
      <c r="K110" s="28"/>
    </row>
    <row r="111" spans="11:11" x14ac:dyDescent="0.3">
      <c r="K111" s="28"/>
    </row>
    <row r="112" spans="11:11" x14ac:dyDescent="0.3">
      <c r="K112" s="28"/>
    </row>
    <row r="113" spans="11:11" x14ac:dyDescent="0.3">
      <c r="K113" s="28"/>
    </row>
    <row r="114" spans="11:11" x14ac:dyDescent="0.3">
      <c r="K114" s="28"/>
    </row>
    <row r="115" spans="11:11" x14ac:dyDescent="0.3">
      <c r="K115" s="28"/>
    </row>
    <row r="116" spans="11:11" x14ac:dyDescent="0.3">
      <c r="K116" s="28"/>
    </row>
    <row r="117" spans="11:11" x14ac:dyDescent="0.3">
      <c r="K117" s="28"/>
    </row>
    <row r="118" spans="11:11" x14ac:dyDescent="0.3">
      <c r="K118" s="28"/>
    </row>
    <row r="119" spans="11:11" x14ac:dyDescent="0.3">
      <c r="K119" s="28"/>
    </row>
    <row r="120" spans="11:11" x14ac:dyDescent="0.3">
      <c r="K120" s="28"/>
    </row>
    <row r="121" spans="11:11" x14ac:dyDescent="0.3">
      <c r="K121" s="28"/>
    </row>
    <row r="122" spans="11:11" x14ac:dyDescent="0.3">
      <c r="K122" s="28"/>
    </row>
    <row r="123" spans="11:11" x14ac:dyDescent="0.3">
      <c r="K123" s="28"/>
    </row>
    <row r="124" spans="11:11" x14ac:dyDescent="0.3">
      <c r="K124" s="28"/>
    </row>
    <row r="125" spans="11:11" x14ac:dyDescent="0.3">
      <c r="K125" s="28"/>
    </row>
    <row r="126" spans="11:11" x14ac:dyDescent="0.3">
      <c r="K126" s="28"/>
    </row>
    <row r="127" spans="11:11" x14ac:dyDescent="0.3">
      <c r="K127" s="28"/>
    </row>
    <row r="128" spans="11:11" x14ac:dyDescent="0.3">
      <c r="K128" s="28"/>
    </row>
    <row r="129" spans="11:11" x14ac:dyDescent="0.3">
      <c r="K129" s="28"/>
    </row>
  </sheetData>
  <autoFilter ref="C1:Q83">
    <sortState ref="C2:Q83">
      <sortCondition ref="C1:C83"/>
    </sortState>
  </autoFilter>
  <conditionalFormatting sqref="O2:O77">
    <cfRule type="cellIs" dxfId="3396" priority="807" operator="lessThan">
      <formula>0.8</formula>
    </cfRule>
    <cfRule type="dataBar" priority="8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{B49D29E4-186C-4FA5-963F-4077BB249708}</x14:id>
        </ext>
      </extLst>
    </cfRule>
  </conditionalFormatting>
  <conditionalFormatting sqref="N2:N78">
    <cfRule type="cellIs" dxfId="3395" priority="810" operator="lessThan">
      <formula>0.86</formula>
    </cfRule>
    <cfRule type="dataBar" priority="8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{90479E27-0742-4996-A26F-38D6138E2CC9}</x14:id>
        </ext>
      </extLst>
    </cfRule>
  </conditionalFormatting>
  <conditionalFormatting sqref="Q2:Q77">
    <cfRule type="cellIs" dxfId="3394" priority="806" operator="lessThan">
      <formula>0.8</formula>
    </cfRule>
    <cfRule type="dataBar" priority="80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{629967B7-9573-4C85-B31E-B9A9B096C2F1}</x14:id>
        </ext>
      </extLst>
    </cfRule>
  </conditionalFormatting>
  <conditionalFormatting sqref="L52:L76">
    <cfRule type="cellIs" dxfId="3393" priority="781" operator="equal">
      <formula>"V"</formula>
    </cfRule>
  </conditionalFormatting>
  <conditionalFormatting sqref="L52:L76">
    <cfRule type="containsText" dxfId="3392" priority="780" operator="containsText" text="Angriff">
      <formula>NOT(ISERROR(SEARCH("Angriff",L52)))</formula>
    </cfRule>
  </conditionalFormatting>
  <conditionalFormatting sqref="L52:L76">
    <cfRule type="containsText" dxfId="3391" priority="779" operator="containsText" text="INFOS">
      <formula>NOT(ISERROR(SEARCH("INFOS",L52)))</formula>
    </cfRule>
  </conditionalFormatting>
  <conditionalFormatting sqref="L52:L76">
    <cfRule type="containsText" dxfId="3390" priority="649" operator="containsText" text="Chat">
      <formula>NOT(ISERROR(SEARCH("Chat",L52)))</formula>
    </cfRule>
  </conditionalFormatting>
  <conditionalFormatting sqref="L3:L4 L6:L7 L9:L12 L14:L22">
    <cfRule type="cellIs" dxfId="3389" priority="508" operator="equal">
      <formula>"V"</formula>
    </cfRule>
  </conditionalFormatting>
  <conditionalFormatting sqref="L3:L4 L6:L7 L9:L12 L14:L22">
    <cfRule type="containsText" dxfId="3388" priority="507" operator="containsText" text="Angriff">
      <formula>NOT(ISERROR(SEARCH("Angriff",L3)))</formula>
    </cfRule>
  </conditionalFormatting>
  <conditionalFormatting sqref="L3:L4 L6:L7 L9:L12 L14:L22">
    <cfRule type="containsText" dxfId="3387" priority="506" operator="containsText" text="INFOS">
      <formula>NOT(ISERROR(SEARCH("INFOS",L3)))</formula>
    </cfRule>
  </conditionalFormatting>
  <conditionalFormatting sqref="L3:L4 L6:L7 L9:L12 L14:L22">
    <cfRule type="containsText" dxfId="3386" priority="504" operator="containsText" text="Chat">
      <formula>NOT(ISERROR(SEARCH("Chat",L3)))</formula>
    </cfRule>
  </conditionalFormatting>
  <conditionalFormatting sqref="L25:L26 L33:L34 L28:L29 L36:L38">
    <cfRule type="cellIs" dxfId="3385" priority="202" operator="equal">
      <formula>"V"</formula>
    </cfRule>
  </conditionalFormatting>
  <conditionalFormatting sqref="L25:L26 L33:L34 L28:L29 L36:L38">
    <cfRule type="containsText" dxfId="3384" priority="201" operator="containsText" text="Angriff">
      <formula>NOT(ISERROR(SEARCH("Angriff",L25)))</formula>
    </cfRule>
  </conditionalFormatting>
  <conditionalFormatting sqref="L25:L26 L33:L34 L28:L29 L36:L38">
    <cfRule type="containsText" dxfId="3383" priority="200" operator="containsText" text="INFOS">
      <formula>NOT(ISERROR(SEARCH("INFOS",L25)))</formula>
    </cfRule>
  </conditionalFormatting>
  <conditionalFormatting sqref="L25:L26 L33:L34 L28:L29 L36:L38">
    <cfRule type="containsText" dxfId="3382" priority="199" operator="containsText" text="Chat">
      <formula>NOT(ISERROR(SEARCH("Chat",L25)))</formula>
    </cfRule>
  </conditionalFormatting>
  <conditionalFormatting sqref="L41:L47 L49:L51">
    <cfRule type="cellIs" dxfId="3381" priority="198" operator="equal">
      <formula>"V"</formula>
    </cfRule>
  </conditionalFormatting>
  <conditionalFormatting sqref="L41:L47 L49:L51">
    <cfRule type="containsText" dxfId="3380" priority="197" operator="containsText" text="Angriff">
      <formula>NOT(ISERROR(SEARCH("Angriff",L41)))</formula>
    </cfRule>
  </conditionalFormatting>
  <conditionalFormatting sqref="L41:L47 L49:L51">
    <cfRule type="containsText" dxfId="3379" priority="196" operator="containsText" text="INFOS">
      <formula>NOT(ISERROR(SEARCH("INFOS",L41)))</formula>
    </cfRule>
  </conditionalFormatting>
  <conditionalFormatting sqref="L41:L47 L49:L51">
    <cfRule type="containsText" dxfId="3378" priority="195" operator="containsText" text="Chat">
      <formula>NOT(ISERROR(SEARCH("Chat",L41)))</formula>
    </cfRule>
  </conditionalFormatting>
  <conditionalFormatting sqref="L48">
    <cfRule type="cellIs" dxfId="3377" priority="158" operator="equal">
      <formula>"V"</formula>
    </cfRule>
  </conditionalFormatting>
  <conditionalFormatting sqref="L48">
    <cfRule type="containsText" dxfId="3376" priority="157" operator="containsText" text="Angriff">
      <formula>NOT(ISERROR(SEARCH("Angriff",L48)))</formula>
    </cfRule>
  </conditionalFormatting>
  <conditionalFormatting sqref="L48">
    <cfRule type="containsText" dxfId="3375" priority="156" operator="containsText" text="INFOS">
      <formula>NOT(ISERROR(SEARCH("INFOS",L48)))</formula>
    </cfRule>
  </conditionalFormatting>
  <conditionalFormatting sqref="L48">
    <cfRule type="containsText" dxfId="3374" priority="155" operator="containsText" text="Chat">
      <formula>NOT(ISERROR(SEARCH("Chat",L48)))</formula>
    </cfRule>
  </conditionalFormatting>
  <conditionalFormatting sqref="L35">
    <cfRule type="cellIs" dxfId="3373" priority="146" operator="equal">
      <formula>"V"</formula>
    </cfRule>
  </conditionalFormatting>
  <conditionalFormatting sqref="L35">
    <cfRule type="containsText" dxfId="3372" priority="145" operator="containsText" text="Angriff">
      <formula>NOT(ISERROR(SEARCH("Angriff",L35)))</formula>
    </cfRule>
  </conditionalFormatting>
  <conditionalFormatting sqref="L35">
    <cfRule type="containsText" dxfId="3371" priority="144" operator="containsText" text="INFOS">
      <formula>NOT(ISERROR(SEARCH("INFOS",L35)))</formula>
    </cfRule>
  </conditionalFormatting>
  <conditionalFormatting sqref="L35">
    <cfRule type="containsText" dxfId="3370" priority="143" operator="containsText" text="Chat">
      <formula>NOT(ISERROR(SEARCH("Chat",L35)))</formula>
    </cfRule>
  </conditionalFormatting>
  <conditionalFormatting sqref="L8">
    <cfRule type="cellIs" dxfId="3369" priority="128" operator="equal">
      <formula>"V"</formula>
    </cfRule>
  </conditionalFormatting>
  <conditionalFormatting sqref="L8">
    <cfRule type="containsText" dxfId="3368" priority="127" operator="containsText" text="Angriff">
      <formula>NOT(ISERROR(SEARCH("Angriff",L8)))</formula>
    </cfRule>
  </conditionalFormatting>
  <conditionalFormatting sqref="L8">
    <cfRule type="containsText" dxfId="3367" priority="126" operator="containsText" text="INFOS">
      <formula>NOT(ISERROR(SEARCH("INFOS",L8)))</formula>
    </cfRule>
  </conditionalFormatting>
  <conditionalFormatting sqref="L8">
    <cfRule type="containsText" dxfId="3366" priority="125" operator="containsText" text="Chat">
      <formula>NOT(ISERROR(SEARCH("Chat",L8)))</formula>
    </cfRule>
  </conditionalFormatting>
  <conditionalFormatting sqref="L13">
    <cfRule type="cellIs" dxfId="3365" priority="121" operator="equal">
      <formula>"V"</formula>
    </cfRule>
  </conditionalFormatting>
  <conditionalFormatting sqref="L13">
    <cfRule type="containsText" dxfId="3364" priority="120" operator="containsText" text="Angriff">
      <formula>NOT(ISERROR(SEARCH("Angriff",L13)))</formula>
    </cfRule>
  </conditionalFormatting>
  <conditionalFormatting sqref="L13">
    <cfRule type="containsText" dxfId="3363" priority="119" operator="containsText" text="INFOS">
      <formula>NOT(ISERROR(SEARCH("INFOS",L13)))</formula>
    </cfRule>
  </conditionalFormatting>
  <conditionalFormatting sqref="L13">
    <cfRule type="containsText" dxfId="3362" priority="118" operator="containsText" text="Chat">
      <formula>NOT(ISERROR(SEARCH("Chat",L13)))</formula>
    </cfRule>
  </conditionalFormatting>
  <conditionalFormatting sqref="K3:K77">
    <cfRule type="containsText" dxfId="3361" priority="107" operator="containsText" text="nicht aktiv">
      <formula>NOT(ISERROR(SEARCH("nicht aktiv",K3)))</formula>
    </cfRule>
    <cfRule type="containsText" dxfId="3360" priority="108" operator="containsText" text="bedingt">
      <formula>NOT(ISERROR(SEARCH("bedingt",K3)))</formula>
    </cfRule>
  </conditionalFormatting>
  <conditionalFormatting sqref="K65">
    <cfRule type="containsText" dxfId="3359" priority="89" operator="containsText" text="nicht aktiv">
      <formula>NOT(ISERROR(SEARCH("nicht aktiv",K65)))</formula>
    </cfRule>
    <cfRule type="containsText" dxfId="3358" priority="90" operator="containsText" text="bedingt">
      <formula>NOT(ISERROR(SEARCH("bedingt",K65)))</formula>
    </cfRule>
  </conditionalFormatting>
  <conditionalFormatting sqref="K67">
    <cfRule type="containsText" dxfId="3357" priority="85" operator="containsText" text="nicht aktiv">
      <formula>NOT(ISERROR(SEARCH("nicht aktiv",K67)))</formula>
    </cfRule>
    <cfRule type="containsText" dxfId="3356" priority="86" operator="containsText" text="bedingt">
      <formula>NOT(ISERROR(SEARCH("bedingt",K67)))</formula>
    </cfRule>
  </conditionalFormatting>
  <conditionalFormatting sqref="L32">
    <cfRule type="cellIs" dxfId="3355" priority="78" operator="equal">
      <formula>"V"</formula>
    </cfRule>
  </conditionalFormatting>
  <conditionalFormatting sqref="L32">
    <cfRule type="containsText" dxfId="3354" priority="77" operator="containsText" text="Angriff">
      <formula>NOT(ISERROR(SEARCH("Angriff",L32)))</formula>
    </cfRule>
  </conditionalFormatting>
  <conditionalFormatting sqref="L32">
    <cfRule type="containsText" dxfId="3353" priority="76" operator="containsText" text="INFOS">
      <formula>NOT(ISERROR(SEARCH("INFOS",L32)))</formula>
    </cfRule>
  </conditionalFormatting>
  <conditionalFormatting sqref="L32">
    <cfRule type="containsText" dxfId="3352" priority="75" operator="containsText" text="Chat">
      <formula>NOT(ISERROR(SEARCH("Chat",L32)))</formula>
    </cfRule>
  </conditionalFormatting>
  <conditionalFormatting sqref="L31">
    <cfRule type="cellIs" dxfId="3351" priority="74" operator="equal">
      <formula>"V"</formula>
    </cfRule>
  </conditionalFormatting>
  <conditionalFormatting sqref="L31">
    <cfRule type="containsText" dxfId="3350" priority="73" operator="containsText" text="Angriff">
      <formula>NOT(ISERROR(SEARCH("Angriff",L31)))</formula>
    </cfRule>
  </conditionalFormatting>
  <conditionalFormatting sqref="L31">
    <cfRule type="containsText" dxfId="3349" priority="72" operator="containsText" text="INFOS">
      <formula>NOT(ISERROR(SEARCH("INFOS",L31)))</formula>
    </cfRule>
  </conditionalFormatting>
  <conditionalFormatting sqref="L31">
    <cfRule type="containsText" dxfId="3348" priority="71" operator="containsText" text="Chat">
      <formula>NOT(ISERROR(SEARCH("Chat",L31)))</formula>
    </cfRule>
  </conditionalFormatting>
  <conditionalFormatting sqref="L23">
    <cfRule type="cellIs" dxfId="3347" priority="70" operator="equal">
      <formula>"V"</formula>
    </cfRule>
  </conditionalFormatting>
  <conditionalFormatting sqref="L23">
    <cfRule type="containsText" dxfId="3346" priority="69" operator="containsText" text="Angriff">
      <formula>NOT(ISERROR(SEARCH("Angriff",L23)))</formula>
    </cfRule>
  </conditionalFormatting>
  <conditionalFormatting sqref="L23">
    <cfRule type="containsText" dxfId="3345" priority="68" operator="containsText" text="INFOS">
      <formula>NOT(ISERROR(SEARCH("INFOS",L23)))</formula>
    </cfRule>
  </conditionalFormatting>
  <conditionalFormatting sqref="L23">
    <cfRule type="containsText" dxfId="3344" priority="67" operator="containsText" text="Chat">
      <formula>NOT(ISERROR(SEARCH("Chat",L23)))</formula>
    </cfRule>
  </conditionalFormatting>
  <conditionalFormatting sqref="L77">
    <cfRule type="cellIs" dxfId="3343" priority="66" operator="equal">
      <formula>"V"</formula>
    </cfRule>
  </conditionalFormatting>
  <conditionalFormatting sqref="L77">
    <cfRule type="containsText" dxfId="3342" priority="65" operator="containsText" text="Angriff">
      <formula>NOT(ISERROR(SEARCH("Angriff",L77)))</formula>
    </cfRule>
  </conditionalFormatting>
  <conditionalFormatting sqref="L77">
    <cfRule type="containsText" dxfId="3341" priority="64" operator="containsText" text="INFOS">
      <formula>NOT(ISERROR(SEARCH("INFOS",L77)))</formula>
    </cfRule>
  </conditionalFormatting>
  <conditionalFormatting sqref="L77">
    <cfRule type="containsText" dxfId="3340" priority="63" operator="containsText" text="Chat">
      <formula>NOT(ISERROR(SEARCH("Chat",L77)))</formula>
    </cfRule>
  </conditionalFormatting>
  <conditionalFormatting sqref="L5">
    <cfRule type="cellIs" dxfId="3339" priority="58" operator="equal">
      <formula>"V"</formula>
    </cfRule>
  </conditionalFormatting>
  <conditionalFormatting sqref="L5">
    <cfRule type="containsText" dxfId="3338" priority="57" operator="containsText" text="Angriff">
      <formula>NOT(ISERROR(SEARCH("Angriff",L5)))</formula>
    </cfRule>
  </conditionalFormatting>
  <conditionalFormatting sqref="L5">
    <cfRule type="containsText" dxfId="3337" priority="56" operator="containsText" text="INFOS">
      <formula>NOT(ISERROR(SEARCH("INFOS",L5)))</formula>
    </cfRule>
  </conditionalFormatting>
  <conditionalFormatting sqref="L5">
    <cfRule type="containsText" dxfId="3336" priority="55" operator="containsText" text="Chat">
      <formula>NOT(ISERROR(SEARCH("Chat",L5)))</formula>
    </cfRule>
  </conditionalFormatting>
  <conditionalFormatting sqref="L39">
    <cfRule type="cellIs" dxfId="3335" priority="54" operator="equal">
      <formula>"V"</formula>
    </cfRule>
  </conditionalFormatting>
  <conditionalFormatting sqref="L39">
    <cfRule type="containsText" dxfId="3334" priority="53" operator="containsText" text="Angriff">
      <formula>NOT(ISERROR(SEARCH("Angriff",L39)))</formula>
    </cfRule>
  </conditionalFormatting>
  <conditionalFormatting sqref="L39">
    <cfRule type="containsText" dxfId="3333" priority="52" operator="containsText" text="INFOS">
      <formula>NOT(ISERROR(SEARCH("INFOS",L39)))</formula>
    </cfRule>
  </conditionalFormatting>
  <conditionalFormatting sqref="L39">
    <cfRule type="containsText" dxfId="3332" priority="51" operator="containsText" text="Chat">
      <formula>NOT(ISERROR(SEARCH("Chat",L39)))</formula>
    </cfRule>
  </conditionalFormatting>
  <conditionalFormatting sqref="L40">
    <cfRule type="containsText" dxfId="3331" priority="46" operator="containsText" text="nicht aktiv">
      <formula>NOT(ISERROR(SEARCH("nicht aktiv",L40)))</formula>
    </cfRule>
    <cfRule type="containsText" dxfId="3330" priority="47" operator="containsText" text="bedingt">
      <formula>NOT(ISERROR(SEARCH("bedingt",L40)))</formula>
    </cfRule>
  </conditionalFormatting>
  <conditionalFormatting sqref="L24">
    <cfRule type="cellIs" dxfId="3329" priority="45" operator="equal">
      <formula>"V"</formula>
    </cfRule>
  </conditionalFormatting>
  <conditionalFormatting sqref="L24">
    <cfRule type="containsText" dxfId="3328" priority="44" operator="containsText" text="Angriff">
      <formula>NOT(ISERROR(SEARCH("Angriff",L24)))</formula>
    </cfRule>
  </conditionalFormatting>
  <conditionalFormatting sqref="L24">
    <cfRule type="containsText" dxfId="3327" priority="43" operator="containsText" text="INFOS">
      <formula>NOT(ISERROR(SEARCH("INFOS",L24)))</formula>
    </cfRule>
  </conditionalFormatting>
  <conditionalFormatting sqref="L24">
    <cfRule type="containsText" dxfId="3326" priority="42" operator="containsText" text="Chat">
      <formula>NOT(ISERROR(SEARCH("Chat",L24)))</formula>
    </cfRule>
  </conditionalFormatting>
  <conditionalFormatting sqref="L27">
    <cfRule type="cellIs" dxfId="3325" priority="40" operator="equal">
      <formula>"V"</formula>
    </cfRule>
  </conditionalFormatting>
  <conditionalFormatting sqref="L27">
    <cfRule type="containsText" dxfId="3324" priority="39" operator="containsText" text="Angriff">
      <formula>NOT(ISERROR(SEARCH("Angriff",L27)))</formula>
    </cfRule>
  </conditionalFormatting>
  <conditionalFormatting sqref="L27">
    <cfRule type="containsText" dxfId="3323" priority="38" operator="containsText" text="INFOS">
      <formula>NOT(ISERROR(SEARCH("INFOS",L27)))</formula>
    </cfRule>
  </conditionalFormatting>
  <conditionalFormatting sqref="L27">
    <cfRule type="containsText" dxfId="3322" priority="37" operator="containsText" text="Chat">
      <formula>NOT(ISERROR(SEARCH("Chat",L27)))</formula>
    </cfRule>
  </conditionalFormatting>
  <conditionalFormatting sqref="L30">
    <cfRule type="cellIs" dxfId="3321" priority="24" operator="equal">
      <formula>"V"</formula>
    </cfRule>
  </conditionalFormatting>
  <conditionalFormatting sqref="L30">
    <cfRule type="containsText" dxfId="3320" priority="23" operator="containsText" text="Angriff">
      <formula>NOT(ISERROR(SEARCH("Angriff",L30)))</formula>
    </cfRule>
  </conditionalFormatting>
  <conditionalFormatting sqref="L30">
    <cfRule type="containsText" dxfId="3319" priority="22" operator="containsText" text="INFOS">
      <formula>NOT(ISERROR(SEARCH("INFOS",L30)))</formula>
    </cfRule>
  </conditionalFormatting>
  <conditionalFormatting sqref="L30">
    <cfRule type="containsText" dxfId="3318" priority="21" operator="containsText" text="Chat">
      <formula>NOT(ISERROR(SEARCH("Chat",L30)))</formula>
    </cfRule>
  </conditionalFormatting>
  <conditionalFormatting sqref="K64">
    <cfRule type="containsText" dxfId="3317" priority="13" operator="containsText" text="nicht aktiv">
      <formula>NOT(ISERROR(SEARCH("nicht aktiv",K64)))</formula>
    </cfRule>
    <cfRule type="containsText" dxfId="3316" priority="14" operator="containsText" text="bedingt">
      <formula>NOT(ISERROR(SEARCH("bedingt",K64)))</formula>
    </cfRule>
  </conditionalFormatting>
  <conditionalFormatting sqref="H5:H11 H3 H52:H77 H13:H49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{FA51F94A-D822-4BAD-BF91-200106ED87ED}</x14:id>
        </ext>
      </extLst>
    </cfRule>
  </conditionalFormatting>
  <conditionalFormatting sqref="H50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{63D67EF0-D6A5-474E-B663-7E4F5C528E71}</x14:id>
        </ext>
      </extLst>
    </cfRule>
  </conditionalFormatting>
  <conditionalFormatting sqref="H12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{9551516B-162E-4A5B-8A86-89948F45A1E9}</x14:id>
        </ext>
      </extLst>
    </cfRule>
  </conditionalFormatting>
  <conditionalFormatting sqref="H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{533E524A-D1C5-4C9F-A2DF-1538DC1A3C98}</x14:id>
        </ext>
      </extLst>
    </cfRule>
  </conditionalFormatting>
  <conditionalFormatting sqref="H5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{77B70AF4-D6B0-4E37-9DA6-A028FC03BA0D}</x14:id>
        </ext>
      </extLst>
    </cfRule>
  </conditionalFormatting>
  <hyperlinks>
    <hyperlink ref="S5" r:id="rId1"/>
  </hyperlinks>
  <pageMargins left="0.7" right="0.7" top="0.78740157499999996" bottom="0.78740157499999996" header="0.3" footer="0.3"/>
  <pageSetup paperSize="9" orientation="portrait" horizontalDpi="4294967293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49D29E4-186C-4FA5-963F-4077BB24970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O2:O77</xm:sqref>
        </x14:conditionalFormatting>
        <x14:conditionalFormatting xmlns:xm="http://schemas.microsoft.com/office/excel/2006/main">
          <x14:cfRule type="dataBar" id="{90479E27-0742-4996-A26F-38D6138E2CC9}">
            <x14:dataBar minLength="0" maxLength="100" border="1" direction="rightToLeft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N2:N78</xm:sqref>
        </x14:conditionalFormatting>
        <x14:conditionalFormatting xmlns:xm="http://schemas.microsoft.com/office/excel/2006/main">
          <x14:cfRule type="dataBar" id="{629967B7-9573-4C85-B31E-B9A9B096C2F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Q2:Q77</xm:sqref>
        </x14:conditionalFormatting>
        <x14:conditionalFormatting xmlns:xm="http://schemas.microsoft.com/office/excel/2006/main">
          <x14:cfRule type="dataBar" id="{FA51F94A-D822-4BAD-BF91-200106ED87E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H5:H11 H3 H52:H77 H13:H49</xm:sqref>
        </x14:conditionalFormatting>
        <x14:conditionalFormatting xmlns:xm="http://schemas.microsoft.com/office/excel/2006/main">
          <x14:cfRule type="dataBar" id="{63D67EF0-D6A5-474E-B663-7E4F5C528E7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H50</xm:sqref>
        </x14:conditionalFormatting>
        <x14:conditionalFormatting xmlns:xm="http://schemas.microsoft.com/office/excel/2006/main">
          <x14:cfRule type="dataBar" id="{9551516B-162E-4A5B-8A86-89948F45A1E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H12</xm:sqref>
        </x14:conditionalFormatting>
        <x14:conditionalFormatting xmlns:xm="http://schemas.microsoft.com/office/excel/2006/main">
          <x14:cfRule type="dataBar" id="{533E524A-D1C5-4C9F-A2DF-1538DC1A3C9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H4</xm:sqref>
        </x14:conditionalFormatting>
        <x14:conditionalFormatting xmlns:xm="http://schemas.microsoft.com/office/excel/2006/main">
          <x14:cfRule type="dataBar" id="{77B70AF4-D6B0-4E37-9DA6-A028FC03BA0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U159"/>
  <sheetViews>
    <sheetView zoomScaleNormal="100" workbookViewId="0">
      <pane xSplit="6" ySplit="1" topLeftCell="DD2" activePane="bottomRight" state="frozen"/>
      <selection activeCell="H30" sqref="H30"/>
      <selection pane="topRight" activeCell="H30" sqref="H30"/>
      <selection pane="bottomLeft" activeCell="H30" sqref="H30"/>
      <selection pane="bottomRight" activeCell="DI2" sqref="DI2:DJ77"/>
    </sheetView>
  </sheetViews>
  <sheetFormatPr baseColWidth="10" defaultRowHeight="14.4" x14ac:dyDescent="0.3"/>
  <cols>
    <col min="1" max="1" width="3.6640625" hidden="1" customWidth="1"/>
    <col min="2" max="2" width="3.6640625" customWidth="1"/>
    <col min="3" max="3" width="18.44140625" style="1" customWidth="1"/>
    <col min="4" max="4" width="9.6640625" style="2" customWidth="1"/>
    <col min="5" max="5" width="4.6640625" style="1" customWidth="1"/>
    <col min="6" max="6" width="0.33203125" style="2" customWidth="1"/>
    <col min="7" max="112" width="9" style="2" customWidth="1"/>
    <col min="113" max="113" width="10.88671875" customWidth="1"/>
    <col min="114" max="114" width="10.44140625" style="1" customWidth="1"/>
    <col min="115" max="115" width="9.6640625" style="2" customWidth="1"/>
    <col min="116" max="116" width="11" style="2" customWidth="1"/>
    <col min="117" max="117" width="8.88671875" style="2" customWidth="1"/>
    <col min="118" max="118" width="4.44140625" customWidth="1"/>
    <col min="119" max="119" width="10.33203125" customWidth="1"/>
  </cols>
  <sheetData>
    <row r="1" spans="1:125" ht="34.5" customHeight="1" x14ac:dyDescent="0.3">
      <c r="A1" s="199"/>
      <c r="B1" s="4" t="s">
        <v>359</v>
      </c>
      <c r="C1" s="5" t="s">
        <v>29</v>
      </c>
      <c r="D1" s="8" t="s">
        <v>70</v>
      </c>
      <c r="E1" s="8" t="s">
        <v>86</v>
      </c>
      <c r="F1" s="8"/>
      <c r="G1" s="7" t="s">
        <v>10</v>
      </c>
      <c r="H1" s="7" t="s">
        <v>33</v>
      </c>
      <c r="I1" s="7" t="s">
        <v>53</v>
      </c>
      <c r="J1" s="7" t="s">
        <v>72</v>
      </c>
      <c r="K1" s="7" t="s">
        <v>85</v>
      </c>
      <c r="L1" s="7" t="s">
        <v>96</v>
      </c>
      <c r="M1" s="7" t="s">
        <v>114</v>
      </c>
      <c r="N1" s="7" t="s">
        <v>132</v>
      </c>
      <c r="O1" s="7" t="s">
        <v>156</v>
      </c>
      <c r="P1" s="7" t="s">
        <v>173</v>
      </c>
      <c r="Q1" s="7" t="s">
        <v>272</v>
      </c>
      <c r="R1" s="7" t="s">
        <v>304</v>
      </c>
      <c r="S1" s="7" t="s">
        <v>335</v>
      </c>
      <c r="T1" s="7" t="s">
        <v>344</v>
      </c>
      <c r="U1" s="7" t="s">
        <v>350</v>
      </c>
      <c r="V1" s="7" t="s">
        <v>356</v>
      </c>
      <c r="W1" s="7" t="s">
        <v>364</v>
      </c>
      <c r="X1" s="7" t="s">
        <v>388</v>
      </c>
      <c r="Y1" s="7" t="s">
        <v>395</v>
      </c>
      <c r="Z1" s="7" t="s">
        <v>423</v>
      </c>
      <c r="AA1" s="7" t="s">
        <v>431</v>
      </c>
      <c r="AB1" s="7" t="s">
        <v>438</v>
      </c>
      <c r="AC1" s="7" t="s">
        <v>470</v>
      </c>
      <c r="AD1" s="7" t="s">
        <v>476</v>
      </c>
      <c r="AE1" s="7" t="s">
        <v>484</v>
      </c>
      <c r="AF1" s="7" t="s">
        <v>494</v>
      </c>
      <c r="AG1" s="7" t="s">
        <v>532</v>
      </c>
      <c r="AH1" s="7" t="s">
        <v>540</v>
      </c>
      <c r="AI1" s="7" t="s">
        <v>549</v>
      </c>
      <c r="AJ1" s="7" t="s">
        <v>619</v>
      </c>
      <c r="AK1" s="7" t="s">
        <v>620</v>
      </c>
      <c r="AL1" s="7" t="s">
        <v>622</v>
      </c>
      <c r="AM1" s="7" t="s">
        <v>631</v>
      </c>
      <c r="AN1" s="7" t="s">
        <v>636</v>
      </c>
      <c r="AO1" s="7" t="s">
        <v>691</v>
      </c>
      <c r="AP1" s="7" t="s">
        <v>692</v>
      </c>
      <c r="AQ1" s="7" t="s">
        <v>702</v>
      </c>
      <c r="AR1" s="7" t="s">
        <v>703</v>
      </c>
      <c r="AS1" s="7" t="s">
        <v>704</v>
      </c>
      <c r="AT1" s="7" t="s">
        <v>714</v>
      </c>
      <c r="AU1" s="7" t="s">
        <v>715</v>
      </c>
      <c r="AV1" s="7" t="s">
        <v>716</v>
      </c>
      <c r="AW1" s="7" t="s">
        <v>769</v>
      </c>
      <c r="AX1" s="7" t="s">
        <v>770</v>
      </c>
      <c r="AY1" s="7" t="s">
        <v>787</v>
      </c>
      <c r="AZ1" s="7" t="s">
        <v>788</v>
      </c>
      <c r="BA1" s="7" t="s">
        <v>812</v>
      </c>
      <c r="BB1" s="7" t="s">
        <v>813</v>
      </c>
      <c r="BC1" s="7" t="s">
        <v>868</v>
      </c>
      <c r="BD1" s="7" t="s">
        <v>869</v>
      </c>
      <c r="BE1" s="7" t="s">
        <v>870</v>
      </c>
      <c r="BF1" s="7" t="s">
        <v>881</v>
      </c>
      <c r="BG1" s="7" t="s">
        <v>882</v>
      </c>
      <c r="BH1" s="7" t="s">
        <v>931</v>
      </c>
      <c r="BI1" s="7" t="s">
        <v>968</v>
      </c>
      <c r="BJ1" s="7" t="s">
        <v>969</v>
      </c>
      <c r="BK1" s="7" t="s">
        <v>976</v>
      </c>
      <c r="BL1" s="7" t="s">
        <v>977</v>
      </c>
      <c r="BM1" s="7" t="s">
        <v>978</v>
      </c>
      <c r="BN1" s="7" t="s">
        <v>979</v>
      </c>
      <c r="BO1" s="7" t="s">
        <v>1012</v>
      </c>
      <c r="BP1" s="7" t="s">
        <v>1013</v>
      </c>
      <c r="BQ1" s="7" t="s">
        <v>1014</v>
      </c>
      <c r="BR1" s="7" t="s">
        <v>1058</v>
      </c>
      <c r="BS1" s="7" t="s">
        <v>1059</v>
      </c>
      <c r="BT1" s="7" t="s">
        <v>1064</v>
      </c>
      <c r="BU1" s="7" t="s">
        <v>1065</v>
      </c>
      <c r="BV1" s="7" t="s">
        <v>1068</v>
      </c>
      <c r="BW1" s="7" t="s">
        <v>1069</v>
      </c>
      <c r="BX1" s="7" t="s">
        <v>1070</v>
      </c>
      <c r="BY1" s="7" t="s">
        <v>1114</v>
      </c>
      <c r="BZ1" s="7" t="s">
        <v>1115</v>
      </c>
      <c r="CA1" s="7" t="s">
        <v>1149</v>
      </c>
      <c r="CB1" s="7" t="s">
        <v>1150</v>
      </c>
      <c r="CC1" s="7" t="s">
        <v>1151</v>
      </c>
      <c r="CD1" s="7" t="s">
        <v>1155</v>
      </c>
      <c r="CE1" s="7" t="s">
        <v>1156</v>
      </c>
      <c r="CF1" s="7" t="s">
        <v>1196</v>
      </c>
      <c r="CG1" s="7" t="s">
        <v>1197</v>
      </c>
      <c r="CH1" s="7" t="s">
        <v>1198</v>
      </c>
      <c r="CI1" s="7" t="s">
        <v>1202</v>
      </c>
      <c r="CJ1" s="7" t="s">
        <v>1203</v>
      </c>
      <c r="CK1" s="7" t="s">
        <v>1204</v>
      </c>
      <c r="CL1" s="7" t="s">
        <v>1230</v>
      </c>
      <c r="CM1" s="7" t="s">
        <v>1231</v>
      </c>
      <c r="CN1" s="7" t="s">
        <v>1232</v>
      </c>
      <c r="CO1" s="7" t="s">
        <v>1265</v>
      </c>
      <c r="CP1" s="7" t="s">
        <v>1266</v>
      </c>
      <c r="CQ1" s="7" t="s">
        <v>1269</v>
      </c>
      <c r="CR1" s="7" t="s">
        <v>1270</v>
      </c>
      <c r="CS1" s="7" t="s">
        <v>1308</v>
      </c>
      <c r="CT1" s="7" t="s">
        <v>1309</v>
      </c>
      <c r="CU1" s="7" t="s">
        <v>1323</v>
      </c>
      <c r="CV1" s="7" t="s">
        <v>1324</v>
      </c>
      <c r="CW1" s="7" t="s">
        <v>1325</v>
      </c>
      <c r="CX1" s="7" t="s">
        <v>1361</v>
      </c>
      <c r="CY1" s="7" t="s">
        <v>1362</v>
      </c>
      <c r="CZ1" s="7" t="s">
        <v>1393</v>
      </c>
      <c r="DA1" s="7" t="s">
        <v>1394</v>
      </c>
      <c r="DB1" s="7" t="s">
        <v>1395</v>
      </c>
      <c r="DC1" s="7" t="s">
        <v>1396</v>
      </c>
      <c r="DD1" s="7" t="s">
        <v>1424</v>
      </c>
      <c r="DE1" s="7" t="s">
        <v>968</v>
      </c>
      <c r="DF1" s="7" t="s">
        <v>1447</v>
      </c>
      <c r="DG1" s="7" t="s">
        <v>1448</v>
      </c>
      <c r="DH1" s="7" t="s">
        <v>1449</v>
      </c>
      <c r="DI1" s="135" t="s">
        <v>127</v>
      </c>
      <c r="DJ1" s="23" t="s">
        <v>92</v>
      </c>
      <c r="DK1" s="8" t="s">
        <v>554</v>
      </c>
      <c r="DL1" s="8" t="s">
        <v>31</v>
      </c>
      <c r="DM1" s="8" t="s">
        <v>55</v>
      </c>
      <c r="DN1" s="28"/>
      <c r="DP1" s="322">
        <v>282</v>
      </c>
      <c r="DQ1" s="28"/>
      <c r="DR1" s="28"/>
      <c r="DS1" s="28"/>
      <c r="DT1" s="28"/>
      <c r="DU1" s="28"/>
    </row>
    <row r="2" spans="1:125" ht="6" customHeight="1" x14ac:dyDescent="0.3">
      <c r="B2" s="256"/>
      <c r="C2" s="266" t="str">
        <f>(Mitglieder!C2)</f>
        <v>0 Anker</v>
      </c>
      <c r="D2" s="264"/>
      <c r="E2" s="71">
        <f>(ÜBERSICHT!E2)</f>
        <v>0</v>
      </c>
      <c r="F2" s="56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260"/>
      <c r="DH2" s="260"/>
      <c r="DI2" s="195">
        <f>(ÜBERSICHT!K2)</f>
        <v>0</v>
      </c>
      <c r="DJ2" s="195">
        <f>(ÜBERSICHT!L2)</f>
        <v>0</v>
      </c>
      <c r="DK2" s="261"/>
      <c r="DL2" s="262"/>
      <c r="DM2" s="263"/>
      <c r="DN2" s="28"/>
      <c r="DO2" s="28"/>
      <c r="DP2" s="28"/>
      <c r="DQ2" s="28"/>
      <c r="DR2" s="28"/>
      <c r="DS2" s="28"/>
      <c r="DT2" s="28"/>
      <c r="DU2" s="28"/>
    </row>
    <row r="3" spans="1:125" ht="15" customHeight="1" x14ac:dyDescent="0.3">
      <c r="A3" s="200">
        <f>ROW(A1)</f>
        <v>1</v>
      </c>
      <c r="B3" s="283">
        <f>1*SUBTOTAL(3,A$3:A3)</f>
        <v>1</v>
      </c>
      <c r="C3" s="251" t="str">
        <f>(Mitglieder!C3)</f>
        <v>1BicMc1</v>
      </c>
      <c r="D3" s="82">
        <f t="shared" ref="D3:D34" si="0">SUM(G3:DH3)/SUMPRODUCT((G3:DH3&lt;&gt;0)*1)</f>
        <v>91.735294117647058</v>
      </c>
      <c r="E3" s="71">
        <f>(ÜBERSICHT!E3)</f>
        <v>42</v>
      </c>
      <c r="F3" s="56"/>
      <c r="G3" s="79">
        <v>0</v>
      </c>
      <c r="H3" s="79">
        <v>0</v>
      </c>
      <c r="I3" s="79">
        <v>0</v>
      </c>
      <c r="J3" s="79">
        <v>0</v>
      </c>
      <c r="K3" s="79">
        <v>0</v>
      </c>
      <c r="L3" s="79">
        <v>0</v>
      </c>
      <c r="M3" s="79">
        <v>0</v>
      </c>
      <c r="N3" s="79">
        <v>0</v>
      </c>
      <c r="O3" s="79">
        <v>0</v>
      </c>
      <c r="P3" s="79">
        <v>0</v>
      </c>
      <c r="Q3" s="79">
        <v>0</v>
      </c>
      <c r="R3" s="79">
        <v>0</v>
      </c>
      <c r="S3" s="79">
        <v>0</v>
      </c>
      <c r="T3" s="79">
        <v>0</v>
      </c>
      <c r="U3" s="79">
        <v>0</v>
      </c>
      <c r="V3" s="79">
        <v>0</v>
      </c>
      <c r="W3" s="79">
        <v>0</v>
      </c>
      <c r="X3" s="79">
        <v>0</v>
      </c>
      <c r="Y3" s="79">
        <v>0</v>
      </c>
      <c r="Z3" s="79">
        <v>0</v>
      </c>
      <c r="AA3" s="79">
        <v>0</v>
      </c>
      <c r="AB3" s="79">
        <v>0</v>
      </c>
      <c r="AC3" s="79">
        <v>0</v>
      </c>
      <c r="AD3" s="79">
        <v>0</v>
      </c>
      <c r="AE3" s="79">
        <v>0</v>
      </c>
      <c r="AF3" s="79">
        <v>0</v>
      </c>
      <c r="AG3" s="79">
        <v>0</v>
      </c>
      <c r="AH3" s="79">
        <v>0</v>
      </c>
      <c r="AI3" s="79">
        <v>0</v>
      </c>
      <c r="AJ3" s="79">
        <v>0</v>
      </c>
      <c r="AK3" s="79">
        <v>0</v>
      </c>
      <c r="AL3" s="79">
        <v>0</v>
      </c>
      <c r="AM3" s="79">
        <v>0</v>
      </c>
      <c r="AN3" s="79">
        <v>0</v>
      </c>
      <c r="AO3" s="79">
        <v>0</v>
      </c>
      <c r="AP3" s="79">
        <v>0</v>
      </c>
      <c r="AQ3" s="79">
        <v>0</v>
      </c>
      <c r="AR3" s="79">
        <v>0</v>
      </c>
      <c r="AS3" s="79">
        <v>0</v>
      </c>
      <c r="AT3" s="95">
        <v>45</v>
      </c>
      <c r="AU3" s="34">
        <v>57</v>
      </c>
      <c r="AV3" s="34">
        <v>81</v>
      </c>
      <c r="AW3" s="34">
        <v>65</v>
      </c>
      <c r="AX3" s="34">
        <v>81</v>
      </c>
      <c r="AY3" s="34">
        <v>89</v>
      </c>
      <c r="AZ3" s="34">
        <v>72</v>
      </c>
      <c r="BA3" s="34">
        <v>76</v>
      </c>
      <c r="BB3" s="34">
        <v>85</v>
      </c>
      <c r="BC3" s="34">
        <v>83</v>
      </c>
      <c r="BD3" s="34">
        <v>74</v>
      </c>
      <c r="BE3" s="34">
        <v>82</v>
      </c>
      <c r="BF3" s="34">
        <v>102</v>
      </c>
      <c r="BG3" s="34">
        <v>96</v>
      </c>
      <c r="BH3" s="34">
        <v>97</v>
      </c>
      <c r="BI3" s="34">
        <v>99</v>
      </c>
      <c r="BJ3" s="34">
        <v>94</v>
      </c>
      <c r="BK3" s="34">
        <v>113</v>
      </c>
      <c r="BL3" s="34">
        <v>113</v>
      </c>
      <c r="BM3" s="34">
        <v>110</v>
      </c>
      <c r="BN3" s="34">
        <v>118</v>
      </c>
      <c r="BO3" s="34">
        <v>112</v>
      </c>
      <c r="BP3" s="34">
        <v>119</v>
      </c>
      <c r="BQ3" s="34">
        <v>124</v>
      </c>
      <c r="BR3" s="34">
        <v>95</v>
      </c>
      <c r="BS3" s="34">
        <v>107</v>
      </c>
      <c r="BT3" s="34">
        <v>108</v>
      </c>
      <c r="BU3" s="34">
        <v>99</v>
      </c>
      <c r="BV3" s="34">
        <v>103</v>
      </c>
      <c r="BW3" s="34">
        <v>107</v>
      </c>
      <c r="BX3" s="34">
        <v>76</v>
      </c>
      <c r="BY3" s="34">
        <v>99</v>
      </c>
      <c r="BZ3" s="79">
        <v>0</v>
      </c>
      <c r="CA3" s="79">
        <v>0</v>
      </c>
      <c r="CB3" s="79">
        <v>0</v>
      </c>
      <c r="CC3" s="79">
        <v>0</v>
      </c>
      <c r="CD3" s="79">
        <v>0</v>
      </c>
      <c r="CE3" s="79">
        <v>0</v>
      </c>
      <c r="CF3" s="79">
        <v>0</v>
      </c>
      <c r="CG3" s="79">
        <v>0</v>
      </c>
      <c r="CH3" s="79">
        <v>0</v>
      </c>
      <c r="CI3" s="79">
        <v>0</v>
      </c>
      <c r="CJ3" s="79">
        <v>0</v>
      </c>
      <c r="CK3" s="79">
        <v>0</v>
      </c>
      <c r="CL3" s="79">
        <v>0</v>
      </c>
      <c r="CM3" s="79">
        <v>0</v>
      </c>
      <c r="CN3" s="79">
        <v>0</v>
      </c>
      <c r="CO3" s="79">
        <v>0</v>
      </c>
      <c r="CP3" s="79">
        <v>0</v>
      </c>
      <c r="CQ3" s="79">
        <v>0</v>
      </c>
      <c r="CR3" s="79">
        <v>0</v>
      </c>
      <c r="CS3" s="79">
        <v>0</v>
      </c>
      <c r="CT3" s="79">
        <v>0</v>
      </c>
      <c r="CU3" s="79">
        <v>0</v>
      </c>
      <c r="CV3" s="79">
        <v>0</v>
      </c>
      <c r="CW3" s="79">
        <v>0</v>
      </c>
      <c r="CX3" s="79">
        <v>0</v>
      </c>
      <c r="CY3" s="79">
        <v>0</v>
      </c>
      <c r="CZ3" s="79">
        <v>0</v>
      </c>
      <c r="DA3" s="79">
        <v>0</v>
      </c>
      <c r="DB3" s="79">
        <v>0</v>
      </c>
      <c r="DC3" s="79">
        <v>0</v>
      </c>
      <c r="DD3" s="95">
        <v>75</v>
      </c>
      <c r="DE3" s="34">
        <v>63</v>
      </c>
      <c r="DF3" s="34"/>
      <c r="DG3" s="34"/>
      <c r="DH3" s="34"/>
      <c r="DI3" s="195">
        <f>(ÜBERSICHT!K3)</f>
        <v>0</v>
      </c>
      <c r="DJ3" s="195">
        <f>(ÜBERSICHT!L3)</f>
        <v>0</v>
      </c>
      <c r="DK3" s="210">
        <f t="shared" ref="DK3:DK34" si="1">SUM(DC3:DH3)/SUMPRODUCT((DC3:DH3&lt;&gt;0)*1)</f>
        <v>69</v>
      </c>
      <c r="DL3" s="64">
        <f t="shared" ref="DL3:DL34" si="2">SUM(DE3-DD3)</f>
        <v>-12</v>
      </c>
      <c r="DM3" s="40">
        <f t="shared" ref="DM3:DM34" si="3">D3/$D$79</f>
        <v>2.0388873944333624E-2</v>
      </c>
      <c r="DN3" s="28"/>
      <c r="DO3" s="12" t="s">
        <v>11</v>
      </c>
      <c r="DP3" s="29" t="s">
        <v>32</v>
      </c>
      <c r="DQ3" s="28"/>
      <c r="DR3" s="28"/>
      <c r="DS3" s="28"/>
      <c r="DT3" s="28"/>
      <c r="DU3" s="28"/>
    </row>
    <row r="4" spans="1:125" ht="15" customHeight="1" x14ac:dyDescent="0.3">
      <c r="A4" s="200">
        <f t="shared" ref="A4:A52" si="4">ROW(A2)</f>
        <v>2</v>
      </c>
      <c r="B4" s="283">
        <f>1*SUBTOTAL(3,A$3:A4)</f>
        <v>2</v>
      </c>
      <c r="C4" s="6" t="str">
        <f>(Mitglieder!C4)</f>
        <v>Abi</v>
      </c>
      <c r="D4" s="82">
        <f t="shared" si="0"/>
        <v>70.27472527472527</v>
      </c>
      <c r="E4" s="71">
        <f>(ÜBERSICHT!E4)</f>
        <v>16</v>
      </c>
      <c r="F4" s="56"/>
      <c r="G4" s="79">
        <v>0</v>
      </c>
      <c r="H4" s="95">
        <v>35</v>
      </c>
      <c r="I4" s="34">
        <v>16</v>
      </c>
      <c r="J4" s="34">
        <v>14</v>
      </c>
      <c r="K4" s="34">
        <v>30</v>
      </c>
      <c r="L4" s="34">
        <v>29</v>
      </c>
      <c r="M4" s="34">
        <v>41</v>
      </c>
      <c r="N4" s="34">
        <v>40</v>
      </c>
      <c r="O4" s="34">
        <v>36</v>
      </c>
      <c r="P4" s="34">
        <v>25</v>
      </c>
      <c r="Q4" s="34">
        <v>31</v>
      </c>
      <c r="R4" s="34">
        <v>30</v>
      </c>
      <c r="S4" s="34">
        <v>29</v>
      </c>
      <c r="T4" s="34">
        <v>28</v>
      </c>
      <c r="U4" s="34">
        <v>33</v>
      </c>
      <c r="V4" s="34">
        <v>47</v>
      </c>
      <c r="W4" s="34">
        <v>36</v>
      </c>
      <c r="X4" s="34">
        <v>30</v>
      </c>
      <c r="Y4" s="34">
        <v>38</v>
      </c>
      <c r="Z4" s="34">
        <v>31</v>
      </c>
      <c r="AA4" s="197">
        <v>36</v>
      </c>
      <c r="AB4" s="34">
        <v>35</v>
      </c>
      <c r="AC4" s="34">
        <v>30</v>
      </c>
      <c r="AD4" s="197">
        <v>35</v>
      </c>
      <c r="AE4" s="34">
        <v>47</v>
      </c>
      <c r="AF4" s="34">
        <v>32</v>
      </c>
      <c r="AG4" s="34">
        <v>38</v>
      </c>
      <c r="AH4" s="34">
        <v>40</v>
      </c>
      <c r="AI4" s="34">
        <v>55</v>
      </c>
      <c r="AJ4" s="34">
        <v>47</v>
      </c>
      <c r="AK4" s="34">
        <v>40</v>
      </c>
      <c r="AL4" s="34">
        <v>41</v>
      </c>
      <c r="AM4" s="34">
        <v>38</v>
      </c>
      <c r="AN4" s="34">
        <v>65</v>
      </c>
      <c r="AO4" s="34">
        <v>38</v>
      </c>
      <c r="AP4" s="34">
        <v>60</v>
      </c>
      <c r="AQ4" s="34">
        <v>47</v>
      </c>
      <c r="AR4" s="34">
        <v>45</v>
      </c>
      <c r="AS4" s="34">
        <v>50</v>
      </c>
      <c r="AT4" s="34">
        <v>59</v>
      </c>
      <c r="AU4" s="34">
        <v>58</v>
      </c>
      <c r="AV4" s="34">
        <v>71</v>
      </c>
      <c r="AW4" s="34">
        <v>53</v>
      </c>
      <c r="AX4" s="34">
        <v>54</v>
      </c>
      <c r="AY4" s="34">
        <v>70</v>
      </c>
      <c r="AZ4" s="34">
        <v>60</v>
      </c>
      <c r="BA4" s="34">
        <v>74</v>
      </c>
      <c r="BB4" s="34">
        <v>60</v>
      </c>
      <c r="BC4" s="34">
        <v>51</v>
      </c>
      <c r="BD4" s="34">
        <v>76</v>
      </c>
      <c r="BE4" s="34">
        <v>80</v>
      </c>
      <c r="BF4" s="34">
        <v>71</v>
      </c>
      <c r="BG4" s="34">
        <v>85</v>
      </c>
      <c r="BH4" s="34">
        <v>80</v>
      </c>
      <c r="BI4" s="34">
        <v>85</v>
      </c>
      <c r="BJ4" s="34">
        <v>61</v>
      </c>
      <c r="BK4" s="34">
        <v>86</v>
      </c>
      <c r="BL4" s="34">
        <v>112</v>
      </c>
      <c r="BM4" s="34">
        <v>102</v>
      </c>
      <c r="BN4" s="34">
        <v>111</v>
      </c>
      <c r="BO4" s="34">
        <v>95</v>
      </c>
      <c r="BP4" s="34">
        <v>103</v>
      </c>
      <c r="BQ4" s="79">
        <v>0</v>
      </c>
      <c r="BR4" s="95">
        <v>45</v>
      </c>
      <c r="BS4" s="34">
        <v>77</v>
      </c>
      <c r="BT4" s="34">
        <v>80</v>
      </c>
      <c r="BU4" s="95">
        <v>45</v>
      </c>
      <c r="BV4" s="34">
        <v>48</v>
      </c>
      <c r="BW4" s="34">
        <v>91</v>
      </c>
      <c r="BX4" s="34">
        <v>106</v>
      </c>
      <c r="BY4" s="34">
        <v>100</v>
      </c>
      <c r="BZ4" s="34">
        <v>119</v>
      </c>
      <c r="CA4" s="34">
        <v>124</v>
      </c>
      <c r="CB4" s="34">
        <v>124</v>
      </c>
      <c r="CC4" s="95">
        <v>45</v>
      </c>
      <c r="CD4" s="34">
        <v>112</v>
      </c>
      <c r="CE4" s="34">
        <v>114</v>
      </c>
      <c r="CF4" s="34">
        <v>141</v>
      </c>
      <c r="CG4" s="34">
        <v>134</v>
      </c>
      <c r="CH4" s="34">
        <v>140</v>
      </c>
      <c r="CI4" s="34">
        <v>146</v>
      </c>
      <c r="CJ4" s="34">
        <v>132</v>
      </c>
      <c r="CK4" s="34">
        <v>139</v>
      </c>
      <c r="CL4" s="34">
        <v>130</v>
      </c>
      <c r="CM4" s="34">
        <v>149</v>
      </c>
      <c r="CN4" s="79">
        <v>0</v>
      </c>
      <c r="CO4" s="79">
        <v>0</v>
      </c>
      <c r="CP4" s="95">
        <v>45</v>
      </c>
      <c r="CQ4" s="34">
        <v>160</v>
      </c>
      <c r="CR4" s="79">
        <v>0</v>
      </c>
      <c r="CS4" s="79">
        <v>0</v>
      </c>
      <c r="CT4" s="95">
        <v>75</v>
      </c>
      <c r="CU4" s="34">
        <v>124</v>
      </c>
      <c r="CV4" s="34">
        <v>120</v>
      </c>
      <c r="CW4" s="34">
        <v>150</v>
      </c>
      <c r="CX4" s="34">
        <v>130</v>
      </c>
      <c r="CY4" s="79">
        <v>0</v>
      </c>
      <c r="CZ4" s="79">
        <v>0</v>
      </c>
      <c r="DA4" s="79">
        <v>0</v>
      </c>
      <c r="DB4" s="79">
        <v>0</v>
      </c>
      <c r="DC4" s="79">
        <v>0</v>
      </c>
      <c r="DD4" s="79">
        <v>0</v>
      </c>
      <c r="DE4" s="95">
        <v>75</v>
      </c>
      <c r="DF4" s="34"/>
      <c r="DG4" s="34"/>
      <c r="DH4" s="34"/>
      <c r="DI4" s="195">
        <f>(ÜBERSICHT!K4)</f>
        <v>0</v>
      </c>
      <c r="DJ4" s="195">
        <f>(ÜBERSICHT!L4)</f>
        <v>0</v>
      </c>
      <c r="DK4" s="210">
        <f t="shared" si="1"/>
        <v>75</v>
      </c>
      <c r="DL4" s="64">
        <f t="shared" si="2"/>
        <v>75</v>
      </c>
      <c r="DM4" s="40">
        <f t="shared" si="3"/>
        <v>1.5619097631730583E-2</v>
      </c>
      <c r="DN4" s="28"/>
      <c r="DQ4" s="28"/>
      <c r="DR4" s="28"/>
      <c r="DS4" s="28"/>
      <c r="DT4" s="28"/>
      <c r="DU4" s="28"/>
    </row>
    <row r="5" spans="1:125" ht="15" customHeight="1" x14ac:dyDescent="0.3">
      <c r="A5" s="200">
        <f t="shared" si="4"/>
        <v>3</v>
      </c>
      <c r="B5" s="283">
        <f>1*SUBTOTAL(3,A$3:A5)</f>
        <v>3</v>
      </c>
      <c r="C5" s="6" t="str">
        <f>(Mitglieder!C5)</f>
        <v>Cano</v>
      </c>
      <c r="D5" s="82">
        <f t="shared" si="0"/>
        <v>112.90291262135922</v>
      </c>
      <c r="E5" s="71">
        <f>(ÜBERSICHT!E5)</f>
        <v>4</v>
      </c>
      <c r="F5" s="56"/>
      <c r="G5" s="34">
        <v>45</v>
      </c>
      <c r="H5" s="34">
        <v>52</v>
      </c>
      <c r="I5" s="34">
        <v>41</v>
      </c>
      <c r="J5" s="34">
        <v>58</v>
      </c>
      <c r="K5" s="34">
        <v>65</v>
      </c>
      <c r="L5" s="34">
        <v>74</v>
      </c>
      <c r="M5" s="34">
        <v>64</v>
      </c>
      <c r="N5" s="34">
        <v>48</v>
      </c>
      <c r="O5" s="34">
        <v>46</v>
      </c>
      <c r="P5" s="34">
        <v>49</v>
      </c>
      <c r="Q5" s="34">
        <v>42</v>
      </c>
      <c r="R5" s="34">
        <v>44</v>
      </c>
      <c r="S5" s="34">
        <v>42</v>
      </c>
      <c r="T5" s="34">
        <v>32</v>
      </c>
      <c r="U5" s="34">
        <v>56</v>
      </c>
      <c r="V5" s="34">
        <v>68</v>
      </c>
      <c r="W5" s="34">
        <v>69</v>
      </c>
      <c r="X5" s="34">
        <v>67</v>
      </c>
      <c r="Y5" s="34">
        <v>66</v>
      </c>
      <c r="Z5" s="34">
        <v>66</v>
      </c>
      <c r="AA5" s="197">
        <v>51</v>
      </c>
      <c r="AB5" s="34">
        <v>70</v>
      </c>
      <c r="AC5" s="34">
        <v>63</v>
      </c>
      <c r="AD5" s="197">
        <v>61</v>
      </c>
      <c r="AE5" s="34">
        <v>72</v>
      </c>
      <c r="AF5" s="34">
        <v>66</v>
      </c>
      <c r="AG5" s="34">
        <v>70</v>
      </c>
      <c r="AH5" s="34">
        <v>70</v>
      </c>
      <c r="AI5" s="34">
        <v>71</v>
      </c>
      <c r="AJ5" s="34">
        <v>87</v>
      </c>
      <c r="AK5" s="34">
        <v>93</v>
      </c>
      <c r="AL5" s="34">
        <v>81</v>
      </c>
      <c r="AM5" s="34">
        <v>84</v>
      </c>
      <c r="AN5" s="34">
        <v>109</v>
      </c>
      <c r="AO5" s="34">
        <v>96</v>
      </c>
      <c r="AP5" s="34">
        <v>94</v>
      </c>
      <c r="AQ5" s="34">
        <v>72</v>
      </c>
      <c r="AR5" s="34">
        <v>82</v>
      </c>
      <c r="AS5" s="34">
        <v>90</v>
      </c>
      <c r="AT5" s="34">
        <v>86</v>
      </c>
      <c r="AU5" s="34">
        <v>80</v>
      </c>
      <c r="AV5" s="34">
        <v>100</v>
      </c>
      <c r="AW5" s="34">
        <v>100</v>
      </c>
      <c r="AX5" s="34">
        <v>93</v>
      </c>
      <c r="AY5" s="34">
        <v>91</v>
      </c>
      <c r="AZ5" s="34">
        <v>101</v>
      </c>
      <c r="BA5" s="34">
        <v>107</v>
      </c>
      <c r="BB5" s="34">
        <v>126</v>
      </c>
      <c r="BC5" s="34">
        <v>114</v>
      </c>
      <c r="BD5" s="34">
        <v>111</v>
      </c>
      <c r="BE5" s="34">
        <v>122</v>
      </c>
      <c r="BF5" s="34">
        <v>115</v>
      </c>
      <c r="BG5" s="34">
        <v>136</v>
      </c>
      <c r="BH5" s="34">
        <v>144</v>
      </c>
      <c r="BI5" s="34">
        <v>123</v>
      </c>
      <c r="BJ5" s="34">
        <v>113</v>
      </c>
      <c r="BK5" s="34">
        <v>134</v>
      </c>
      <c r="BL5" s="34">
        <v>143</v>
      </c>
      <c r="BM5" s="34">
        <v>135</v>
      </c>
      <c r="BN5" s="34">
        <v>124</v>
      </c>
      <c r="BO5" s="34">
        <v>135</v>
      </c>
      <c r="BP5" s="34">
        <v>126</v>
      </c>
      <c r="BQ5" s="34">
        <v>47</v>
      </c>
      <c r="BR5" s="95">
        <v>45</v>
      </c>
      <c r="BS5" s="34">
        <v>111</v>
      </c>
      <c r="BT5" s="34">
        <v>143</v>
      </c>
      <c r="BU5" s="34">
        <v>153</v>
      </c>
      <c r="BV5" s="34">
        <v>164</v>
      </c>
      <c r="BW5" s="34">
        <v>154</v>
      </c>
      <c r="BX5" s="34">
        <v>172</v>
      </c>
      <c r="BY5" s="34">
        <v>167</v>
      </c>
      <c r="BZ5" s="34">
        <v>165</v>
      </c>
      <c r="CA5" s="34">
        <v>164</v>
      </c>
      <c r="CB5" s="34">
        <v>174</v>
      </c>
      <c r="CC5" s="34">
        <v>175</v>
      </c>
      <c r="CD5" s="34">
        <v>161</v>
      </c>
      <c r="CE5" s="34">
        <v>164</v>
      </c>
      <c r="CF5" s="34">
        <v>165</v>
      </c>
      <c r="CG5" s="34">
        <v>172</v>
      </c>
      <c r="CH5" s="34">
        <v>168</v>
      </c>
      <c r="CI5" s="34">
        <v>159</v>
      </c>
      <c r="CJ5" s="34">
        <v>157</v>
      </c>
      <c r="CK5" s="34">
        <v>166</v>
      </c>
      <c r="CL5" s="34">
        <v>158</v>
      </c>
      <c r="CM5" s="34">
        <v>162</v>
      </c>
      <c r="CN5" s="34">
        <v>174</v>
      </c>
      <c r="CO5" s="34">
        <v>149</v>
      </c>
      <c r="CP5" s="34">
        <v>159</v>
      </c>
      <c r="CQ5" s="34">
        <v>193</v>
      </c>
      <c r="CR5" s="34">
        <v>179</v>
      </c>
      <c r="CS5" s="34">
        <v>149</v>
      </c>
      <c r="CT5" s="34">
        <v>161</v>
      </c>
      <c r="CU5" s="34">
        <v>164</v>
      </c>
      <c r="CV5" s="34">
        <v>170</v>
      </c>
      <c r="CW5" s="34">
        <v>158</v>
      </c>
      <c r="CX5" s="34">
        <v>143</v>
      </c>
      <c r="CY5" s="34">
        <v>169</v>
      </c>
      <c r="CZ5" s="34">
        <v>160</v>
      </c>
      <c r="DA5" s="34">
        <v>160</v>
      </c>
      <c r="DB5" s="34">
        <v>160</v>
      </c>
      <c r="DC5" s="34">
        <v>176</v>
      </c>
      <c r="DD5" s="34">
        <v>164</v>
      </c>
      <c r="DE5" s="34">
        <v>140</v>
      </c>
      <c r="DF5" s="34"/>
      <c r="DG5" s="34"/>
      <c r="DH5" s="34"/>
      <c r="DI5" s="195">
        <f>(ÜBERSICHT!K5)</f>
        <v>0</v>
      </c>
      <c r="DJ5" s="195">
        <f>(ÜBERSICHT!L5)</f>
        <v>0</v>
      </c>
      <c r="DK5" s="210">
        <f t="shared" si="1"/>
        <v>160</v>
      </c>
      <c r="DL5" s="64">
        <f t="shared" si="2"/>
        <v>-24</v>
      </c>
      <c r="DM5" s="40">
        <f t="shared" si="3"/>
        <v>2.5093539793231881E-2</v>
      </c>
      <c r="DN5" s="28"/>
      <c r="DO5" s="211" t="s">
        <v>87</v>
      </c>
      <c r="DP5" s="28" t="s">
        <v>1318</v>
      </c>
      <c r="DQ5" s="28"/>
      <c r="DR5" s="28"/>
      <c r="DS5" s="28"/>
      <c r="DT5" s="28"/>
      <c r="DU5" s="28"/>
    </row>
    <row r="6" spans="1:125" ht="15" customHeight="1" x14ac:dyDescent="0.3">
      <c r="A6" s="200">
        <f t="shared" si="4"/>
        <v>4</v>
      </c>
      <c r="B6" s="283">
        <f>1*SUBTOTAL(3,A$3:A6)</f>
        <v>4</v>
      </c>
      <c r="C6" s="6" t="str">
        <f>(Mitglieder!C6)</f>
        <v>Capt.S</v>
      </c>
      <c r="D6" s="82">
        <f t="shared" si="0"/>
        <v>108.94174757281553</v>
      </c>
      <c r="E6" s="71">
        <f>(ÜBERSICHT!E6)</f>
        <v>31</v>
      </c>
      <c r="F6" s="56"/>
      <c r="G6" s="34">
        <v>80</v>
      </c>
      <c r="H6" s="34">
        <v>78</v>
      </c>
      <c r="I6" s="34">
        <v>85</v>
      </c>
      <c r="J6" s="34">
        <v>108</v>
      </c>
      <c r="K6" s="34">
        <v>116</v>
      </c>
      <c r="L6" s="34">
        <v>100</v>
      </c>
      <c r="M6" s="34">
        <v>106</v>
      </c>
      <c r="N6" s="34">
        <v>107</v>
      </c>
      <c r="O6" s="34">
        <v>118</v>
      </c>
      <c r="P6" s="34">
        <v>100</v>
      </c>
      <c r="Q6" s="34">
        <v>114</v>
      </c>
      <c r="R6" s="34">
        <v>118</v>
      </c>
      <c r="S6" s="34">
        <v>121</v>
      </c>
      <c r="T6" s="34">
        <v>125</v>
      </c>
      <c r="U6" s="34">
        <v>110</v>
      </c>
      <c r="V6" s="34">
        <v>95</v>
      </c>
      <c r="W6" s="34">
        <v>117</v>
      </c>
      <c r="X6" s="34">
        <v>127</v>
      </c>
      <c r="Y6" s="34">
        <v>125</v>
      </c>
      <c r="Z6" s="34">
        <v>118</v>
      </c>
      <c r="AA6" s="34">
        <v>121</v>
      </c>
      <c r="AB6" s="197">
        <v>160</v>
      </c>
      <c r="AC6" s="197">
        <v>152</v>
      </c>
      <c r="AD6" s="197">
        <v>138</v>
      </c>
      <c r="AE6" s="34">
        <v>127</v>
      </c>
      <c r="AF6" s="34">
        <v>135</v>
      </c>
      <c r="AG6" s="34">
        <v>120</v>
      </c>
      <c r="AH6" s="34">
        <v>118</v>
      </c>
      <c r="AI6" s="34">
        <v>123</v>
      </c>
      <c r="AJ6" s="34">
        <v>132</v>
      </c>
      <c r="AK6" s="34">
        <v>132</v>
      </c>
      <c r="AL6" s="34">
        <v>138</v>
      </c>
      <c r="AM6" s="34">
        <v>112</v>
      </c>
      <c r="AN6" s="34">
        <v>112</v>
      </c>
      <c r="AO6" s="34">
        <v>113</v>
      </c>
      <c r="AP6" s="34">
        <v>101</v>
      </c>
      <c r="AQ6" s="34">
        <v>89</v>
      </c>
      <c r="AR6" s="34">
        <v>92</v>
      </c>
      <c r="AS6" s="34">
        <v>95</v>
      </c>
      <c r="AT6" s="34">
        <v>89</v>
      </c>
      <c r="AU6" s="34">
        <v>95</v>
      </c>
      <c r="AV6" s="34">
        <v>113</v>
      </c>
      <c r="AW6" s="34">
        <v>97</v>
      </c>
      <c r="AX6" s="34">
        <v>112</v>
      </c>
      <c r="AY6" s="34">
        <v>115</v>
      </c>
      <c r="AZ6" s="34">
        <v>114</v>
      </c>
      <c r="BA6" s="34">
        <v>111</v>
      </c>
      <c r="BB6" s="34">
        <v>99</v>
      </c>
      <c r="BC6" s="34">
        <v>112</v>
      </c>
      <c r="BD6" s="34">
        <v>110</v>
      </c>
      <c r="BE6" s="34">
        <v>115</v>
      </c>
      <c r="BF6" s="34">
        <v>120</v>
      </c>
      <c r="BG6" s="34">
        <v>101</v>
      </c>
      <c r="BH6" s="34">
        <v>111</v>
      </c>
      <c r="BI6" s="34">
        <v>104</v>
      </c>
      <c r="BJ6" s="34">
        <v>119</v>
      </c>
      <c r="BK6" s="34">
        <v>126</v>
      </c>
      <c r="BL6" s="34">
        <v>142</v>
      </c>
      <c r="BM6" s="34">
        <v>109</v>
      </c>
      <c r="BN6" s="34">
        <v>148</v>
      </c>
      <c r="BO6" s="34">
        <v>120</v>
      </c>
      <c r="BP6" s="34">
        <v>122</v>
      </c>
      <c r="BQ6" s="34">
        <v>113</v>
      </c>
      <c r="BR6" s="34">
        <v>94</v>
      </c>
      <c r="BS6" s="34">
        <v>134</v>
      </c>
      <c r="BT6" s="34">
        <v>110</v>
      </c>
      <c r="BU6" s="34">
        <v>113</v>
      </c>
      <c r="BV6" s="34">
        <v>120</v>
      </c>
      <c r="BW6" s="34">
        <v>115</v>
      </c>
      <c r="BX6" s="34">
        <v>127</v>
      </c>
      <c r="BY6" s="34">
        <v>97</v>
      </c>
      <c r="BZ6" s="34">
        <v>122</v>
      </c>
      <c r="CA6" s="34">
        <v>79</v>
      </c>
      <c r="CB6" s="34">
        <v>93</v>
      </c>
      <c r="CC6" s="34">
        <v>127</v>
      </c>
      <c r="CD6" s="34">
        <v>94</v>
      </c>
      <c r="CE6" s="34">
        <v>97</v>
      </c>
      <c r="CF6" s="34">
        <v>96</v>
      </c>
      <c r="CG6" s="34">
        <v>111</v>
      </c>
      <c r="CH6" s="34">
        <v>94</v>
      </c>
      <c r="CI6" s="34">
        <v>74</v>
      </c>
      <c r="CJ6" s="34">
        <v>78</v>
      </c>
      <c r="CK6" s="34">
        <v>89</v>
      </c>
      <c r="CL6" s="34">
        <v>91</v>
      </c>
      <c r="CM6" s="34">
        <v>88</v>
      </c>
      <c r="CN6" s="34">
        <v>102</v>
      </c>
      <c r="CO6" s="34">
        <v>97</v>
      </c>
      <c r="CP6" s="34">
        <v>88</v>
      </c>
      <c r="CQ6" s="34">
        <v>90</v>
      </c>
      <c r="CR6" s="34">
        <v>99</v>
      </c>
      <c r="CS6" s="34">
        <v>114</v>
      </c>
      <c r="CT6" s="34">
        <v>94</v>
      </c>
      <c r="CU6" s="34">
        <v>104</v>
      </c>
      <c r="CV6" s="34">
        <v>92</v>
      </c>
      <c r="CW6" s="34">
        <v>93</v>
      </c>
      <c r="CX6" s="34">
        <v>95</v>
      </c>
      <c r="CY6" s="34">
        <v>114</v>
      </c>
      <c r="CZ6" s="34">
        <v>102</v>
      </c>
      <c r="DA6" s="34">
        <v>90</v>
      </c>
      <c r="DB6" s="34">
        <v>115</v>
      </c>
      <c r="DC6" s="34">
        <v>114</v>
      </c>
      <c r="DD6" s="34">
        <v>91</v>
      </c>
      <c r="DE6" s="34">
        <v>89</v>
      </c>
      <c r="DF6" s="34"/>
      <c r="DG6" s="34"/>
      <c r="DH6" s="34"/>
      <c r="DI6" s="195">
        <f>(ÜBERSICHT!K6)</f>
        <v>0</v>
      </c>
      <c r="DJ6" s="195">
        <f>(ÜBERSICHT!L6)</f>
        <v>0</v>
      </c>
      <c r="DK6" s="210">
        <f t="shared" si="1"/>
        <v>98</v>
      </c>
      <c r="DL6" s="64">
        <f t="shared" si="2"/>
        <v>-2</v>
      </c>
      <c r="DM6" s="40">
        <f t="shared" si="3"/>
        <v>2.4213140426507431E-2</v>
      </c>
      <c r="DN6" s="28"/>
      <c r="DO6" s="212" t="s">
        <v>87</v>
      </c>
      <c r="DP6" s="28" t="s">
        <v>1319</v>
      </c>
      <c r="DQ6" s="28"/>
      <c r="DR6" s="28"/>
      <c r="DS6" s="28"/>
      <c r="DT6" s="28"/>
      <c r="DU6" s="28"/>
    </row>
    <row r="7" spans="1:125" ht="15" customHeight="1" x14ac:dyDescent="0.3">
      <c r="A7" s="200">
        <f t="shared" si="4"/>
        <v>5</v>
      </c>
      <c r="B7" s="283">
        <f>1*SUBTOTAL(3,A$3:A7)</f>
        <v>5</v>
      </c>
      <c r="C7" s="6" t="str">
        <f>(Mitglieder!C7)</f>
        <v>Capt.S Jr</v>
      </c>
      <c r="D7" s="82">
        <f t="shared" si="0"/>
        <v>82.051282051282058</v>
      </c>
      <c r="E7" s="71">
        <f>(ÜBERSICHT!E7)</f>
        <v>29</v>
      </c>
      <c r="F7" s="56"/>
      <c r="G7" s="79">
        <v>0</v>
      </c>
      <c r="H7" s="79">
        <v>0</v>
      </c>
      <c r="I7" s="79">
        <v>0</v>
      </c>
      <c r="J7" s="79">
        <v>0</v>
      </c>
      <c r="K7" s="79">
        <v>0</v>
      </c>
      <c r="L7" s="79">
        <v>0</v>
      </c>
      <c r="M7" s="79">
        <v>0</v>
      </c>
      <c r="N7" s="79">
        <v>0</v>
      </c>
      <c r="O7" s="79">
        <v>0</v>
      </c>
      <c r="P7" s="79">
        <v>0</v>
      </c>
      <c r="Q7" s="79">
        <v>0</v>
      </c>
      <c r="R7" s="79">
        <v>0</v>
      </c>
      <c r="S7" s="79">
        <v>0</v>
      </c>
      <c r="T7" s="79">
        <v>0</v>
      </c>
      <c r="U7" s="79">
        <v>0</v>
      </c>
      <c r="V7" s="79">
        <v>0</v>
      </c>
      <c r="W7" s="79">
        <v>0</v>
      </c>
      <c r="X7" s="79">
        <v>0</v>
      </c>
      <c r="Y7" s="79">
        <v>0</v>
      </c>
      <c r="Z7" s="79">
        <v>0</v>
      </c>
      <c r="AA7" s="79">
        <v>0</v>
      </c>
      <c r="AB7" s="79">
        <v>0</v>
      </c>
      <c r="AC7" s="79">
        <v>0</v>
      </c>
      <c r="AD7" s="79">
        <v>0</v>
      </c>
      <c r="AE7" s="79">
        <v>0</v>
      </c>
      <c r="AF7" s="79">
        <v>0</v>
      </c>
      <c r="AG7" s="79">
        <v>0</v>
      </c>
      <c r="AH7" s="79">
        <v>0</v>
      </c>
      <c r="AI7" s="79">
        <v>0</v>
      </c>
      <c r="AJ7" s="79">
        <v>0</v>
      </c>
      <c r="AK7" s="79">
        <v>0</v>
      </c>
      <c r="AL7" s="79">
        <v>0</v>
      </c>
      <c r="AM7" s="79">
        <v>0</v>
      </c>
      <c r="AN7" s="79">
        <v>0</v>
      </c>
      <c r="AO7" s="79">
        <v>0</v>
      </c>
      <c r="AP7" s="79">
        <v>0</v>
      </c>
      <c r="AQ7" s="79">
        <v>0</v>
      </c>
      <c r="AR7" s="79">
        <v>0</v>
      </c>
      <c r="AS7" s="79">
        <v>0</v>
      </c>
      <c r="AT7" s="79">
        <v>0</v>
      </c>
      <c r="AU7" s="79">
        <v>0</v>
      </c>
      <c r="AV7" s="79">
        <v>0</v>
      </c>
      <c r="AW7" s="79">
        <v>0</v>
      </c>
      <c r="AX7" s="79">
        <v>0</v>
      </c>
      <c r="AY7" s="79">
        <v>0</v>
      </c>
      <c r="AZ7" s="79">
        <v>0</v>
      </c>
      <c r="BA7" s="79">
        <v>0</v>
      </c>
      <c r="BB7" s="79">
        <v>0</v>
      </c>
      <c r="BC7" s="79">
        <v>0</v>
      </c>
      <c r="BD7" s="79">
        <v>0</v>
      </c>
      <c r="BE7" s="79">
        <v>0</v>
      </c>
      <c r="BF7" s="79">
        <v>0</v>
      </c>
      <c r="BG7" s="79">
        <v>0</v>
      </c>
      <c r="BH7" s="79">
        <v>0</v>
      </c>
      <c r="BI7" s="79">
        <v>0</v>
      </c>
      <c r="BJ7" s="79">
        <v>0</v>
      </c>
      <c r="BK7" s="79">
        <v>0</v>
      </c>
      <c r="BL7" s="79">
        <v>0</v>
      </c>
      <c r="BM7" s="79">
        <v>0</v>
      </c>
      <c r="BN7" s="79">
        <v>0</v>
      </c>
      <c r="BO7" s="79">
        <v>0</v>
      </c>
      <c r="BP7" s="79">
        <v>0</v>
      </c>
      <c r="BQ7" s="79">
        <v>0</v>
      </c>
      <c r="BR7" s="95">
        <v>45</v>
      </c>
      <c r="BS7" s="34">
        <v>66</v>
      </c>
      <c r="BT7" s="34">
        <v>75</v>
      </c>
      <c r="BU7" s="34">
        <v>61</v>
      </c>
      <c r="BV7" s="79">
        <v>0</v>
      </c>
      <c r="BW7" s="95">
        <v>45</v>
      </c>
      <c r="BX7" s="34">
        <v>76</v>
      </c>
      <c r="BY7" s="34">
        <v>65</v>
      </c>
      <c r="BZ7" s="34">
        <v>85</v>
      </c>
      <c r="CA7" s="34">
        <v>65</v>
      </c>
      <c r="CB7" s="34">
        <v>69</v>
      </c>
      <c r="CC7" s="34">
        <v>94</v>
      </c>
      <c r="CD7" s="34">
        <v>75</v>
      </c>
      <c r="CE7" s="34">
        <v>77</v>
      </c>
      <c r="CF7" s="34">
        <v>60</v>
      </c>
      <c r="CG7" s="34">
        <v>78</v>
      </c>
      <c r="CH7" s="34">
        <v>76</v>
      </c>
      <c r="CI7" s="34">
        <v>77</v>
      </c>
      <c r="CJ7" s="34">
        <v>70</v>
      </c>
      <c r="CK7" s="34">
        <v>63</v>
      </c>
      <c r="CL7" s="34">
        <v>82</v>
      </c>
      <c r="CM7" s="34">
        <v>94</v>
      </c>
      <c r="CN7" s="34">
        <v>100</v>
      </c>
      <c r="CO7" s="34">
        <v>76</v>
      </c>
      <c r="CP7" s="34">
        <v>91</v>
      </c>
      <c r="CQ7" s="34">
        <v>102</v>
      </c>
      <c r="CR7" s="34">
        <v>93</v>
      </c>
      <c r="CS7" s="34">
        <v>90</v>
      </c>
      <c r="CT7" s="34">
        <v>100</v>
      </c>
      <c r="CU7" s="34">
        <v>82</v>
      </c>
      <c r="CV7" s="34">
        <v>87</v>
      </c>
      <c r="CW7" s="34">
        <v>102</v>
      </c>
      <c r="CX7" s="34">
        <v>86</v>
      </c>
      <c r="CY7" s="34">
        <v>113</v>
      </c>
      <c r="CZ7" s="34">
        <v>94</v>
      </c>
      <c r="DA7" s="34">
        <v>97</v>
      </c>
      <c r="DB7" s="34">
        <v>105</v>
      </c>
      <c r="DC7" s="34">
        <v>105</v>
      </c>
      <c r="DD7" s="34">
        <v>90</v>
      </c>
      <c r="DE7" s="34">
        <v>89</v>
      </c>
      <c r="DF7" s="34"/>
      <c r="DG7" s="34"/>
      <c r="DH7" s="34"/>
      <c r="DI7" s="195">
        <f>(ÜBERSICHT!K7)</f>
        <v>0</v>
      </c>
      <c r="DJ7" s="195">
        <f>(ÜBERSICHT!L7)</f>
        <v>0</v>
      </c>
      <c r="DK7" s="210">
        <f t="shared" si="1"/>
        <v>94.666666666666671</v>
      </c>
      <c r="DL7" s="64">
        <f t="shared" si="2"/>
        <v>-1</v>
      </c>
      <c r="DM7" s="40">
        <f t="shared" si="3"/>
        <v>1.823652785774121E-2</v>
      </c>
      <c r="DN7" s="28"/>
      <c r="DO7" s="213" t="s">
        <v>87</v>
      </c>
      <c r="DP7" s="28" t="s">
        <v>555</v>
      </c>
      <c r="DR7" s="28"/>
      <c r="DS7" s="28"/>
      <c r="DT7" s="28"/>
      <c r="DU7" s="28"/>
    </row>
    <row r="8" spans="1:125" ht="15" customHeight="1" x14ac:dyDescent="0.3">
      <c r="A8" s="200">
        <f t="shared" si="4"/>
        <v>6</v>
      </c>
      <c r="B8" s="283">
        <f>1*SUBTOTAL(3,A$3:A8)</f>
        <v>6</v>
      </c>
      <c r="C8" s="6" t="str">
        <f>(Mitglieder!C8)</f>
        <v>captain cuba</v>
      </c>
      <c r="D8" s="82">
        <f t="shared" si="0"/>
        <v>118</v>
      </c>
      <c r="E8" s="71">
        <f>(ÜBERSICHT!E8)</f>
        <v>2</v>
      </c>
      <c r="F8" s="56"/>
      <c r="G8" s="79">
        <v>0</v>
      </c>
      <c r="H8" s="79">
        <v>0</v>
      </c>
      <c r="I8" s="79">
        <v>0</v>
      </c>
      <c r="J8" s="79">
        <v>0</v>
      </c>
      <c r="K8" s="79">
        <v>0</v>
      </c>
      <c r="L8" s="79">
        <v>0</v>
      </c>
      <c r="M8" s="79">
        <v>0</v>
      </c>
      <c r="N8" s="79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79">
        <v>0</v>
      </c>
      <c r="U8" s="79">
        <v>0</v>
      </c>
      <c r="V8" s="79">
        <v>0</v>
      </c>
      <c r="W8" s="79">
        <v>0</v>
      </c>
      <c r="X8" s="79">
        <v>0</v>
      </c>
      <c r="Y8" s="79">
        <v>0</v>
      </c>
      <c r="Z8" s="79">
        <v>0</v>
      </c>
      <c r="AA8" s="79">
        <v>0</v>
      </c>
      <c r="AB8" s="79">
        <v>0</v>
      </c>
      <c r="AC8" s="79">
        <v>0</v>
      </c>
      <c r="AD8" s="79">
        <v>0</v>
      </c>
      <c r="AE8" s="79">
        <v>0</v>
      </c>
      <c r="AF8" s="79">
        <v>0</v>
      </c>
      <c r="AG8" s="79">
        <v>0</v>
      </c>
      <c r="AH8" s="79">
        <v>0</v>
      </c>
      <c r="AI8" s="79">
        <v>0</v>
      </c>
      <c r="AJ8" s="79">
        <v>0</v>
      </c>
      <c r="AK8" s="79">
        <v>0</v>
      </c>
      <c r="AL8" s="79">
        <v>0</v>
      </c>
      <c r="AM8" s="79">
        <v>0</v>
      </c>
      <c r="AN8" s="79">
        <v>0</v>
      </c>
      <c r="AO8" s="79">
        <v>0</v>
      </c>
      <c r="AP8" s="79">
        <v>0</v>
      </c>
      <c r="AQ8" s="79">
        <v>0</v>
      </c>
      <c r="AR8" s="79">
        <v>0</v>
      </c>
      <c r="AS8" s="79">
        <v>0</v>
      </c>
      <c r="AT8" s="79">
        <v>0</v>
      </c>
      <c r="AU8" s="79">
        <v>0</v>
      </c>
      <c r="AV8" s="79">
        <v>0</v>
      </c>
      <c r="AW8" s="79">
        <v>0</v>
      </c>
      <c r="AX8" s="79">
        <v>0</v>
      </c>
      <c r="AY8" s="79">
        <v>0</v>
      </c>
      <c r="AZ8" s="79">
        <v>0</v>
      </c>
      <c r="BA8" s="79">
        <v>0</v>
      </c>
      <c r="BB8" s="79">
        <v>0</v>
      </c>
      <c r="BC8" s="79">
        <v>0</v>
      </c>
      <c r="BD8" s="79">
        <v>0</v>
      </c>
      <c r="BE8" s="79">
        <v>0</v>
      </c>
      <c r="BF8" s="79">
        <v>0</v>
      </c>
      <c r="BG8" s="79">
        <v>0</v>
      </c>
      <c r="BH8" s="79">
        <v>0</v>
      </c>
      <c r="BI8" s="79">
        <v>0</v>
      </c>
      <c r="BJ8" s="79">
        <v>0</v>
      </c>
      <c r="BK8" s="79">
        <v>0</v>
      </c>
      <c r="BL8" s="79">
        <v>0</v>
      </c>
      <c r="BM8" s="79">
        <v>0</v>
      </c>
      <c r="BN8" s="79">
        <v>0</v>
      </c>
      <c r="BO8" s="79">
        <v>0</v>
      </c>
      <c r="BP8" s="79">
        <v>0</v>
      </c>
      <c r="BQ8" s="79">
        <v>0</v>
      </c>
      <c r="BR8" s="79">
        <v>0</v>
      </c>
      <c r="BS8" s="79">
        <v>0</v>
      </c>
      <c r="BT8" s="79">
        <v>0</v>
      </c>
      <c r="BU8" s="79">
        <v>0</v>
      </c>
      <c r="BV8" s="79">
        <v>0</v>
      </c>
      <c r="BW8" s="79">
        <v>0</v>
      </c>
      <c r="BX8" s="79">
        <v>0</v>
      </c>
      <c r="BY8" s="79">
        <v>0</v>
      </c>
      <c r="BZ8" s="79">
        <v>0</v>
      </c>
      <c r="CA8" s="79">
        <v>0</v>
      </c>
      <c r="CB8" s="79">
        <v>0</v>
      </c>
      <c r="CC8" s="79">
        <v>0</v>
      </c>
      <c r="CD8" s="79">
        <v>0</v>
      </c>
      <c r="CE8" s="79">
        <v>0</v>
      </c>
      <c r="CF8" s="79">
        <v>0</v>
      </c>
      <c r="CG8" s="79">
        <v>0</v>
      </c>
      <c r="CH8" s="79">
        <v>0</v>
      </c>
      <c r="CI8" s="79">
        <v>0</v>
      </c>
      <c r="CJ8" s="79">
        <v>0</v>
      </c>
      <c r="CK8" s="79">
        <v>0</v>
      </c>
      <c r="CL8" s="79">
        <v>0</v>
      </c>
      <c r="CM8" s="79">
        <v>0</v>
      </c>
      <c r="CN8" s="79">
        <v>0</v>
      </c>
      <c r="CO8" s="79">
        <v>0</v>
      </c>
      <c r="CP8" s="79">
        <v>0</v>
      </c>
      <c r="CQ8" s="79">
        <v>0</v>
      </c>
      <c r="CR8" s="79">
        <v>0</v>
      </c>
      <c r="CS8" s="79">
        <v>0</v>
      </c>
      <c r="CT8" s="79">
        <v>0</v>
      </c>
      <c r="CU8" s="79">
        <v>0</v>
      </c>
      <c r="CV8" s="79">
        <v>0</v>
      </c>
      <c r="CW8" s="79">
        <v>0</v>
      </c>
      <c r="CX8" s="79">
        <v>0</v>
      </c>
      <c r="CY8" s="79">
        <v>0</v>
      </c>
      <c r="CZ8" s="79">
        <v>0</v>
      </c>
      <c r="DA8" s="79">
        <v>0</v>
      </c>
      <c r="DB8" s="79">
        <v>0</v>
      </c>
      <c r="DC8" s="79">
        <v>0</v>
      </c>
      <c r="DD8" s="95">
        <v>75</v>
      </c>
      <c r="DE8" s="34">
        <v>161</v>
      </c>
      <c r="DF8" s="34"/>
      <c r="DG8" s="34"/>
      <c r="DH8" s="34"/>
      <c r="DI8" s="195">
        <f>(ÜBERSICHT!K8)</f>
        <v>0</v>
      </c>
      <c r="DJ8" s="195">
        <f>(ÜBERSICHT!L8)</f>
        <v>0</v>
      </c>
      <c r="DK8" s="210">
        <f t="shared" si="1"/>
        <v>118</v>
      </c>
      <c r="DL8" s="64">
        <f t="shared" si="2"/>
        <v>86</v>
      </c>
      <c r="DM8" s="40">
        <f t="shared" si="3"/>
        <v>2.6226406625414075E-2</v>
      </c>
      <c r="DN8" s="28"/>
      <c r="DR8" s="28"/>
      <c r="DS8" s="28"/>
      <c r="DT8" s="28"/>
      <c r="DU8" s="28"/>
    </row>
    <row r="9" spans="1:125" ht="15" customHeight="1" x14ac:dyDescent="0.3">
      <c r="A9" s="200">
        <f t="shared" si="4"/>
        <v>7</v>
      </c>
      <c r="B9" s="283">
        <f>1*SUBTOTAL(3,A$3:A9)</f>
        <v>7</v>
      </c>
      <c r="C9" s="6" t="str">
        <f>(Mitglieder!C9)</f>
        <v>Cobra</v>
      </c>
      <c r="D9" s="82">
        <f t="shared" si="0"/>
        <v>75</v>
      </c>
      <c r="E9" s="71" t="str">
        <f>(ÜBERSICHT!E9)</f>
        <v>/</v>
      </c>
      <c r="F9" s="56"/>
      <c r="G9" s="79">
        <v>0</v>
      </c>
      <c r="H9" s="79">
        <v>0</v>
      </c>
      <c r="I9" s="79">
        <v>0</v>
      </c>
      <c r="J9" s="79">
        <v>0</v>
      </c>
      <c r="K9" s="79">
        <v>0</v>
      </c>
      <c r="L9" s="79">
        <v>0</v>
      </c>
      <c r="M9" s="79">
        <v>0</v>
      </c>
      <c r="N9" s="79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79">
        <v>0</v>
      </c>
      <c r="U9" s="79">
        <v>0</v>
      </c>
      <c r="V9" s="79">
        <v>0</v>
      </c>
      <c r="W9" s="79">
        <v>0</v>
      </c>
      <c r="X9" s="79">
        <v>0</v>
      </c>
      <c r="Y9" s="79">
        <v>0</v>
      </c>
      <c r="Z9" s="79">
        <v>0</v>
      </c>
      <c r="AA9" s="79">
        <v>0</v>
      </c>
      <c r="AB9" s="79">
        <v>0</v>
      </c>
      <c r="AC9" s="79">
        <v>0</v>
      </c>
      <c r="AD9" s="79">
        <v>0</v>
      </c>
      <c r="AE9" s="79">
        <v>0</v>
      </c>
      <c r="AF9" s="79">
        <v>0</v>
      </c>
      <c r="AG9" s="79">
        <v>0</v>
      </c>
      <c r="AH9" s="79">
        <v>0</v>
      </c>
      <c r="AI9" s="79">
        <v>0</v>
      </c>
      <c r="AJ9" s="79">
        <v>0</v>
      </c>
      <c r="AK9" s="79">
        <v>0</v>
      </c>
      <c r="AL9" s="79">
        <v>0</v>
      </c>
      <c r="AM9" s="79">
        <v>0</v>
      </c>
      <c r="AN9" s="79">
        <v>0</v>
      </c>
      <c r="AO9" s="79">
        <v>0</v>
      </c>
      <c r="AP9" s="79">
        <v>0</v>
      </c>
      <c r="AQ9" s="79">
        <v>0</v>
      </c>
      <c r="AR9" s="79">
        <v>0</v>
      </c>
      <c r="AS9" s="79">
        <v>0</v>
      </c>
      <c r="AT9" s="79">
        <v>0</v>
      </c>
      <c r="AU9" s="79">
        <v>0</v>
      </c>
      <c r="AV9" s="79">
        <v>0</v>
      </c>
      <c r="AW9" s="79">
        <v>0</v>
      </c>
      <c r="AX9" s="79">
        <v>0</v>
      </c>
      <c r="AY9" s="79">
        <v>0</v>
      </c>
      <c r="AZ9" s="79">
        <v>0</v>
      </c>
      <c r="BA9" s="79">
        <v>0</v>
      </c>
      <c r="BB9" s="79">
        <v>0</v>
      </c>
      <c r="BC9" s="79">
        <v>0</v>
      </c>
      <c r="BD9" s="79">
        <v>0</v>
      </c>
      <c r="BE9" s="79">
        <v>0</v>
      </c>
      <c r="BF9" s="79">
        <v>0</v>
      </c>
      <c r="BG9" s="79">
        <v>0</v>
      </c>
      <c r="BH9" s="79">
        <v>0</v>
      </c>
      <c r="BI9" s="79">
        <v>0</v>
      </c>
      <c r="BJ9" s="79">
        <v>0</v>
      </c>
      <c r="BK9" s="79">
        <v>0</v>
      </c>
      <c r="BL9" s="79">
        <v>0</v>
      </c>
      <c r="BM9" s="79">
        <v>0</v>
      </c>
      <c r="BN9" s="79">
        <v>0</v>
      </c>
      <c r="BO9" s="79">
        <v>0</v>
      </c>
      <c r="BP9" s="79">
        <v>0</v>
      </c>
      <c r="BQ9" s="79">
        <v>0</v>
      </c>
      <c r="BR9" s="79">
        <v>0</v>
      </c>
      <c r="BS9" s="79">
        <v>0</v>
      </c>
      <c r="BT9" s="79">
        <v>0</v>
      </c>
      <c r="BU9" s="79">
        <v>0</v>
      </c>
      <c r="BV9" s="79">
        <v>0</v>
      </c>
      <c r="BW9" s="79">
        <v>0</v>
      </c>
      <c r="BX9" s="79">
        <v>0</v>
      </c>
      <c r="BY9" s="79">
        <v>0</v>
      </c>
      <c r="BZ9" s="79">
        <v>0</v>
      </c>
      <c r="CA9" s="79">
        <v>0</v>
      </c>
      <c r="CB9" s="79">
        <v>0</v>
      </c>
      <c r="CC9" s="79">
        <v>0</v>
      </c>
      <c r="CD9" s="79">
        <v>0</v>
      </c>
      <c r="CE9" s="79">
        <v>0</v>
      </c>
      <c r="CF9" s="79">
        <v>0</v>
      </c>
      <c r="CG9" s="79">
        <v>0</v>
      </c>
      <c r="CH9" s="79">
        <v>0</v>
      </c>
      <c r="CI9" s="79">
        <v>0</v>
      </c>
      <c r="CJ9" s="79">
        <v>0</v>
      </c>
      <c r="CK9" s="79">
        <v>0</v>
      </c>
      <c r="CL9" s="79">
        <v>0</v>
      </c>
      <c r="CM9" s="79">
        <v>0</v>
      </c>
      <c r="CN9" s="79">
        <v>0</v>
      </c>
      <c r="CO9" s="79">
        <v>0</v>
      </c>
      <c r="CP9" s="79">
        <v>0</v>
      </c>
      <c r="CQ9" s="79">
        <v>0</v>
      </c>
      <c r="CR9" s="79">
        <v>0</v>
      </c>
      <c r="CS9" s="79">
        <v>0</v>
      </c>
      <c r="CT9" s="79">
        <v>0</v>
      </c>
      <c r="CU9" s="79">
        <v>0</v>
      </c>
      <c r="CV9" s="79">
        <v>0</v>
      </c>
      <c r="CW9" s="79">
        <v>0</v>
      </c>
      <c r="CX9" s="79">
        <v>0</v>
      </c>
      <c r="CY9" s="79">
        <v>0</v>
      </c>
      <c r="CZ9" s="79">
        <v>0</v>
      </c>
      <c r="DA9" s="79">
        <v>0</v>
      </c>
      <c r="DB9" s="79">
        <v>0</v>
      </c>
      <c r="DC9" s="79">
        <v>0</v>
      </c>
      <c r="DD9" s="79">
        <v>0</v>
      </c>
      <c r="DE9" s="95">
        <v>75</v>
      </c>
      <c r="DF9" s="34"/>
      <c r="DG9" s="34"/>
      <c r="DH9" s="34"/>
      <c r="DI9" s="195">
        <f>(ÜBERSICHT!K9)</f>
        <v>0</v>
      </c>
      <c r="DJ9" s="195">
        <f>(ÜBERSICHT!L9)</f>
        <v>0</v>
      </c>
      <c r="DK9" s="210">
        <f t="shared" si="1"/>
        <v>75</v>
      </c>
      <c r="DL9" s="64">
        <f t="shared" si="2"/>
        <v>75</v>
      </c>
      <c r="DM9" s="40">
        <f t="shared" si="3"/>
        <v>1.6669326244966573E-2</v>
      </c>
      <c r="DN9" s="28"/>
      <c r="DO9" s="28"/>
      <c r="DP9" s="28" t="s">
        <v>1314</v>
      </c>
      <c r="DQ9" s="28"/>
      <c r="DR9" s="28"/>
      <c r="DS9" s="28"/>
      <c r="DT9" s="28"/>
      <c r="DU9" s="28"/>
    </row>
    <row r="10" spans="1:125" ht="15" customHeight="1" x14ac:dyDescent="0.3">
      <c r="A10" s="200">
        <f t="shared" si="4"/>
        <v>8</v>
      </c>
      <c r="B10" s="283">
        <f>1*SUBTOTAL(3,A$3:A10)</f>
        <v>8</v>
      </c>
      <c r="C10" s="6" t="str">
        <f>(Mitglieder!C10)</f>
        <v>Cyborg</v>
      </c>
      <c r="D10" s="82">
        <f t="shared" si="0"/>
        <v>62.473684210526315</v>
      </c>
      <c r="E10" s="71">
        <f>(ÜBERSICHT!E10)</f>
        <v>32</v>
      </c>
      <c r="F10" s="56"/>
      <c r="G10" s="79">
        <v>0</v>
      </c>
      <c r="H10" s="79">
        <v>0</v>
      </c>
      <c r="I10" s="79">
        <v>0</v>
      </c>
      <c r="J10" s="79">
        <v>0</v>
      </c>
      <c r="K10" s="79">
        <v>0</v>
      </c>
      <c r="L10" s="79">
        <v>0</v>
      </c>
      <c r="M10" s="79">
        <v>0</v>
      </c>
      <c r="N10" s="79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79">
        <v>0</v>
      </c>
      <c r="U10" s="79">
        <v>0</v>
      </c>
      <c r="V10" s="79">
        <v>0</v>
      </c>
      <c r="W10" s="79">
        <v>0</v>
      </c>
      <c r="X10" s="79">
        <v>0</v>
      </c>
      <c r="Y10" s="79">
        <v>0</v>
      </c>
      <c r="Z10" s="79">
        <v>0</v>
      </c>
      <c r="AA10" s="79">
        <v>0</v>
      </c>
      <c r="AB10" s="79">
        <v>0</v>
      </c>
      <c r="AC10" s="79">
        <v>0</v>
      </c>
      <c r="AD10" s="79">
        <v>0</v>
      </c>
      <c r="AE10" s="79">
        <v>0</v>
      </c>
      <c r="AF10" s="79">
        <v>0</v>
      </c>
      <c r="AG10" s="79">
        <v>0</v>
      </c>
      <c r="AH10" s="79">
        <v>0</v>
      </c>
      <c r="AI10" s="79">
        <v>0</v>
      </c>
      <c r="AJ10" s="79">
        <v>0</v>
      </c>
      <c r="AK10" s="79">
        <v>0</v>
      </c>
      <c r="AL10" s="79">
        <v>0</v>
      </c>
      <c r="AM10" s="79">
        <v>0</v>
      </c>
      <c r="AN10" s="79">
        <v>0</v>
      </c>
      <c r="AO10" s="79">
        <v>0</v>
      </c>
      <c r="AP10" s="79">
        <v>0</v>
      </c>
      <c r="AQ10" s="79">
        <v>0</v>
      </c>
      <c r="AR10" s="79">
        <v>0</v>
      </c>
      <c r="AS10" s="79">
        <v>0</v>
      </c>
      <c r="AT10" s="79">
        <v>0</v>
      </c>
      <c r="AU10" s="79">
        <v>0</v>
      </c>
      <c r="AV10" s="79">
        <v>0</v>
      </c>
      <c r="AW10" s="95">
        <v>45</v>
      </c>
      <c r="AX10" s="34">
        <v>58</v>
      </c>
      <c r="AY10" s="34">
        <v>103</v>
      </c>
      <c r="AZ10" s="34">
        <v>85</v>
      </c>
      <c r="BA10" s="34">
        <v>59</v>
      </c>
      <c r="BB10" s="34">
        <v>88</v>
      </c>
      <c r="BC10" s="34">
        <v>69</v>
      </c>
      <c r="BD10" s="79">
        <v>0</v>
      </c>
      <c r="BE10" s="79">
        <v>0</v>
      </c>
      <c r="BF10" s="79">
        <v>0</v>
      </c>
      <c r="BG10" s="95">
        <v>45</v>
      </c>
      <c r="BH10" s="34">
        <v>80</v>
      </c>
      <c r="BI10" s="34">
        <v>65</v>
      </c>
      <c r="BJ10" s="34">
        <v>68</v>
      </c>
      <c r="BK10" s="34">
        <v>87</v>
      </c>
      <c r="BL10" s="34">
        <v>107</v>
      </c>
      <c r="BM10" s="34">
        <v>76</v>
      </c>
      <c r="BN10" s="34">
        <v>33</v>
      </c>
      <c r="BO10" s="34">
        <v>101</v>
      </c>
      <c r="BP10" s="34">
        <v>87</v>
      </c>
      <c r="BQ10" s="34">
        <v>82</v>
      </c>
      <c r="BR10" s="34">
        <v>78</v>
      </c>
      <c r="BS10" s="197">
        <v>25</v>
      </c>
      <c r="BT10" s="197">
        <v>5</v>
      </c>
      <c r="BU10" s="34">
        <v>63</v>
      </c>
      <c r="BV10" s="34">
        <v>69</v>
      </c>
      <c r="BW10" s="34">
        <v>28</v>
      </c>
      <c r="BX10" s="95">
        <v>45</v>
      </c>
      <c r="BY10" s="34">
        <v>47</v>
      </c>
      <c r="BZ10" s="34">
        <v>43</v>
      </c>
      <c r="CA10" s="34">
        <v>58</v>
      </c>
      <c r="CB10" s="34">
        <v>58</v>
      </c>
      <c r="CC10" s="34">
        <v>55</v>
      </c>
      <c r="CD10" s="34">
        <v>70</v>
      </c>
      <c r="CE10" s="34">
        <v>46</v>
      </c>
      <c r="CF10" s="34">
        <v>47</v>
      </c>
      <c r="CG10" s="34">
        <v>68</v>
      </c>
      <c r="CH10" s="79">
        <v>0</v>
      </c>
      <c r="CI10" s="95">
        <v>45</v>
      </c>
      <c r="CJ10" s="34">
        <v>54</v>
      </c>
      <c r="CK10" s="34">
        <v>96</v>
      </c>
      <c r="CL10" s="34">
        <v>62</v>
      </c>
      <c r="CM10" s="34">
        <v>50</v>
      </c>
      <c r="CN10" s="34">
        <v>66</v>
      </c>
      <c r="CO10" s="34">
        <v>53</v>
      </c>
      <c r="CP10" s="34">
        <v>95</v>
      </c>
      <c r="CQ10" s="34">
        <v>60</v>
      </c>
      <c r="CR10" s="34">
        <v>60</v>
      </c>
      <c r="CS10" s="34">
        <v>44</v>
      </c>
      <c r="CT10" s="34">
        <v>53</v>
      </c>
      <c r="CU10" s="34">
        <v>57</v>
      </c>
      <c r="CV10" s="34">
        <v>52</v>
      </c>
      <c r="CW10" s="34">
        <v>50</v>
      </c>
      <c r="CX10" s="34">
        <v>65</v>
      </c>
      <c r="CY10" s="34">
        <v>62</v>
      </c>
      <c r="CZ10" s="34">
        <v>83</v>
      </c>
      <c r="DA10" s="34">
        <v>70</v>
      </c>
      <c r="DB10" s="34">
        <v>81</v>
      </c>
      <c r="DC10" s="34">
        <v>59</v>
      </c>
      <c r="DD10" s="34">
        <v>35</v>
      </c>
      <c r="DE10" s="34">
        <v>66</v>
      </c>
      <c r="DF10" s="34"/>
      <c r="DG10" s="34"/>
      <c r="DH10" s="34"/>
      <c r="DI10" s="195">
        <f>(ÜBERSICHT!K10)</f>
        <v>0</v>
      </c>
      <c r="DJ10" s="195">
        <f>(ÜBERSICHT!L10)</f>
        <v>0</v>
      </c>
      <c r="DK10" s="210">
        <f t="shared" si="1"/>
        <v>53.333333333333336</v>
      </c>
      <c r="DL10" s="64">
        <f t="shared" si="2"/>
        <v>31</v>
      </c>
      <c r="DM10" s="40">
        <f t="shared" si="3"/>
        <v>1.3885256317737068E-2</v>
      </c>
      <c r="DN10" s="28"/>
      <c r="DO10" s="28"/>
      <c r="DP10" s="28" t="s">
        <v>1315</v>
      </c>
      <c r="DQ10" s="28"/>
      <c r="DR10" s="28"/>
      <c r="DS10" s="28"/>
      <c r="DT10" s="28"/>
      <c r="DU10" s="28"/>
    </row>
    <row r="11" spans="1:125" ht="15" customHeight="1" x14ac:dyDescent="0.3">
      <c r="A11" s="200">
        <f t="shared" si="4"/>
        <v>9</v>
      </c>
      <c r="B11" s="283">
        <f>1*SUBTOTAL(3,A$3:A11)</f>
        <v>9</v>
      </c>
      <c r="C11" s="6" t="str">
        <f>(Mitglieder!C11)</f>
        <v>Das ist Sparta</v>
      </c>
      <c r="D11" s="82">
        <f t="shared" si="0"/>
        <v>113.03614457831326</v>
      </c>
      <c r="E11" s="71">
        <f>(ÜBERSICHT!E11)</f>
        <v>33</v>
      </c>
      <c r="F11" s="56"/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95">
        <v>35</v>
      </c>
      <c r="Y11" s="34">
        <v>78</v>
      </c>
      <c r="Z11" s="34">
        <v>147</v>
      </c>
      <c r="AA11" s="34">
        <v>116</v>
      </c>
      <c r="AB11" s="34">
        <v>123</v>
      </c>
      <c r="AC11" s="34">
        <v>125</v>
      </c>
      <c r="AD11" s="34">
        <v>116</v>
      </c>
      <c r="AE11" s="34">
        <v>116</v>
      </c>
      <c r="AF11" s="34">
        <v>118</v>
      </c>
      <c r="AG11" s="34">
        <v>130</v>
      </c>
      <c r="AH11" s="197">
        <v>106</v>
      </c>
      <c r="AI11" s="197">
        <v>125</v>
      </c>
      <c r="AJ11" s="34">
        <v>127</v>
      </c>
      <c r="AK11" s="34">
        <v>146</v>
      </c>
      <c r="AL11" s="34">
        <v>138</v>
      </c>
      <c r="AM11" s="34">
        <v>135</v>
      </c>
      <c r="AN11" s="34">
        <v>124</v>
      </c>
      <c r="AO11" s="34">
        <v>117</v>
      </c>
      <c r="AP11" s="34">
        <v>125</v>
      </c>
      <c r="AQ11" s="34">
        <v>108</v>
      </c>
      <c r="AR11" s="34">
        <v>102</v>
      </c>
      <c r="AS11" s="34">
        <v>138</v>
      </c>
      <c r="AT11" s="197">
        <v>132</v>
      </c>
      <c r="AU11" s="34">
        <v>136</v>
      </c>
      <c r="AV11" s="34">
        <v>123</v>
      </c>
      <c r="AW11" s="34">
        <v>129</v>
      </c>
      <c r="AX11" s="34">
        <v>109</v>
      </c>
      <c r="AY11" s="34">
        <v>133</v>
      </c>
      <c r="AZ11" s="34">
        <v>148</v>
      </c>
      <c r="BA11" s="34">
        <v>137</v>
      </c>
      <c r="BB11" s="34">
        <v>132</v>
      </c>
      <c r="BC11" s="34">
        <v>122</v>
      </c>
      <c r="BD11" s="34">
        <v>133</v>
      </c>
      <c r="BE11" s="34">
        <v>141</v>
      </c>
      <c r="BF11" s="34">
        <v>102</v>
      </c>
      <c r="BG11" s="34">
        <v>97</v>
      </c>
      <c r="BH11" s="34">
        <v>93</v>
      </c>
      <c r="BI11" s="34">
        <v>106</v>
      </c>
      <c r="BJ11" s="34">
        <v>113</v>
      </c>
      <c r="BK11" s="34">
        <v>125</v>
      </c>
      <c r="BL11" s="34">
        <v>138</v>
      </c>
      <c r="BM11" s="34">
        <v>131</v>
      </c>
      <c r="BN11" s="34">
        <v>124</v>
      </c>
      <c r="BO11" s="34">
        <v>129</v>
      </c>
      <c r="BP11" s="34">
        <v>124</v>
      </c>
      <c r="BQ11" s="34">
        <v>120</v>
      </c>
      <c r="BR11" s="34">
        <v>124</v>
      </c>
      <c r="BS11" s="34">
        <v>107</v>
      </c>
      <c r="BT11" s="34">
        <v>127</v>
      </c>
      <c r="BU11" s="34">
        <v>133</v>
      </c>
      <c r="BV11" s="34">
        <v>142</v>
      </c>
      <c r="BW11" s="34">
        <v>124</v>
      </c>
      <c r="BX11" s="34">
        <v>127</v>
      </c>
      <c r="BY11" s="34">
        <v>116</v>
      </c>
      <c r="BZ11" s="34">
        <v>129</v>
      </c>
      <c r="CA11" s="34">
        <v>114</v>
      </c>
      <c r="CB11" s="34">
        <v>109</v>
      </c>
      <c r="CC11" s="34">
        <v>137</v>
      </c>
      <c r="CD11" s="34">
        <v>128</v>
      </c>
      <c r="CE11" s="34">
        <v>106</v>
      </c>
      <c r="CF11" s="34">
        <v>117</v>
      </c>
      <c r="CG11" s="34">
        <v>92</v>
      </c>
      <c r="CH11" s="34">
        <v>101</v>
      </c>
      <c r="CI11" s="34">
        <v>103</v>
      </c>
      <c r="CJ11" s="34">
        <v>110</v>
      </c>
      <c r="CK11" s="34">
        <v>90</v>
      </c>
      <c r="CL11" s="34">
        <v>91</v>
      </c>
      <c r="CM11" s="34">
        <v>105</v>
      </c>
      <c r="CN11" s="34">
        <v>128</v>
      </c>
      <c r="CO11" s="34">
        <v>88</v>
      </c>
      <c r="CP11" s="34">
        <v>64</v>
      </c>
      <c r="CQ11" s="34">
        <v>88</v>
      </c>
      <c r="CR11" s="34">
        <v>73</v>
      </c>
      <c r="CS11" s="34">
        <v>78</v>
      </c>
      <c r="CT11" s="34">
        <v>97</v>
      </c>
      <c r="CU11" s="34">
        <v>96</v>
      </c>
      <c r="CV11" s="34">
        <v>87</v>
      </c>
      <c r="CW11" s="34">
        <v>69</v>
      </c>
      <c r="CX11" s="34">
        <v>67</v>
      </c>
      <c r="CY11" s="34">
        <v>88</v>
      </c>
      <c r="CZ11" s="34">
        <v>89</v>
      </c>
      <c r="DA11" s="34">
        <v>91</v>
      </c>
      <c r="DB11" s="79">
        <v>0</v>
      </c>
      <c r="DC11" s="79">
        <v>0</v>
      </c>
      <c r="DD11" s="79">
        <v>0</v>
      </c>
      <c r="DE11" s="95">
        <v>75</v>
      </c>
      <c r="DF11" s="34"/>
      <c r="DG11" s="34"/>
      <c r="DH11" s="34"/>
      <c r="DI11" s="195">
        <f>(ÜBERSICHT!K11)</f>
        <v>0</v>
      </c>
      <c r="DJ11" s="195">
        <f>(ÜBERSICHT!L11)</f>
        <v>0</v>
      </c>
      <c r="DK11" s="210">
        <f t="shared" si="1"/>
        <v>75</v>
      </c>
      <c r="DL11" s="64">
        <f t="shared" si="2"/>
        <v>75</v>
      </c>
      <c r="DM11" s="40">
        <f t="shared" si="3"/>
        <v>2.5123151619321507E-2</v>
      </c>
      <c r="DN11" s="28"/>
      <c r="DO11" s="28"/>
      <c r="DP11" s="169" t="s">
        <v>1316</v>
      </c>
      <c r="DQ11" s="134"/>
      <c r="DR11" s="28"/>
      <c r="DS11" s="28"/>
      <c r="DT11" s="28"/>
      <c r="DU11" s="28"/>
    </row>
    <row r="12" spans="1:125" ht="15" customHeight="1" x14ac:dyDescent="0.3">
      <c r="A12" s="200">
        <f t="shared" si="4"/>
        <v>10</v>
      </c>
      <c r="B12" s="283">
        <f>1*SUBTOTAL(3,A$3:A12)</f>
        <v>10</v>
      </c>
      <c r="C12" s="6" t="str">
        <f>(Mitglieder!C12)</f>
        <v>Der Fighter</v>
      </c>
      <c r="D12" s="82">
        <f t="shared" si="0"/>
        <v>75</v>
      </c>
      <c r="E12" s="71">
        <f>(ÜBERSICHT!E12)</f>
        <v>27</v>
      </c>
      <c r="F12" s="56"/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79">
        <v>0</v>
      </c>
      <c r="BQ12" s="79">
        <v>0</v>
      </c>
      <c r="BR12" s="79">
        <v>0</v>
      </c>
      <c r="BS12" s="79">
        <v>0</v>
      </c>
      <c r="BT12" s="79">
        <v>0</v>
      </c>
      <c r="BU12" s="79">
        <v>0</v>
      </c>
      <c r="BV12" s="79">
        <v>0</v>
      </c>
      <c r="BW12" s="79">
        <v>0</v>
      </c>
      <c r="BX12" s="79">
        <v>0</v>
      </c>
      <c r="BY12" s="79">
        <v>0</v>
      </c>
      <c r="BZ12" s="79">
        <v>0</v>
      </c>
      <c r="CA12" s="79">
        <v>0</v>
      </c>
      <c r="CB12" s="79">
        <v>0</v>
      </c>
      <c r="CC12" s="79">
        <v>0</v>
      </c>
      <c r="CD12" s="79">
        <v>0</v>
      </c>
      <c r="CE12" s="79">
        <v>0</v>
      </c>
      <c r="CF12" s="79">
        <v>0</v>
      </c>
      <c r="CG12" s="79">
        <v>0</v>
      </c>
      <c r="CH12" s="79">
        <v>0</v>
      </c>
      <c r="CI12" s="79">
        <v>0</v>
      </c>
      <c r="CJ12" s="79">
        <v>0</v>
      </c>
      <c r="CK12" s="79">
        <v>0</v>
      </c>
      <c r="CL12" s="79">
        <v>0</v>
      </c>
      <c r="CM12" s="79">
        <v>0</v>
      </c>
      <c r="CN12" s="79">
        <v>0</v>
      </c>
      <c r="CO12" s="79">
        <v>0</v>
      </c>
      <c r="CP12" s="79">
        <v>0</v>
      </c>
      <c r="CQ12" s="79">
        <v>0</v>
      </c>
      <c r="CR12" s="79">
        <v>0</v>
      </c>
      <c r="CS12" s="79">
        <v>0</v>
      </c>
      <c r="CT12" s="79">
        <v>0</v>
      </c>
      <c r="CU12" s="79">
        <v>0</v>
      </c>
      <c r="CV12" s="79">
        <v>0</v>
      </c>
      <c r="CW12" s="79">
        <v>0</v>
      </c>
      <c r="CX12" s="79">
        <v>0</v>
      </c>
      <c r="CY12" s="79">
        <v>0</v>
      </c>
      <c r="CZ12" s="79">
        <v>0</v>
      </c>
      <c r="DA12" s="79">
        <v>0</v>
      </c>
      <c r="DB12" s="79">
        <v>0</v>
      </c>
      <c r="DC12" s="79">
        <v>0</v>
      </c>
      <c r="DD12" s="79">
        <v>0</v>
      </c>
      <c r="DE12" s="95">
        <v>75</v>
      </c>
      <c r="DF12" s="34"/>
      <c r="DG12" s="34"/>
      <c r="DH12" s="34"/>
      <c r="DI12" s="195">
        <f>(ÜBERSICHT!K12)</f>
        <v>0</v>
      </c>
      <c r="DJ12" s="195">
        <f>(ÜBERSICHT!L12)</f>
        <v>0</v>
      </c>
      <c r="DK12" s="210">
        <f t="shared" si="1"/>
        <v>75</v>
      </c>
      <c r="DL12" s="64">
        <f t="shared" si="2"/>
        <v>75</v>
      </c>
      <c r="DM12" s="40">
        <f t="shared" si="3"/>
        <v>1.6669326244966573E-2</v>
      </c>
      <c r="DN12" s="28"/>
      <c r="DR12" s="28"/>
      <c r="DS12" s="28"/>
      <c r="DT12" s="28"/>
      <c r="DU12" s="28"/>
    </row>
    <row r="13" spans="1:125" ht="15" customHeight="1" x14ac:dyDescent="0.3">
      <c r="A13" s="200">
        <f t="shared" si="4"/>
        <v>11</v>
      </c>
      <c r="B13" s="283">
        <f>1*SUBTOTAL(3,A$3:A13)</f>
        <v>11</v>
      </c>
      <c r="C13" s="6" t="str">
        <f>(Mitglieder!C13)</f>
        <v>Fahrlerer</v>
      </c>
      <c r="D13" s="82">
        <f t="shared" si="0"/>
        <v>47.25</v>
      </c>
      <c r="E13" s="71">
        <f>(ÜBERSICHT!E13)</f>
        <v>44</v>
      </c>
      <c r="F13" s="56"/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79">
        <v>0</v>
      </c>
      <c r="BQ13" s="79">
        <v>0</v>
      </c>
      <c r="BR13" s="79">
        <v>0</v>
      </c>
      <c r="BS13" s="34">
        <v>5</v>
      </c>
      <c r="BT13" s="79">
        <v>0</v>
      </c>
      <c r="BU13" s="79">
        <v>0</v>
      </c>
      <c r="BV13" s="79">
        <v>0</v>
      </c>
      <c r="BW13" s="79">
        <v>0</v>
      </c>
      <c r="BX13" s="79">
        <v>0</v>
      </c>
      <c r="BY13" s="79">
        <v>0</v>
      </c>
      <c r="BZ13" s="79">
        <v>0</v>
      </c>
      <c r="CA13" s="79">
        <v>0</v>
      </c>
      <c r="CB13" s="79">
        <v>0</v>
      </c>
      <c r="CC13" s="79">
        <v>0</v>
      </c>
      <c r="CD13" s="79">
        <v>0</v>
      </c>
      <c r="CE13" s="79">
        <v>0</v>
      </c>
      <c r="CF13" s="79">
        <v>0</v>
      </c>
      <c r="CG13" s="79">
        <v>0</v>
      </c>
      <c r="CH13" s="79">
        <v>0</v>
      </c>
      <c r="CI13" s="79">
        <v>0</v>
      </c>
      <c r="CJ13" s="79">
        <v>0</v>
      </c>
      <c r="CK13" s="79">
        <v>0</v>
      </c>
      <c r="CL13" s="79">
        <v>0</v>
      </c>
      <c r="CM13" s="79">
        <v>0</v>
      </c>
      <c r="CN13" s="79">
        <v>0</v>
      </c>
      <c r="CO13" s="79">
        <v>0</v>
      </c>
      <c r="CP13" s="79">
        <v>0</v>
      </c>
      <c r="CQ13" s="79">
        <v>0</v>
      </c>
      <c r="CR13" s="79">
        <v>0</v>
      </c>
      <c r="CS13" s="79">
        <v>0</v>
      </c>
      <c r="CT13" s="79">
        <v>0</v>
      </c>
      <c r="CU13" s="79">
        <v>0</v>
      </c>
      <c r="CV13" s="79">
        <v>0</v>
      </c>
      <c r="CW13" s="95">
        <v>75</v>
      </c>
      <c r="CX13" s="34">
        <v>34</v>
      </c>
      <c r="CY13" s="79">
        <v>0</v>
      </c>
      <c r="CZ13" s="79">
        <v>0</v>
      </c>
      <c r="DA13" s="79">
        <v>0</v>
      </c>
      <c r="DB13" s="79">
        <v>0</v>
      </c>
      <c r="DC13" s="79">
        <v>0</v>
      </c>
      <c r="DD13" s="79">
        <v>0</v>
      </c>
      <c r="DE13" s="95">
        <v>75</v>
      </c>
      <c r="DF13" s="34"/>
      <c r="DG13" s="34"/>
      <c r="DH13" s="34"/>
      <c r="DI13" s="195">
        <f>(ÜBERSICHT!K13)</f>
        <v>0</v>
      </c>
      <c r="DJ13" s="195">
        <f>(ÜBERSICHT!L13)</f>
        <v>0</v>
      </c>
      <c r="DK13" s="210">
        <f t="shared" si="1"/>
        <v>75</v>
      </c>
      <c r="DL13" s="64">
        <f t="shared" si="2"/>
        <v>75</v>
      </c>
      <c r="DM13" s="40">
        <f t="shared" si="3"/>
        <v>1.0501675534328941E-2</v>
      </c>
      <c r="DN13" s="28"/>
      <c r="DO13" s="197"/>
      <c r="DP13" s="28" t="s">
        <v>360</v>
      </c>
      <c r="DQ13" s="28"/>
      <c r="DR13" s="28"/>
      <c r="DS13" s="28"/>
      <c r="DT13" s="28"/>
      <c r="DU13" s="28"/>
    </row>
    <row r="14" spans="1:125" x14ac:dyDescent="0.3">
      <c r="A14" s="200">
        <f t="shared" si="4"/>
        <v>12</v>
      </c>
      <c r="B14" s="283">
        <f>1*SUBTOTAL(3,A$3:A14)</f>
        <v>12</v>
      </c>
      <c r="C14" s="6" t="str">
        <f>(Mitglieder!C14)</f>
        <v>ferhat</v>
      </c>
      <c r="D14" s="82">
        <f t="shared" si="0"/>
        <v>67.705882352941174</v>
      </c>
      <c r="E14" s="71">
        <f>(ÜBERSICHT!E14)</f>
        <v>40</v>
      </c>
      <c r="F14" s="56"/>
      <c r="G14" s="79">
        <v>0</v>
      </c>
      <c r="H14" s="95">
        <v>35</v>
      </c>
      <c r="I14" s="34">
        <v>4</v>
      </c>
      <c r="J14" s="34">
        <v>48</v>
      </c>
      <c r="K14" s="34">
        <v>41</v>
      </c>
      <c r="L14" s="34">
        <v>40</v>
      </c>
      <c r="M14" s="34">
        <v>45</v>
      </c>
      <c r="N14" s="34">
        <v>44</v>
      </c>
      <c r="O14" s="34">
        <v>47</v>
      </c>
      <c r="P14" s="34">
        <v>26</v>
      </c>
      <c r="Q14" s="34">
        <v>45</v>
      </c>
      <c r="R14" s="34">
        <v>39</v>
      </c>
      <c r="S14" s="34">
        <v>42</v>
      </c>
      <c r="T14" s="34">
        <v>45</v>
      </c>
      <c r="U14" s="34">
        <v>45</v>
      </c>
      <c r="V14" s="34">
        <v>65</v>
      </c>
      <c r="W14" s="34">
        <v>47</v>
      </c>
      <c r="X14" s="34">
        <v>70</v>
      </c>
      <c r="Y14" s="34">
        <v>56</v>
      </c>
      <c r="Z14" s="34">
        <v>45</v>
      </c>
      <c r="AA14" s="34">
        <v>64</v>
      </c>
      <c r="AB14" s="34">
        <v>64</v>
      </c>
      <c r="AC14" s="34">
        <v>43</v>
      </c>
      <c r="AD14" s="34">
        <v>81</v>
      </c>
      <c r="AE14" s="34">
        <v>80</v>
      </c>
      <c r="AF14" s="34">
        <v>83</v>
      </c>
      <c r="AG14" s="34">
        <v>87</v>
      </c>
      <c r="AH14" s="34">
        <v>60</v>
      </c>
      <c r="AI14" s="34">
        <v>66</v>
      </c>
      <c r="AJ14" s="34">
        <v>58</v>
      </c>
      <c r="AK14" s="34">
        <v>77</v>
      </c>
      <c r="AL14" s="34">
        <v>88</v>
      </c>
      <c r="AM14" s="34">
        <v>101</v>
      </c>
      <c r="AN14" s="34">
        <v>77</v>
      </c>
      <c r="AO14" s="34">
        <v>77</v>
      </c>
      <c r="AP14" s="34">
        <v>63</v>
      </c>
      <c r="AQ14" s="34">
        <v>74</v>
      </c>
      <c r="AR14" s="34">
        <v>76</v>
      </c>
      <c r="AS14" s="34">
        <v>66</v>
      </c>
      <c r="AT14" s="34">
        <v>54</v>
      </c>
      <c r="AU14" s="34">
        <v>74</v>
      </c>
      <c r="AV14" s="34">
        <v>65</v>
      </c>
      <c r="AW14" s="95">
        <v>45</v>
      </c>
      <c r="AX14" s="95">
        <v>45</v>
      </c>
      <c r="AY14" s="34">
        <v>83</v>
      </c>
      <c r="AZ14" s="34">
        <v>59</v>
      </c>
      <c r="BA14" s="34">
        <v>53</v>
      </c>
      <c r="BB14" s="34">
        <v>57</v>
      </c>
      <c r="BC14" s="34">
        <v>64</v>
      </c>
      <c r="BD14" s="34">
        <v>58</v>
      </c>
      <c r="BE14" s="34">
        <v>55</v>
      </c>
      <c r="BF14" s="34">
        <v>65</v>
      </c>
      <c r="BG14" s="34">
        <v>75</v>
      </c>
      <c r="BH14" s="34">
        <v>84</v>
      </c>
      <c r="BI14" s="34">
        <v>84</v>
      </c>
      <c r="BJ14" s="34">
        <v>84</v>
      </c>
      <c r="BK14" s="34">
        <v>129</v>
      </c>
      <c r="BL14" s="34">
        <v>88</v>
      </c>
      <c r="BM14" s="34">
        <v>97</v>
      </c>
      <c r="BN14" s="34">
        <v>100</v>
      </c>
      <c r="BO14" s="34">
        <v>92</v>
      </c>
      <c r="BP14" s="34">
        <v>81</v>
      </c>
      <c r="BQ14" s="34">
        <v>74</v>
      </c>
      <c r="BR14" s="34">
        <v>93</v>
      </c>
      <c r="BS14" s="34">
        <v>102</v>
      </c>
      <c r="BT14" s="34">
        <v>82</v>
      </c>
      <c r="BU14" s="34">
        <v>92</v>
      </c>
      <c r="BV14" s="34">
        <v>91</v>
      </c>
      <c r="BW14" s="34">
        <v>113</v>
      </c>
      <c r="BX14" s="34">
        <v>72</v>
      </c>
      <c r="BY14" s="34">
        <v>79</v>
      </c>
      <c r="BZ14" s="34">
        <v>116</v>
      </c>
      <c r="CA14" s="34">
        <v>82</v>
      </c>
      <c r="CB14" s="34">
        <v>76</v>
      </c>
      <c r="CC14" s="34">
        <v>66</v>
      </c>
      <c r="CD14" s="34">
        <v>63</v>
      </c>
      <c r="CE14" s="34">
        <v>78</v>
      </c>
      <c r="CF14" s="34">
        <v>55</v>
      </c>
      <c r="CG14" s="34">
        <v>60</v>
      </c>
      <c r="CH14" s="34">
        <v>34</v>
      </c>
      <c r="CI14" s="34">
        <v>65</v>
      </c>
      <c r="CJ14" s="34">
        <v>69</v>
      </c>
      <c r="CK14" s="34">
        <v>56</v>
      </c>
      <c r="CL14" s="34">
        <v>63</v>
      </c>
      <c r="CM14" s="34">
        <v>55</v>
      </c>
      <c r="CN14" s="34">
        <v>89</v>
      </c>
      <c r="CO14" s="34">
        <v>74</v>
      </c>
      <c r="CP14" s="34">
        <v>65</v>
      </c>
      <c r="CQ14" s="34">
        <v>71</v>
      </c>
      <c r="CR14" s="34">
        <v>70</v>
      </c>
      <c r="CS14" s="34">
        <v>70</v>
      </c>
      <c r="CT14" s="34">
        <v>74</v>
      </c>
      <c r="CU14" s="34">
        <v>78</v>
      </c>
      <c r="CV14" s="34">
        <v>69</v>
      </c>
      <c r="CW14" s="34">
        <v>60</v>
      </c>
      <c r="CX14" s="34">
        <v>66</v>
      </c>
      <c r="CY14" s="34">
        <v>65</v>
      </c>
      <c r="CZ14" s="34">
        <v>62</v>
      </c>
      <c r="DA14" s="95">
        <v>75</v>
      </c>
      <c r="DB14" s="34">
        <v>66</v>
      </c>
      <c r="DC14" s="34">
        <v>74</v>
      </c>
      <c r="DD14" s="34">
        <v>62</v>
      </c>
      <c r="DE14" s="95">
        <v>75</v>
      </c>
      <c r="DF14" s="34"/>
      <c r="DG14" s="34"/>
      <c r="DH14" s="34"/>
      <c r="DI14" s="195">
        <f>(ÜBERSICHT!K14)</f>
        <v>0</v>
      </c>
      <c r="DJ14" s="195">
        <f>(ÜBERSICHT!L14)</f>
        <v>0</v>
      </c>
      <c r="DK14" s="210">
        <f t="shared" si="1"/>
        <v>70.333333333333329</v>
      </c>
      <c r="DL14" s="64">
        <f t="shared" si="2"/>
        <v>13</v>
      </c>
      <c r="DM14" s="40">
        <f t="shared" si="3"/>
        <v>1.5048152555260019E-2</v>
      </c>
      <c r="DN14" s="28"/>
      <c r="DR14" s="134"/>
      <c r="DS14" s="134"/>
      <c r="DT14" s="134"/>
      <c r="DU14" s="134"/>
    </row>
    <row r="15" spans="1:125" x14ac:dyDescent="0.3">
      <c r="A15" s="200">
        <f t="shared" si="4"/>
        <v>13</v>
      </c>
      <c r="B15" s="283">
        <f>1*SUBTOTAL(3,A$3:A15)</f>
        <v>13</v>
      </c>
      <c r="C15" s="6" t="str">
        <f>(Mitglieder!C15)</f>
        <v>For-M-6</v>
      </c>
      <c r="D15" s="82">
        <f t="shared" si="0"/>
        <v>92.714285714285708</v>
      </c>
      <c r="E15" s="71">
        <f>(ÜBERSICHT!E15)</f>
        <v>38</v>
      </c>
      <c r="F15" s="56"/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79">
        <v>0</v>
      </c>
      <c r="BQ15" s="79">
        <v>0</v>
      </c>
      <c r="BR15" s="79">
        <v>0</v>
      </c>
      <c r="BS15" s="79">
        <v>0</v>
      </c>
      <c r="BT15" s="79">
        <v>0</v>
      </c>
      <c r="BU15" s="79">
        <v>0</v>
      </c>
      <c r="BV15" s="79">
        <v>0</v>
      </c>
      <c r="BW15" s="79">
        <v>0</v>
      </c>
      <c r="BX15" s="79">
        <v>0</v>
      </c>
      <c r="BY15" s="79">
        <v>0</v>
      </c>
      <c r="BZ15" s="79">
        <v>0</v>
      </c>
      <c r="CA15" s="79">
        <v>0</v>
      </c>
      <c r="CB15" s="79">
        <v>0</v>
      </c>
      <c r="CC15" s="79">
        <v>0</v>
      </c>
      <c r="CD15" s="79">
        <v>0</v>
      </c>
      <c r="CE15" s="79">
        <v>0</v>
      </c>
      <c r="CF15" s="79">
        <v>0</v>
      </c>
      <c r="CG15" s="79">
        <v>0</v>
      </c>
      <c r="CH15" s="79">
        <v>0</v>
      </c>
      <c r="CI15" s="79">
        <v>0</v>
      </c>
      <c r="CJ15" s="79">
        <v>0</v>
      </c>
      <c r="CK15" s="79">
        <v>0</v>
      </c>
      <c r="CL15" s="79">
        <v>0</v>
      </c>
      <c r="CM15" s="79">
        <v>0</v>
      </c>
      <c r="CN15" s="79">
        <v>0</v>
      </c>
      <c r="CO15" s="79">
        <v>0</v>
      </c>
      <c r="CP15" s="79">
        <v>0</v>
      </c>
      <c r="CQ15" s="79">
        <v>0</v>
      </c>
      <c r="CR15" s="79">
        <v>0</v>
      </c>
      <c r="CS15" s="79">
        <v>0</v>
      </c>
      <c r="CT15" s="79">
        <v>0</v>
      </c>
      <c r="CU15" s="79">
        <v>0</v>
      </c>
      <c r="CV15" s="79">
        <v>0</v>
      </c>
      <c r="CW15" s="79">
        <v>0</v>
      </c>
      <c r="CX15" s="79">
        <v>0</v>
      </c>
      <c r="CY15" s="95">
        <v>75</v>
      </c>
      <c r="CZ15" s="34">
        <v>75</v>
      </c>
      <c r="DA15" s="34">
        <v>76</v>
      </c>
      <c r="DB15" s="34">
        <v>106</v>
      </c>
      <c r="DC15" s="34">
        <v>93</v>
      </c>
      <c r="DD15" s="34">
        <v>111</v>
      </c>
      <c r="DE15" s="34">
        <v>113</v>
      </c>
      <c r="DF15" s="34"/>
      <c r="DG15" s="34"/>
      <c r="DH15" s="34"/>
      <c r="DI15" s="195">
        <f>(ÜBERSICHT!K15)</f>
        <v>0</v>
      </c>
      <c r="DJ15" s="195">
        <f>(ÜBERSICHT!L15)</f>
        <v>0</v>
      </c>
      <c r="DK15" s="210">
        <f t="shared" si="1"/>
        <v>105.66666666666667</v>
      </c>
      <c r="DL15" s="64">
        <f t="shared" si="2"/>
        <v>2</v>
      </c>
      <c r="DM15" s="40">
        <f t="shared" si="3"/>
        <v>2.060646234853963E-2</v>
      </c>
      <c r="DN15" s="28"/>
      <c r="DR15" s="134"/>
      <c r="DS15" s="134"/>
      <c r="DT15" s="134"/>
      <c r="DU15" s="134"/>
    </row>
    <row r="16" spans="1:125" x14ac:dyDescent="0.3">
      <c r="A16" s="200">
        <f t="shared" si="4"/>
        <v>14</v>
      </c>
      <c r="B16" s="283">
        <f>1*SUBTOTAL(3,A$3:A16)</f>
        <v>14</v>
      </c>
      <c r="C16" s="6" t="str">
        <f>(Mitglieder!C16)</f>
        <v>Fyrdracca</v>
      </c>
      <c r="D16" s="82">
        <f t="shared" si="0"/>
        <v>75</v>
      </c>
      <c r="E16" s="71">
        <f>(ÜBERSICHT!E16)</f>
        <v>30</v>
      </c>
      <c r="F16" s="56"/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0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79">
        <v>0</v>
      </c>
      <c r="BQ16" s="79">
        <v>0</v>
      </c>
      <c r="BR16" s="79">
        <v>0</v>
      </c>
      <c r="BS16" s="79">
        <v>0</v>
      </c>
      <c r="BT16" s="79">
        <v>0</v>
      </c>
      <c r="BU16" s="79">
        <v>0</v>
      </c>
      <c r="BV16" s="79">
        <v>0</v>
      </c>
      <c r="BW16" s="79">
        <v>0</v>
      </c>
      <c r="BX16" s="79">
        <v>0</v>
      </c>
      <c r="BY16" s="79">
        <v>0</v>
      </c>
      <c r="BZ16" s="79">
        <v>0</v>
      </c>
      <c r="CA16" s="79">
        <v>0</v>
      </c>
      <c r="CB16" s="79">
        <v>0</v>
      </c>
      <c r="CC16" s="79">
        <v>0</v>
      </c>
      <c r="CD16" s="79">
        <v>0</v>
      </c>
      <c r="CE16" s="79">
        <v>0</v>
      </c>
      <c r="CF16" s="79">
        <v>0</v>
      </c>
      <c r="CG16" s="79">
        <v>0</v>
      </c>
      <c r="CH16" s="79">
        <v>0</v>
      </c>
      <c r="CI16" s="79">
        <v>0</v>
      </c>
      <c r="CJ16" s="79">
        <v>0</v>
      </c>
      <c r="CK16" s="79">
        <v>0</v>
      </c>
      <c r="CL16" s="79">
        <v>0</v>
      </c>
      <c r="CM16" s="79">
        <v>0</v>
      </c>
      <c r="CN16" s="79">
        <v>0</v>
      </c>
      <c r="CO16" s="79">
        <v>0</v>
      </c>
      <c r="CP16" s="79">
        <v>0</v>
      </c>
      <c r="CQ16" s="79">
        <v>0</v>
      </c>
      <c r="CR16" s="79">
        <v>0</v>
      </c>
      <c r="CS16" s="79">
        <v>0</v>
      </c>
      <c r="CT16" s="79">
        <v>0</v>
      </c>
      <c r="CU16" s="79">
        <v>0</v>
      </c>
      <c r="CV16" s="79">
        <v>0</v>
      </c>
      <c r="CW16" s="79">
        <v>0</v>
      </c>
      <c r="CX16" s="79">
        <v>0</v>
      </c>
      <c r="CY16" s="79">
        <v>0</v>
      </c>
      <c r="CZ16" s="79">
        <v>0</v>
      </c>
      <c r="DA16" s="79">
        <v>0</v>
      </c>
      <c r="DB16" s="79">
        <v>0</v>
      </c>
      <c r="DC16" s="79">
        <v>0</v>
      </c>
      <c r="DD16" s="79">
        <v>0</v>
      </c>
      <c r="DE16" s="95">
        <v>75</v>
      </c>
      <c r="DF16" s="34"/>
      <c r="DG16" s="34"/>
      <c r="DH16" s="34"/>
      <c r="DI16" s="195" t="str">
        <f>(ÜBERSICHT!K16)</f>
        <v>23.06. - 09.07. nicht aktiv</v>
      </c>
      <c r="DJ16" s="195">
        <f>(ÜBERSICHT!L16)</f>
        <v>0</v>
      </c>
      <c r="DK16" s="210">
        <f t="shared" si="1"/>
        <v>75</v>
      </c>
      <c r="DL16" s="64">
        <f t="shared" si="2"/>
        <v>75</v>
      </c>
      <c r="DM16" s="40">
        <f t="shared" si="3"/>
        <v>1.6669326244966573E-2</v>
      </c>
      <c r="DN16" s="28"/>
      <c r="DO16" s="28"/>
      <c r="DP16" s="28"/>
      <c r="DQ16" s="134"/>
      <c r="DR16" s="134"/>
      <c r="DS16" s="134"/>
      <c r="DT16" s="134"/>
      <c r="DU16" s="134"/>
    </row>
    <row r="17" spans="1:125" x14ac:dyDescent="0.3">
      <c r="A17" s="200">
        <f t="shared" si="4"/>
        <v>15</v>
      </c>
      <c r="B17" s="283">
        <f>1*SUBTOTAL(3,A$3:A17)</f>
        <v>15</v>
      </c>
      <c r="C17" s="6" t="str">
        <f>(Mitglieder!C17)</f>
        <v>GoScHa</v>
      </c>
      <c r="D17" s="82">
        <f t="shared" si="0"/>
        <v>44</v>
      </c>
      <c r="E17" s="71">
        <f>(ÜBERSICHT!E17)</f>
        <v>20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0</v>
      </c>
      <c r="BZ17" s="79">
        <v>0</v>
      </c>
      <c r="CA17" s="79">
        <v>0</v>
      </c>
      <c r="CB17" s="79">
        <v>0</v>
      </c>
      <c r="CC17" s="79">
        <v>0</v>
      </c>
      <c r="CD17" s="79">
        <v>0</v>
      </c>
      <c r="CE17" s="79">
        <v>0</v>
      </c>
      <c r="CF17" s="79">
        <v>0</v>
      </c>
      <c r="CG17" s="79">
        <v>0</v>
      </c>
      <c r="CH17" s="79">
        <v>0</v>
      </c>
      <c r="CI17" s="79">
        <v>0</v>
      </c>
      <c r="CJ17" s="79">
        <v>0</v>
      </c>
      <c r="CK17" s="79">
        <v>0</v>
      </c>
      <c r="CL17" s="79">
        <v>0</v>
      </c>
      <c r="CM17" s="79">
        <v>0</v>
      </c>
      <c r="CN17" s="79">
        <v>0</v>
      </c>
      <c r="CO17" s="79">
        <v>0</v>
      </c>
      <c r="CP17" s="79">
        <v>0</v>
      </c>
      <c r="CQ17" s="79">
        <v>0</v>
      </c>
      <c r="CR17" s="79">
        <v>0</v>
      </c>
      <c r="CS17" s="79">
        <v>0</v>
      </c>
      <c r="CT17" s="79">
        <v>0</v>
      </c>
      <c r="CU17" s="79">
        <v>0</v>
      </c>
      <c r="CV17" s="79">
        <v>0</v>
      </c>
      <c r="CW17" s="79">
        <v>0</v>
      </c>
      <c r="CX17" s="79">
        <v>0</v>
      </c>
      <c r="CY17" s="79">
        <v>0</v>
      </c>
      <c r="CZ17" s="79">
        <v>0</v>
      </c>
      <c r="DA17" s="79">
        <v>0</v>
      </c>
      <c r="DB17" s="79">
        <v>0</v>
      </c>
      <c r="DC17" s="79">
        <v>0</v>
      </c>
      <c r="DD17" s="95">
        <v>75</v>
      </c>
      <c r="DE17" s="34">
        <v>13</v>
      </c>
      <c r="DF17" s="34"/>
      <c r="DG17" s="34"/>
      <c r="DH17" s="34"/>
      <c r="DI17" s="195">
        <f>(ÜBERSICHT!K17)</f>
        <v>0</v>
      </c>
      <c r="DJ17" s="195">
        <f>(ÜBERSICHT!L17)</f>
        <v>0</v>
      </c>
      <c r="DK17" s="210">
        <f t="shared" si="1"/>
        <v>44</v>
      </c>
      <c r="DL17" s="64">
        <f t="shared" si="2"/>
        <v>-62</v>
      </c>
      <c r="DM17" s="40">
        <f t="shared" si="3"/>
        <v>9.7793380637137221E-3</v>
      </c>
      <c r="DN17" s="28"/>
      <c r="DO17" s="28"/>
      <c r="DP17" s="28"/>
      <c r="DQ17" s="28"/>
      <c r="DR17" s="28"/>
      <c r="DS17" s="28"/>
      <c r="DT17" s="28"/>
      <c r="DU17" s="28"/>
    </row>
    <row r="18" spans="1:125" x14ac:dyDescent="0.3">
      <c r="A18" s="200">
        <f t="shared" si="4"/>
        <v>16</v>
      </c>
      <c r="B18" s="283">
        <f>1*SUBTOTAL(3,A$3:A18)</f>
        <v>16</v>
      </c>
      <c r="C18" s="6" t="str">
        <f>(Mitglieder!C18)</f>
        <v>Highthauer</v>
      </c>
      <c r="D18" s="82">
        <f t="shared" si="0"/>
        <v>102.43478260869566</v>
      </c>
      <c r="E18" s="71">
        <f>(ÜBERSICHT!E18)</f>
        <v>25</v>
      </c>
      <c r="F18" s="56"/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79">
        <v>0</v>
      </c>
      <c r="BQ18" s="79">
        <v>0</v>
      </c>
      <c r="BR18" s="79">
        <v>0</v>
      </c>
      <c r="BS18" s="79">
        <v>0</v>
      </c>
      <c r="BT18" s="79">
        <v>0</v>
      </c>
      <c r="BU18" s="79">
        <v>0</v>
      </c>
      <c r="BV18" s="79">
        <v>0</v>
      </c>
      <c r="BW18" s="79">
        <v>0</v>
      </c>
      <c r="BX18" s="79">
        <v>0</v>
      </c>
      <c r="BY18" s="79">
        <v>0</v>
      </c>
      <c r="BZ18" s="79">
        <v>0</v>
      </c>
      <c r="CA18" s="79">
        <v>0</v>
      </c>
      <c r="CB18" s="79">
        <v>0</v>
      </c>
      <c r="CC18" s="79">
        <v>0</v>
      </c>
      <c r="CD18" s="79">
        <v>0</v>
      </c>
      <c r="CE18" s="79">
        <v>0</v>
      </c>
      <c r="CF18" s="79">
        <v>0</v>
      </c>
      <c r="CG18" s="79">
        <v>0</v>
      </c>
      <c r="CH18" s="79">
        <v>0</v>
      </c>
      <c r="CI18" s="95">
        <v>45</v>
      </c>
      <c r="CJ18" s="34">
        <v>104</v>
      </c>
      <c r="CK18" s="34">
        <v>101</v>
      </c>
      <c r="CL18" s="34">
        <v>131</v>
      </c>
      <c r="CM18" s="34">
        <v>140</v>
      </c>
      <c r="CN18" s="34">
        <v>114</v>
      </c>
      <c r="CO18" s="34">
        <v>75</v>
      </c>
      <c r="CP18" s="34">
        <v>88</v>
      </c>
      <c r="CQ18" s="34">
        <v>121</v>
      </c>
      <c r="CR18" s="34">
        <v>97</v>
      </c>
      <c r="CS18" s="34">
        <v>115</v>
      </c>
      <c r="CT18" s="34">
        <v>84</v>
      </c>
      <c r="CU18" s="34">
        <v>76</v>
      </c>
      <c r="CV18" s="34">
        <v>94</v>
      </c>
      <c r="CW18" s="34">
        <v>95</v>
      </c>
      <c r="CX18" s="34">
        <v>92</v>
      </c>
      <c r="CY18" s="34">
        <v>119</v>
      </c>
      <c r="CZ18" s="34">
        <v>141</v>
      </c>
      <c r="DA18" s="34">
        <v>129</v>
      </c>
      <c r="DB18" s="34">
        <v>98</v>
      </c>
      <c r="DC18" s="34">
        <v>129</v>
      </c>
      <c r="DD18" s="34">
        <v>89</v>
      </c>
      <c r="DE18" s="34">
        <v>79</v>
      </c>
      <c r="DF18" s="34"/>
      <c r="DG18" s="34"/>
      <c r="DH18" s="34"/>
      <c r="DI18" s="195">
        <f>(ÜBERSICHT!K18)</f>
        <v>0</v>
      </c>
      <c r="DJ18" s="195">
        <f>(ÜBERSICHT!L18)</f>
        <v>0</v>
      </c>
      <c r="DK18" s="210">
        <f t="shared" si="1"/>
        <v>99</v>
      </c>
      <c r="DL18" s="64">
        <f t="shared" si="2"/>
        <v>-10</v>
      </c>
      <c r="DM18" s="40">
        <f t="shared" si="3"/>
        <v>2.276691746848768E-2</v>
      </c>
      <c r="DN18" s="28"/>
      <c r="DO18" s="28"/>
      <c r="DP18" s="28"/>
      <c r="DQ18" s="28"/>
      <c r="DR18" s="28"/>
      <c r="DS18" s="28"/>
      <c r="DT18" s="28"/>
      <c r="DU18" s="28"/>
    </row>
    <row r="19" spans="1:125" x14ac:dyDescent="0.3">
      <c r="A19" s="200">
        <f t="shared" si="4"/>
        <v>17</v>
      </c>
      <c r="B19" s="283">
        <f>1*SUBTOTAL(3,A$3:A19)</f>
        <v>17</v>
      </c>
      <c r="C19" s="6" t="str">
        <f>(Mitglieder!C19)</f>
        <v>Jörg</v>
      </c>
      <c r="D19" s="82">
        <f t="shared" si="0"/>
        <v>91.679487179487182</v>
      </c>
      <c r="E19" s="71">
        <f>(ÜBERSICHT!E19)</f>
        <v>14</v>
      </c>
      <c r="F19" s="56"/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95">
        <v>35</v>
      </c>
      <c r="AG19" s="34">
        <v>28</v>
      </c>
      <c r="AH19" s="34">
        <v>55</v>
      </c>
      <c r="AI19" s="34">
        <v>57</v>
      </c>
      <c r="AJ19" s="34">
        <v>48</v>
      </c>
      <c r="AK19" s="34">
        <v>59</v>
      </c>
      <c r="AL19" s="34">
        <v>61</v>
      </c>
      <c r="AM19" s="34">
        <v>81</v>
      </c>
      <c r="AN19" s="34">
        <v>64</v>
      </c>
      <c r="AO19" s="34">
        <v>62</v>
      </c>
      <c r="AP19" s="34">
        <v>61</v>
      </c>
      <c r="AQ19" s="34">
        <v>66</v>
      </c>
      <c r="AR19" s="34">
        <v>75</v>
      </c>
      <c r="AS19" s="34">
        <v>73</v>
      </c>
      <c r="AT19" s="34">
        <v>46</v>
      </c>
      <c r="AU19" s="34">
        <v>65</v>
      </c>
      <c r="AV19" s="34">
        <v>67</v>
      </c>
      <c r="AW19" s="34">
        <v>83</v>
      </c>
      <c r="AX19" s="34">
        <v>70</v>
      </c>
      <c r="AY19" s="34">
        <v>69</v>
      </c>
      <c r="AZ19" s="34">
        <v>78</v>
      </c>
      <c r="BA19" s="34">
        <v>79</v>
      </c>
      <c r="BB19" s="34">
        <v>85</v>
      </c>
      <c r="BC19" s="34">
        <v>65</v>
      </c>
      <c r="BD19" s="34">
        <v>64</v>
      </c>
      <c r="BE19" s="34">
        <v>80</v>
      </c>
      <c r="BF19" s="34">
        <v>76</v>
      </c>
      <c r="BG19" s="34">
        <v>57</v>
      </c>
      <c r="BH19" s="34">
        <v>52</v>
      </c>
      <c r="BI19" s="34">
        <v>70</v>
      </c>
      <c r="BJ19" s="34">
        <v>51</v>
      </c>
      <c r="BK19" s="34">
        <v>89</v>
      </c>
      <c r="BL19" s="34">
        <v>95</v>
      </c>
      <c r="BM19" s="34">
        <v>87</v>
      </c>
      <c r="BN19" s="34">
        <v>102</v>
      </c>
      <c r="BO19" s="34">
        <v>79</v>
      </c>
      <c r="BP19" s="34">
        <v>81</v>
      </c>
      <c r="BQ19" s="34">
        <v>94</v>
      </c>
      <c r="BR19" s="34">
        <v>94</v>
      </c>
      <c r="BS19" s="34">
        <v>79</v>
      </c>
      <c r="BT19" s="34">
        <v>72</v>
      </c>
      <c r="BU19" s="34">
        <v>92</v>
      </c>
      <c r="BV19" s="34">
        <v>72</v>
      </c>
      <c r="BW19" s="34">
        <v>34</v>
      </c>
      <c r="BX19" s="34">
        <v>77</v>
      </c>
      <c r="BY19" s="34">
        <v>81</v>
      </c>
      <c r="BZ19" s="34">
        <v>98</v>
      </c>
      <c r="CA19" s="34">
        <v>101</v>
      </c>
      <c r="CB19" s="34">
        <v>130</v>
      </c>
      <c r="CC19" s="34">
        <v>104</v>
      </c>
      <c r="CD19" s="34">
        <v>120</v>
      </c>
      <c r="CE19" s="34">
        <v>106</v>
      </c>
      <c r="CF19" s="34">
        <v>127</v>
      </c>
      <c r="CG19" s="34">
        <v>121</v>
      </c>
      <c r="CH19" s="34">
        <v>128</v>
      </c>
      <c r="CI19" s="34">
        <v>121</v>
      </c>
      <c r="CJ19" s="34">
        <v>116</v>
      </c>
      <c r="CK19" s="34">
        <v>135</v>
      </c>
      <c r="CL19" s="34">
        <v>125</v>
      </c>
      <c r="CM19" s="34">
        <v>136</v>
      </c>
      <c r="CN19" s="34">
        <v>133</v>
      </c>
      <c r="CO19" s="34">
        <v>146</v>
      </c>
      <c r="CP19" s="34">
        <v>105</v>
      </c>
      <c r="CQ19" s="34">
        <v>100</v>
      </c>
      <c r="CR19" s="34">
        <v>137</v>
      </c>
      <c r="CS19" s="34">
        <v>129</v>
      </c>
      <c r="CT19" s="34">
        <v>120</v>
      </c>
      <c r="CU19" s="34">
        <v>110</v>
      </c>
      <c r="CV19" s="34">
        <v>156</v>
      </c>
      <c r="CW19" s="34">
        <v>130</v>
      </c>
      <c r="CX19" s="34">
        <v>133</v>
      </c>
      <c r="CY19" s="34">
        <v>122</v>
      </c>
      <c r="CZ19" s="34">
        <v>129</v>
      </c>
      <c r="DA19" s="34">
        <v>140</v>
      </c>
      <c r="DB19" s="34">
        <v>136</v>
      </c>
      <c r="DC19" s="34">
        <v>141</v>
      </c>
      <c r="DD19" s="34">
        <v>106</v>
      </c>
      <c r="DE19" s="34">
        <v>100</v>
      </c>
      <c r="DF19" s="34"/>
      <c r="DG19" s="34"/>
      <c r="DH19" s="34"/>
      <c r="DI19" s="195">
        <f>(ÜBERSICHT!K19)</f>
        <v>0</v>
      </c>
      <c r="DJ19" s="195">
        <f>(ÜBERSICHT!L19)</f>
        <v>0</v>
      </c>
      <c r="DK19" s="210">
        <f t="shared" si="1"/>
        <v>115.66666666666667</v>
      </c>
      <c r="DL19" s="64">
        <f t="shared" si="2"/>
        <v>-6</v>
      </c>
      <c r="DM19" s="40">
        <f t="shared" si="3"/>
        <v>2.0376470423548027E-2</v>
      </c>
      <c r="DN19" s="28"/>
      <c r="DO19" s="28"/>
      <c r="DP19">
        <v>627</v>
      </c>
      <c r="DQ19">
        <v>7</v>
      </c>
      <c r="DR19">
        <f>DP19*DQ19</f>
        <v>4389</v>
      </c>
      <c r="DS19" s="28">
        <v>50</v>
      </c>
      <c r="DT19" s="28">
        <f>DR19/DS19</f>
        <v>87.78</v>
      </c>
      <c r="DU19" s="28"/>
    </row>
    <row r="20" spans="1:125" x14ac:dyDescent="0.3">
      <c r="A20" s="200">
        <f t="shared" si="4"/>
        <v>18</v>
      </c>
      <c r="B20" s="283">
        <f>1*SUBTOTAL(3,A$3:A20)</f>
        <v>18</v>
      </c>
      <c r="C20" s="6" t="str">
        <f>(Mitglieder!C20)</f>
        <v>Kamikaze</v>
      </c>
      <c r="D20" s="82">
        <f t="shared" si="0"/>
        <v>52</v>
      </c>
      <c r="E20" s="71">
        <f>(ÜBERSICHT!E20)</f>
        <v>35</v>
      </c>
      <c r="F20" s="56"/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95">
        <v>35</v>
      </c>
      <c r="AH20" s="34">
        <v>26</v>
      </c>
      <c r="AI20" s="34">
        <v>34</v>
      </c>
      <c r="AJ20" s="34">
        <v>41</v>
      </c>
      <c r="AK20" s="34">
        <v>51</v>
      </c>
      <c r="AL20" s="34">
        <v>49</v>
      </c>
      <c r="AM20" s="34">
        <v>42</v>
      </c>
      <c r="AN20" s="34">
        <v>47</v>
      </c>
      <c r="AO20" s="34">
        <v>43</v>
      </c>
      <c r="AP20" s="34">
        <v>35</v>
      </c>
      <c r="AQ20" s="34">
        <v>39</v>
      </c>
      <c r="AR20" s="34">
        <v>54</v>
      </c>
      <c r="AS20" s="34">
        <v>58</v>
      </c>
      <c r="AT20" s="34">
        <v>60</v>
      </c>
      <c r="AU20" s="34">
        <v>62</v>
      </c>
      <c r="AV20" s="34">
        <v>58</v>
      </c>
      <c r="AW20" s="34">
        <v>62</v>
      </c>
      <c r="AX20" s="34">
        <v>50</v>
      </c>
      <c r="AY20" s="34">
        <v>52</v>
      </c>
      <c r="AZ20" s="34">
        <v>61</v>
      </c>
      <c r="BA20" s="34">
        <v>60</v>
      </c>
      <c r="BB20" s="34">
        <v>51</v>
      </c>
      <c r="BC20" s="34">
        <v>55</v>
      </c>
      <c r="BD20" s="34">
        <v>47</v>
      </c>
      <c r="BE20" s="34">
        <v>46</v>
      </c>
      <c r="BF20" s="34">
        <v>61</v>
      </c>
      <c r="BG20" s="34">
        <v>56</v>
      </c>
      <c r="BH20" s="34">
        <v>71</v>
      </c>
      <c r="BI20" s="34">
        <v>68</v>
      </c>
      <c r="BJ20" s="34">
        <v>61</v>
      </c>
      <c r="BK20" s="34">
        <v>91</v>
      </c>
      <c r="BL20" s="34">
        <v>64</v>
      </c>
      <c r="BM20" s="34">
        <v>89</v>
      </c>
      <c r="BN20" s="34">
        <v>80</v>
      </c>
      <c r="BO20" s="34">
        <v>93</v>
      </c>
      <c r="BP20" s="34">
        <v>75</v>
      </c>
      <c r="BQ20" s="34">
        <v>76</v>
      </c>
      <c r="BR20" s="34">
        <v>69</v>
      </c>
      <c r="BS20" s="34">
        <v>47</v>
      </c>
      <c r="BT20" s="34">
        <v>53</v>
      </c>
      <c r="BU20" s="34">
        <v>46</v>
      </c>
      <c r="BV20" s="34">
        <v>61</v>
      </c>
      <c r="BW20" s="34">
        <v>75</v>
      </c>
      <c r="BX20" s="34">
        <v>37</v>
      </c>
      <c r="BY20" s="34">
        <v>54</v>
      </c>
      <c r="BZ20" s="34">
        <v>67</v>
      </c>
      <c r="CA20" s="34">
        <v>35</v>
      </c>
      <c r="CB20" s="197">
        <v>30</v>
      </c>
      <c r="CC20" s="197">
        <v>18</v>
      </c>
      <c r="CD20" s="197">
        <v>35</v>
      </c>
      <c r="CE20" s="197">
        <v>14</v>
      </c>
      <c r="CF20" s="197">
        <v>28</v>
      </c>
      <c r="CG20" s="197">
        <v>25</v>
      </c>
      <c r="CH20" s="34">
        <v>47</v>
      </c>
      <c r="CI20" s="34">
        <v>58</v>
      </c>
      <c r="CJ20" s="34">
        <v>42</v>
      </c>
      <c r="CK20" s="34">
        <v>43</v>
      </c>
      <c r="CL20" s="34">
        <v>40</v>
      </c>
      <c r="CM20" s="34">
        <v>33</v>
      </c>
      <c r="CN20" s="34">
        <v>67</v>
      </c>
      <c r="CO20" s="34">
        <v>29</v>
      </c>
      <c r="CP20" s="34">
        <v>20</v>
      </c>
      <c r="CQ20" s="34">
        <v>65</v>
      </c>
      <c r="CR20" s="34">
        <v>61</v>
      </c>
      <c r="CS20" s="34">
        <v>60</v>
      </c>
      <c r="CT20" s="34">
        <v>41</v>
      </c>
      <c r="CU20" s="79">
        <v>0</v>
      </c>
      <c r="CV20" s="79">
        <v>0</v>
      </c>
      <c r="CW20" s="79">
        <v>0</v>
      </c>
      <c r="CX20" s="79">
        <v>0</v>
      </c>
      <c r="CY20" s="79">
        <v>0</v>
      </c>
      <c r="CZ20" s="79">
        <v>0</v>
      </c>
      <c r="DA20" s="79">
        <v>0</v>
      </c>
      <c r="DB20" s="79">
        <v>0</v>
      </c>
      <c r="DC20" s="79">
        <v>0</v>
      </c>
      <c r="DD20" s="95">
        <v>75</v>
      </c>
      <c r="DE20" s="34">
        <v>58</v>
      </c>
      <c r="DF20" s="34"/>
      <c r="DG20" s="34"/>
      <c r="DH20" s="34"/>
      <c r="DI20" s="195">
        <f>(ÜBERSICHT!K20)</f>
        <v>0</v>
      </c>
      <c r="DJ20" s="195">
        <f>(ÜBERSICHT!L20)</f>
        <v>0</v>
      </c>
      <c r="DK20" s="210">
        <f t="shared" si="1"/>
        <v>66.5</v>
      </c>
      <c r="DL20" s="64">
        <f t="shared" si="2"/>
        <v>-17</v>
      </c>
      <c r="DM20" s="40">
        <f t="shared" si="3"/>
        <v>1.155739952984349E-2</v>
      </c>
      <c r="DN20" s="28"/>
      <c r="DO20" s="28"/>
      <c r="DP20" s="28"/>
      <c r="DQ20" s="28"/>
      <c r="DR20" s="28"/>
      <c r="DS20" s="28"/>
      <c r="DT20" s="28"/>
      <c r="DU20" s="28"/>
    </row>
    <row r="21" spans="1:125" x14ac:dyDescent="0.3">
      <c r="A21" s="200">
        <f t="shared" si="4"/>
        <v>19</v>
      </c>
      <c r="B21" s="283">
        <f>1*SUBTOTAL(3,A$3:A21)</f>
        <v>19</v>
      </c>
      <c r="C21" s="6" t="str">
        <f>(Mitglieder!C21)</f>
        <v>Lea Killerin</v>
      </c>
      <c r="D21" s="82">
        <f t="shared" si="0"/>
        <v>88.888888888888886</v>
      </c>
      <c r="E21" s="71">
        <f>(ÜBERSICHT!E21)</f>
        <v>19</v>
      </c>
      <c r="F21" s="56"/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79">
        <v>0</v>
      </c>
      <c r="BQ21" s="79">
        <v>0</v>
      </c>
      <c r="BR21" s="79">
        <v>0</v>
      </c>
      <c r="BS21" s="34">
        <v>41</v>
      </c>
      <c r="BT21" s="34">
        <v>46</v>
      </c>
      <c r="BU21" s="79">
        <v>0</v>
      </c>
      <c r="BV21" s="79">
        <v>0</v>
      </c>
      <c r="BW21" s="79">
        <v>0</v>
      </c>
      <c r="BX21" s="79">
        <v>0</v>
      </c>
      <c r="BY21" s="79">
        <v>0</v>
      </c>
      <c r="BZ21" s="79">
        <v>0</v>
      </c>
      <c r="CA21" s="79">
        <v>0</v>
      </c>
      <c r="CB21" s="79">
        <v>0</v>
      </c>
      <c r="CC21" s="79">
        <v>0</v>
      </c>
      <c r="CD21" s="95">
        <v>45</v>
      </c>
      <c r="CE21" s="34">
        <v>67</v>
      </c>
      <c r="CF21" s="34">
        <v>30</v>
      </c>
      <c r="CG21" s="34">
        <v>100</v>
      </c>
      <c r="CH21" s="34">
        <v>89</v>
      </c>
      <c r="CI21" s="34">
        <v>95</v>
      </c>
      <c r="CJ21" s="34">
        <v>105</v>
      </c>
      <c r="CK21" s="34">
        <v>114</v>
      </c>
      <c r="CL21" s="34">
        <v>93</v>
      </c>
      <c r="CM21" s="34">
        <v>104</v>
      </c>
      <c r="CN21" s="34">
        <v>88</v>
      </c>
      <c r="CO21" s="34">
        <v>97</v>
      </c>
      <c r="CP21" s="34">
        <v>103</v>
      </c>
      <c r="CQ21" s="34">
        <v>128</v>
      </c>
      <c r="CR21" s="34">
        <v>99</v>
      </c>
      <c r="CS21" s="79">
        <v>0</v>
      </c>
      <c r="CT21" s="95">
        <v>75</v>
      </c>
      <c r="CU21" s="34">
        <v>119</v>
      </c>
      <c r="CV21" s="34">
        <v>114</v>
      </c>
      <c r="CW21" s="95">
        <v>75</v>
      </c>
      <c r="CX21" s="34">
        <v>110</v>
      </c>
      <c r="CY21" s="34">
        <v>100</v>
      </c>
      <c r="CZ21" s="95">
        <v>75</v>
      </c>
      <c r="DA21" s="79">
        <v>0</v>
      </c>
      <c r="DB21" s="79">
        <v>0</v>
      </c>
      <c r="DC21" s="95">
        <v>75</v>
      </c>
      <c r="DD21" s="34">
        <v>78</v>
      </c>
      <c r="DE21" s="34">
        <v>135</v>
      </c>
      <c r="DF21" s="34"/>
      <c r="DG21" s="34"/>
      <c r="DH21" s="34"/>
      <c r="DI21" s="195">
        <f>(ÜBERSICHT!K21)</f>
        <v>0</v>
      </c>
      <c r="DJ21" s="195">
        <f>(ÜBERSICHT!L21)</f>
        <v>0</v>
      </c>
      <c r="DK21" s="210">
        <f t="shared" si="1"/>
        <v>96</v>
      </c>
      <c r="DL21" s="64">
        <f t="shared" si="2"/>
        <v>57</v>
      </c>
      <c r="DM21" s="40">
        <f t="shared" si="3"/>
        <v>1.9756238512552975E-2</v>
      </c>
      <c r="DN21" s="28"/>
      <c r="DO21" s="28"/>
      <c r="DP21" s="28"/>
      <c r="DQ21" s="28"/>
      <c r="DR21" s="28"/>
      <c r="DS21" s="28"/>
      <c r="DT21" s="28"/>
      <c r="DU21" s="28"/>
    </row>
    <row r="22" spans="1:125" x14ac:dyDescent="0.3">
      <c r="A22" s="200">
        <f t="shared" si="4"/>
        <v>20</v>
      </c>
      <c r="B22" s="283">
        <f>1*SUBTOTAL(3,A$3:A22)</f>
        <v>20</v>
      </c>
      <c r="C22" s="6" t="str">
        <f>(Mitglieder!C23)</f>
        <v>M3Mark_BvB</v>
      </c>
      <c r="D22" s="82">
        <f t="shared" si="0"/>
        <v>147.17142857142858</v>
      </c>
      <c r="E22" s="71">
        <f>(ÜBERSICHT!E22)</f>
        <v>15</v>
      </c>
      <c r="F22" s="56"/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79">
        <v>0</v>
      </c>
      <c r="BQ22" s="79">
        <v>0</v>
      </c>
      <c r="BR22" s="79">
        <v>0</v>
      </c>
      <c r="BS22" s="79">
        <v>0</v>
      </c>
      <c r="BT22" s="79">
        <v>0</v>
      </c>
      <c r="BU22" s="79">
        <v>0</v>
      </c>
      <c r="BV22" s="79">
        <v>0</v>
      </c>
      <c r="BW22" s="95">
        <v>45</v>
      </c>
      <c r="BX22" s="34">
        <v>127</v>
      </c>
      <c r="BY22" s="34">
        <v>169</v>
      </c>
      <c r="BZ22" s="34">
        <v>140</v>
      </c>
      <c r="CA22" s="34">
        <v>157</v>
      </c>
      <c r="CB22" s="34">
        <v>155</v>
      </c>
      <c r="CC22" s="34">
        <v>147</v>
      </c>
      <c r="CD22" s="34">
        <v>154</v>
      </c>
      <c r="CE22" s="34">
        <v>136</v>
      </c>
      <c r="CF22" s="34">
        <v>151</v>
      </c>
      <c r="CG22" s="34">
        <v>170</v>
      </c>
      <c r="CH22" s="34">
        <v>177</v>
      </c>
      <c r="CI22" s="34">
        <v>160</v>
      </c>
      <c r="CJ22" s="34">
        <v>163</v>
      </c>
      <c r="CK22" s="34">
        <v>157</v>
      </c>
      <c r="CL22" s="34">
        <v>163</v>
      </c>
      <c r="CM22" s="34">
        <v>178</v>
      </c>
      <c r="CN22" s="34">
        <v>169</v>
      </c>
      <c r="CO22" s="34">
        <v>150</v>
      </c>
      <c r="CP22" s="34">
        <v>157</v>
      </c>
      <c r="CQ22" s="34">
        <v>150</v>
      </c>
      <c r="CR22" s="34">
        <v>150</v>
      </c>
      <c r="CS22" s="34">
        <v>155</v>
      </c>
      <c r="CT22" s="34">
        <v>158</v>
      </c>
      <c r="CU22" s="34">
        <v>161</v>
      </c>
      <c r="CV22" s="34">
        <v>154</v>
      </c>
      <c r="CW22" s="34">
        <v>142</v>
      </c>
      <c r="CX22" s="34">
        <v>124</v>
      </c>
      <c r="CY22" s="34">
        <v>130</v>
      </c>
      <c r="CZ22" s="34">
        <v>121</v>
      </c>
      <c r="DA22" s="34">
        <v>132</v>
      </c>
      <c r="DB22" s="34">
        <v>137</v>
      </c>
      <c r="DC22" s="34">
        <v>156</v>
      </c>
      <c r="DD22" s="34">
        <v>134</v>
      </c>
      <c r="DE22" s="34">
        <v>122</v>
      </c>
      <c r="DF22" s="34"/>
      <c r="DG22" s="34"/>
      <c r="DH22" s="34"/>
      <c r="DI22" s="195">
        <f>(ÜBERSICHT!K22)</f>
        <v>0</v>
      </c>
      <c r="DJ22" s="195">
        <f>(ÜBERSICHT!L22)</f>
        <v>0</v>
      </c>
      <c r="DK22" s="210">
        <f t="shared" si="1"/>
        <v>137.33333333333334</v>
      </c>
      <c r="DL22" s="64">
        <f t="shared" si="2"/>
        <v>-12</v>
      </c>
      <c r="DM22" s="40">
        <f t="shared" si="3"/>
        <v>3.2709980757265833E-2</v>
      </c>
      <c r="DN22" s="28"/>
      <c r="DO22" s="28"/>
      <c r="DP22" s="28"/>
      <c r="DQ22" s="28"/>
      <c r="DR22" s="28"/>
      <c r="DS22" s="28"/>
      <c r="DT22" s="28"/>
      <c r="DU22" s="28"/>
    </row>
    <row r="23" spans="1:125" x14ac:dyDescent="0.3">
      <c r="A23" s="200">
        <f t="shared" si="4"/>
        <v>21</v>
      </c>
      <c r="B23" s="283">
        <f>1*SUBTOTAL(3,A$3:A23)</f>
        <v>21</v>
      </c>
      <c r="C23" s="6" t="str">
        <f>(Mitglieder!C24)</f>
        <v>Maddox</v>
      </c>
      <c r="D23" s="82">
        <f t="shared" si="0"/>
        <v>145.31578947368422</v>
      </c>
      <c r="E23" s="71">
        <f>(ÜBERSICHT!E23)</f>
        <v>5</v>
      </c>
      <c r="F23" s="56"/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79">
        <v>0</v>
      </c>
      <c r="BQ23" s="79">
        <v>0</v>
      </c>
      <c r="BR23" s="79">
        <v>0</v>
      </c>
      <c r="BS23" s="79">
        <v>0</v>
      </c>
      <c r="BT23" s="79">
        <v>0</v>
      </c>
      <c r="BU23" s="79">
        <v>0</v>
      </c>
      <c r="BV23" s="79">
        <v>0</v>
      </c>
      <c r="BW23" s="79">
        <v>0</v>
      </c>
      <c r="BX23" s="79">
        <v>0</v>
      </c>
      <c r="BY23" s="79">
        <v>0</v>
      </c>
      <c r="BZ23" s="79">
        <v>0</v>
      </c>
      <c r="CA23" s="79">
        <v>0</v>
      </c>
      <c r="CB23" s="79">
        <v>0</v>
      </c>
      <c r="CC23" s="79">
        <v>0</v>
      </c>
      <c r="CD23" s="79">
        <v>0</v>
      </c>
      <c r="CE23" s="79">
        <v>0</v>
      </c>
      <c r="CF23" s="79">
        <v>0</v>
      </c>
      <c r="CG23" s="79">
        <v>0</v>
      </c>
      <c r="CH23" s="79">
        <v>0</v>
      </c>
      <c r="CI23" s="79">
        <v>0</v>
      </c>
      <c r="CJ23" s="79">
        <v>0</v>
      </c>
      <c r="CK23" s="79">
        <v>0</v>
      </c>
      <c r="CL23" s="79">
        <v>0</v>
      </c>
      <c r="CM23" s="95">
        <v>45</v>
      </c>
      <c r="CN23" s="34">
        <v>50</v>
      </c>
      <c r="CO23" s="34">
        <v>157</v>
      </c>
      <c r="CP23" s="34">
        <v>156</v>
      </c>
      <c r="CQ23" s="34">
        <v>175</v>
      </c>
      <c r="CR23" s="34">
        <v>168</v>
      </c>
      <c r="CS23" s="34">
        <v>146</v>
      </c>
      <c r="CT23" s="34">
        <v>169</v>
      </c>
      <c r="CU23" s="34">
        <v>167</v>
      </c>
      <c r="CV23" s="34">
        <v>154</v>
      </c>
      <c r="CW23" s="34">
        <v>129</v>
      </c>
      <c r="CX23" s="34">
        <v>142</v>
      </c>
      <c r="CY23" s="34">
        <v>161</v>
      </c>
      <c r="CZ23" s="34">
        <v>150</v>
      </c>
      <c r="DA23" s="34">
        <v>152</v>
      </c>
      <c r="DB23" s="34">
        <v>157</v>
      </c>
      <c r="DC23" s="34">
        <v>170</v>
      </c>
      <c r="DD23" s="34">
        <v>168</v>
      </c>
      <c r="DE23" s="34">
        <v>145</v>
      </c>
      <c r="DF23" s="34"/>
      <c r="DG23" s="34"/>
      <c r="DH23" s="34"/>
      <c r="DI23" s="195">
        <f>(ÜBERSICHT!K23)</f>
        <v>0</v>
      </c>
      <c r="DJ23" s="195">
        <f>(ÜBERSICHT!L23)</f>
        <v>0</v>
      </c>
      <c r="DK23" s="210">
        <f t="shared" si="1"/>
        <v>161</v>
      </c>
      <c r="DL23" s="64">
        <f t="shared" si="2"/>
        <v>-23</v>
      </c>
      <c r="DM23" s="40">
        <f t="shared" si="3"/>
        <v>3.2297550710422958E-2</v>
      </c>
      <c r="DN23" s="28"/>
      <c r="DO23" s="28"/>
      <c r="DP23" s="28"/>
      <c r="DQ23" s="28"/>
      <c r="DR23" s="28"/>
      <c r="DS23" s="28"/>
      <c r="DT23" s="28"/>
      <c r="DU23" s="28"/>
    </row>
    <row r="24" spans="1:125" x14ac:dyDescent="0.3">
      <c r="A24" s="200">
        <f t="shared" si="4"/>
        <v>22</v>
      </c>
      <c r="B24" s="283">
        <f>1*SUBTOTAL(3,A$3:A24)</f>
        <v>22</v>
      </c>
      <c r="C24" s="6" t="str">
        <f>(Mitglieder!C25)</f>
        <v>Manhattan</v>
      </c>
      <c r="D24" s="82">
        <f t="shared" si="0"/>
        <v>47.789473684210527</v>
      </c>
      <c r="E24" s="71">
        <f>(ÜBERSICHT!E24)</f>
        <v>43</v>
      </c>
      <c r="F24" s="56"/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79">
        <v>0</v>
      </c>
      <c r="BQ24" s="79">
        <v>0</v>
      </c>
      <c r="BR24" s="95">
        <v>45</v>
      </c>
      <c r="BS24" s="34">
        <v>23</v>
      </c>
      <c r="BT24" s="34">
        <v>30</v>
      </c>
      <c r="BU24" s="34">
        <v>10</v>
      </c>
      <c r="BV24" s="79">
        <v>0</v>
      </c>
      <c r="BW24" s="79">
        <v>0</v>
      </c>
      <c r="BX24" s="79">
        <v>0</v>
      </c>
      <c r="BY24" s="79">
        <v>0</v>
      </c>
      <c r="BZ24" s="79">
        <v>0</v>
      </c>
      <c r="CA24" s="79">
        <v>0</v>
      </c>
      <c r="CB24" s="79">
        <v>0</v>
      </c>
      <c r="CC24" s="79">
        <v>0</v>
      </c>
      <c r="CD24" s="79">
        <v>0</v>
      </c>
      <c r="CE24" s="79">
        <v>0</v>
      </c>
      <c r="CF24" s="79">
        <v>0</v>
      </c>
      <c r="CG24" s="79">
        <v>0</v>
      </c>
      <c r="CH24" s="79">
        <v>0</v>
      </c>
      <c r="CI24" s="95">
        <v>45</v>
      </c>
      <c r="CJ24" s="34">
        <v>70</v>
      </c>
      <c r="CK24" s="34">
        <v>40</v>
      </c>
      <c r="CL24" s="34">
        <v>44</v>
      </c>
      <c r="CM24" s="34">
        <v>48</v>
      </c>
      <c r="CN24" s="79">
        <v>0</v>
      </c>
      <c r="CO24" s="95">
        <v>45</v>
      </c>
      <c r="CP24" s="34">
        <v>37</v>
      </c>
      <c r="CQ24" s="34">
        <v>40</v>
      </c>
      <c r="CR24" s="34">
        <v>58</v>
      </c>
      <c r="CS24" s="79">
        <v>0</v>
      </c>
      <c r="CT24" s="95">
        <v>75</v>
      </c>
      <c r="CU24" s="34">
        <v>51</v>
      </c>
      <c r="CV24" s="34">
        <v>62</v>
      </c>
      <c r="CW24" s="95">
        <v>75</v>
      </c>
      <c r="CX24" s="34">
        <v>35</v>
      </c>
      <c r="CY24" s="79">
        <v>0</v>
      </c>
      <c r="CZ24" s="79">
        <v>0</v>
      </c>
      <c r="DA24" s="79">
        <v>0</v>
      </c>
      <c r="DB24" s="79">
        <v>0</v>
      </c>
      <c r="DC24" s="79">
        <v>0</v>
      </c>
      <c r="DD24" s="79">
        <v>0</v>
      </c>
      <c r="DE24" s="95">
        <v>75</v>
      </c>
      <c r="DF24" s="34"/>
      <c r="DG24" s="34"/>
      <c r="DH24" s="34"/>
      <c r="DI24" s="195">
        <f>(ÜBERSICHT!K24)</f>
        <v>0</v>
      </c>
      <c r="DJ24" s="195">
        <f>(ÜBERSICHT!L24)</f>
        <v>0</v>
      </c>
      <c r="DK24" s="210">
        <f t="shared" si="1"/>
        <v>75</v>
      </c>
      <c r="DL24" s="64">
        <f t="shared" si="2"/>
        <v>75</v>
      </c>
      <c r="DM24" s="40">
        <f t="shared" si="3"/>
        <v>1.0621577705564666E-2</v>
      </c>
      <c r="DN24" s="28"/>
      <c r="DO24" s="28"/>
      <c r="DP24" s="28"/>
      <c r="DQ24" s="28"/>
      <c r="DR24" s="28"/>
      <c r="DS24" s="28"/>
      <c r="DT24" s="28"/>
      <c r="DU24" s="28"/>
    </row>
    <row r="25" spans="1:125" x14ac:dyDescent="0.3">
      <c r="A25" s="200">
        <f t="shared" si="4"/>
        <v>23</v>
      </c>
      <c r="B25" s="283">
        <f>1*SUBTOTAL(3,A$3:A25)</f>
        <v>23</v>
      </c>
      <c r="C25" s="6" t="str">
        <f>(Mitglieder!C26)</f>
        <v>Meistro</v>
      </c>
      <c r="D25" s="82">
        <f t="shared" si="0"/>
        <v>99.278688524590166</v>
      </c>
      <c r="E25" s="71">
        <f>(ÜBERSICHT!E25)</f>
        <v>34</v>
      </c>
      <c r="F25" s="56"/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95">
        <v>45</v>
      </c>
      <c r="AX25" s="34">
        <v>46</v>
      </c>
      <c r="AY25" s="34">
        <v>62</v>
      </c>
      <c r="AZ25" s="34">
        <v>89</v>
      </c>
      <c r="BA25" s="34">
        <v>89</v>
      </c>
      <c r="BB25" s="34">
        <v>116</v>
      </c>
      <c r="BC25" s="34">
        <v>88</v>
      </c>
      <c r="BD25" s="34">
        <v>105</v>
      </c>
      <c r="BE25" s="34">
        <v>107</v>
      </c>
      <c r="BF25" s="34">
        <v>115</v>
      </c>
      <c r="BG25" s="34">
        <v>103</v>
      </c>
      <c r="BH25" s="34">
        <v>116</v>
      </c>
      <c r="BI25" s="34">
        <v>106</v>
      </c>
      <c r="BJ25" s="34">
        <v>86</v>
      </c>
      <c r="BK25" s="34">
        <v>133</v>
      </c>
      <c r="BL25" s="34">
        <v>144</v>
      </c>
      <c r="BM25" s="34">
        <v>118</v>
      </c>
      <c r="BN25" s="34">
        <v>110</v>
      </c>
      <c r="BO25" s="34">
        <v>111</v>
      </c>
      <c r="BP25" s="34">
        <v>117</v>
      </c>
      <c r="BQ25" s="34">
        <v>133</v>
      </c>
      <c r="BR25" s="34">
        <v>91</v>
      </c>
      <c r="BS25" s="34">
        <v>89</v>
      </c>
      <c r="BT25" s="34">
        <v>104</v>
      </c>
      <c r="BU25" s="34">
        <v>101</v>
      </c>
      <c r="BV25" s="34">
        <v>102</v>
      </c>
      <c r="BW25" s="34">
        <v>70</v>
      </c>
      <c r="BX25" s="34">
        <v>84</v>
      </c>
      <c r="BY25" s="34">
        <v>78</v>
      </c>
      <c r="BZ25" s="34">
        <v>116</v>
      </c>
      <c r="CA25" s="34">
        <v>104</v>
      </c>
      <c r="CB25" s="34">
        <v>111</v>
      </c>
      <c r="CC25" s="34">
        <v>91</v>
      </c>
      <c r="CD25" s="34">
        <v>89</v>
      </c>
      <c r="CE25" s="34">
        <v>72</v>
      </c>
      <c r="CF25" s="34">
        <v>98</v>
      </c>
      <c r="CG25" s="34">
        <v>80</v>
      </c>
      <c r="CH25" s="34">
        <v>103</v>
      </c>
      <c r="CI25" s="34">
        <v>117</v>
      </c>
      <c r="CJ25" s="34">
        <v>94</v>
      </c>
      <c r="CK25" s="34">
        <v>118</v>
      </c>
      <c r="CL25" s="34">
        <v>89</v>
      </c>
      <c r="CM25" s="34">
        <v>111</v>
      </c>
      <c r="CN25" s="34">
        <v>110</v>
      </c>
      <c r="CO25" s="34">
        <v>121</v>
      </c>
      <c r="CP25" s="34">
        <v>43</v>
      </c>
      <c r="CQ25" s="34">
        <v>137</v>
      </c>
      <c r="CR25" s="34">
        <v>97</v>
      </c>
      <c r="CS25" s="34">
        <v>104</v>
      </c>
      <c r="CT25" s="34">
        <v>87</v>
      </c>
      <c r="CU25" s="34">
        <v>121</v>
      </c>
      <c r="CV25" s="34">
        <v>98</v>
      </c>
      <c r="CW25" s="34">
        <v>85</v>
      </c>
      <c r="CX25" s="34">
        <v>116</v>
      </c>
      <c r="CY25" s="34">
        <v>106</v>
      </c>
      <c r="CZ25" s="34">
        <v>101</v>
      </c>
      <c r="DA25" s="34">
        <v>79</v>
      </c>
      <c r="DB25" s="34">
        <v>113</v>
      </c>
      <c r="DC25" s="34">
        <v>97</v>
      </c>
      <c r="DD25" s="34">
        <v>77</v>
      </c>
      <c r="DE25" s="34">
        <v>113</v>
      </c>
      <c r="DF25" s="34"/>
      <c r="DG25" s="34"/>
      <c r="DH25" s="34"/>
      <c r="DI25" s="195">
        <f>(ÜBERSICHT!K25)</f>
        <v>0</v>
      </c>
      <c r="DJ25" s="195">
        <f>(ÜBERSICHT!L25)</f>
        <v>0</v>
      </c>
      <c r="DK25" s="210">
        <f t="shared" si="1"/>
        <v>95.666666666666671</v>
      </c>
      <c r="DL25" s="64">
        <f t="shared" si="2"/>
        <v>36</v>
      </c>
      <c r="DM25" s="40">
        <f t="shared" si="3"/>
        <v>2.2065451309184168E-2</v>
      </c>
      <c r="DN25" s="28"/>
      <c r="DO25" s="28"/>
      <c r="DP25" s="28"/>
      <c r="DQ25" s="28"/>
      <c r="DR25" s="28"/>
      <c r="DS25" s="28"/>
      <c r="DT25" s="28"/>
      <c r="DU25" s="28"/>
    </row>
    <row r="26" spans="1:125" x14ac:dyDescent="0.3">
      <c r="A26" s="200">
        <f t="shared" si="4"/>
        <v>24</v>
      </c>
      <c r="B26" s="283">
        <f>1*SUBTOTAL(3,A$3:A26)</f>
        <v>24</v>
      </c>
      <c r="C26" s="6" t="str">
        <f>(Mitglieder!C27)</f>
        <v>My Love</v>
      </c>
      <c r="D26" s="82">
        <f t="shared" si="0"/>
        <v>62.464285714285715</v>
      </c>
      <c r="E26" s="71">
        <f>(ÜBERSICHT!E26)</f>
        <v>26</v>
      </c>
      <c r="F26" s="56"/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95">
        <v>45</v>
      </c>
      <c r="BA26" s="34">
        <v>100</v>
      </c>
      <c r="BB26" s="34">
        <v>105</v>
      </c>
      <c r="BC26" s="34">
        <v>98</v>
      </c>
      <c r="BD26" s="34">
        <v>77</v>
      </c>
      <c r="BE26" s="34">
        <v>105</v>
      </c>
      <c r="BF26" s="34">
        <v>88</v>
      </c>
      <c r="BG26" s="197">
        <v>27</v>
      </c>
      <c r="BH26" s="34">
        <v>105</v>
      </c>
      <c r="BI26" s="34">
        <v>68</v>
      </c>
      <c r="BJ26" s="34">
        <v>51</v>
      </c>
      <c r="BK26" s="34">
        <v>63</v>
      </c>
      <c r="BL26" s="34">
        <v>82</v>
      </c>
      <c r="BM26" s="34">
        <v>75</v>
      </c>
      <c r="BN26" s="34">
        <v>80</v>
      </c>
      <c r="BO26" s="34">
        <v>56</v>
      </c>
      <c r="BP26" s="34">
        <v>79</v>
      </c>
      <c r="BQ26" s="95">
        <v>45</v>
      </c>
      <c r="BR26" s="34">
        <v>79</v>
      </c>
      <c r="BS26" s="34">
        <v>81</v>
      </c>
      <c r="BT26" s="34">
        <v>78</v>
      </c>
      <c r="BU26" s="34">
        <v>42</v>
      </c>
      <c r="BV26" s="34">
        <v>59</v>
      </c>
      <c r="BW26" s="34">
        <v>47</v>
      </c>
      <c r="BX26" s="34">
        <v>47</v>
      </c>
      <c r="BY26" s="79">
        <v>0</v>
      </c>
      <c r="BZ26" s="79">
        <v>0</v>
      </c>
      <c r="CA26" s="95">
        <v>45</v>
      </c>
      <c r="CB26" s="34">
        <v>28</v>
      </c>
      <c r="CC26" s="34">
        <v>26</v>
      </c>
      <c r="CD26" s="34">
        <v>41</v>
      </c>
      <c r="CE26" s="34">
        <v>30</v>
      </c>
      <c r="CF26" s="34">
        <v>28</v>
      </c>
      <c r="CG26" s="34">
        <v>62</v>
      </c>
      <c r="CH26" s="34">
        <v>40</v>
      </c>
      <c r="CI26" s="34">
        <v>45</v>
      </c>
      <c r="CJ26" s="34">
        <v>71</v>
      </c>
      <c r="CK26" s="34">
        <v>45</v>
      </c>
      <c r="CL26" s="34">
        <v>53</v>
      </c>
      <c r="CM26" s="34">
        <v>34</v>
      </c>
      <c r="CN26" s="34">
        <v>52</v>
      </c>
      <c r="CO26" s="34">
        <v>54</v>
      </c>
      <c r="CP26" s="34">
        <v>88</v>
      </c>
      <c r="CQ26" s="34">
        <v>68</v>
      </c>
      <c r="CR26" s="34">
        <v>73</v>
      </c>
      <c r="CS26" s="34">
        <v>76</v>
      </c>
      <c r="CT26" s="34">
        <v>101</v>
      </c>
      <c r="CU26" s="34">
        <v>76</v>
      </c>
      <c r="CV26" s="34">
        <v>47</v>
      </c>
      <c r="CW26" s="34">
        <v>48</v>
      </c>
      <c r="CX26" s="34">
        <v>62</v>
      </c>
      <c r="CY26" s="34">
        <v>40</v>
      </c>
      <c r="CZ26" s="34">
        <v>76</v>
      </c>
      <c r="DA26" s="34">
        <v>48</v>
      </c>
      <c r="DB26" s="34">
        <v>52</v>
      </c>
      <c r="DC26" s="34">
        <v>61</v>
      </c>
      <c r="DD26" s="95">
        <v>75</v>
      </c>
      <c r="DE26" s="34">
        <v>71</v>
      </c>
      <c r="DF26" s="34"/>
      <c r="DG26" s="34"/>
      <c r="DH26" s="34"/>
      <c r="DI26" s="195">
        <f>(ÜBERSICHT!K26)</f>
        <v>0</v>
      </c>
      <c r="DJ26" s="195">
        <f>(ÜBERSICHT!L26)</f>
        <v>0</v>
      </c>
      <c r="DK26" s="210">
        <f t="shared" si="1"/>
        <v>69</v>
      </c>
      <c r="DL26" s="64">
        <f t="shared" si="2"/>
        <v>-4</v>
      </c>
      <c r="DM26" s="40">
        <f t="shared" si="3"/>
        <v>1.3883167429736446E-2</v>
      </c>
      <c r="DN26" s="28"/>
      <c r="DO26" s="28"/>
      <c r="DP26" s="28"/>
      <c r="DQ26" s="28"/>
      <c r="DR26" s="28"/>
      <c r="DS26" s="28"/>
      <c r="DT26" s="28"/>
      <c r="DU26" s="28"/>
    </row>
    <row r="27" spans="1:125" x14ac:dyDescent="0.3">
      <c r="A27" s="200">
        <f t="shared" si="4"/>
        <v>25</v>
      </c>
      <c r="B27" s="283">
        <f>1*SUBTOTAL(3,A$3:A27)</f>
        <v>25</v>
      </c>
      <c r="C27" s="6" t="str">
        <f>(Mitglieder!C22)</f>
        <v>NismoGTR</v>
      </c>
      <c r="D27" s="82">
        <f t="shared" si="0"/>
        <v>52.2</v>
      </c>
      <c r="E27" s="71">
        <f>(ÜBERSICHT!E27)</f>
        <v>28</v>
      </c>
      <c r="F27" s="56"/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79">
        <v>0</v>
      </c>
      <c r="BQ27" s="79">
        <v>0</v>
      </c>
      <c r="BR27" s="95">
        <v>45</v>
      </c>
      <c r="BS27" s="34">
        <v>37</v>
      </c>
      <c r="BT27" s="34">
        <v>47</v>
      </c>
      <c r="BU27" s="34">
        <v>31</v>
      </c>
      <c r="BV27" s="79">
        <v>0</v>
      </c>
      <c r="BW27" s="79">
        <v>0</v>
      </c>
      <c r="BX27" s="79">
        <v>0</v>
      </c>
      <c r="BY27" s="79">
        <v>0</v>
      </c>
      <c r="BZ27" s="79">
        <v>0</v>
      </c>
      <c r="CA27" s="79">
        <v>0</v>
      </c>
      <c r="CB27" s="79">
        <v>0</v>
      </c>
      <c r="CC27" s="79">
        <v>0</v>
      </c>
      <c r="CD27" s="95">
        <v>45</v>
      </c>
      <c r="CE27" s="34">
        <v>37</v>
      </c>
      <c r="CF27" s="79">
        <v>0</v>
      </c>
      <c r="CG27" s="79">
        <v>0</v>
      </c>
      <c r="CH27" s="79">
        <v>0</v>
      </c>
      <c r="CI27" s="95">
        <v>45</v>
      </c>
      <c r="CJ27" s="34">
        <v>57</v>
      </c>
      <c r="CK27" s="34">
        <v>34</v>
      </c>
      <c r="CL27" s="34">
        <v>52</v>
      </c>
      <c r="CM27" s="34">
        <v>60</v>
      </c>
      <c r="CN27" s="79">
        <v>0</v>
      </c>
      <c r="CO27" s="95">
        <v>45</v>
      </c>
      <c r="CP27" s="34">
        <v>63</v>
      </c>
      <c r="CQ27" s="34">
        <v>51</v>
      </c>
      <c r="CR27" s="34">
        <v>67</v>
      </c>
      <c r="CS27" s="34">
        <v>51</v>
      </c>
      <c r="CT27" s="34">
        <v>56</v>
      </c>
      <c r="CU27" s="34">
        <v>50</v>
      </c>
      <c r="CV27" s="34">
        <v>56</v>
      </c>
      <c r="CW27" s="34">
        <v>43</v>
      </c>
      <c r="CX27" s="34">
        <v>46</v>
      </c>
      <c r="CY27" s="95">
        <v>75</v>
      </c>
      <c r="CZ27" s="34">
        <v>57</v>
      </c>
      <c r="DA27" s="79">
        <v>0</v>
      </c>
      <c r="DB27" s="79">
        <v>0</v>
      </c>
      <c r="DC27" s="79">
        <v>0</v>
      </c>
      <c r="DD27" s="95">
        <v>75</v>
      </c>
      <c r="DE27" s="34">
        <v>80</v>
      </c>
      <c r="DF27" s="34"/>
      <c r="DG27" s="34"/>
      <c r="DH27" s="34"/>
      <c r="DI27" s="195">
        <f>(ÜBERSICHT!K27)</f>
        <v>0</v>
      </c>
      <c r="DJ27" s="195">
        <f>(ÜBERSICHT!L27)</f>
        <v>0</v>
      </c>
      <c r="DK27" s="210">
        <f t="shared" si="1"/>
        <v>77.5</v>
      </c>
      <c r="DL27" s="64">
        <f t="shared" si="2"/>
        <v>5</v>
      </c>
      <c r="DM27" s="40">
        <f t="shared" si="3"/>
        <v>1.1601851066496735E-2</v>
      </c>
      <c r="DN27" s="28"/>
      <c r="DO27" s="28"/>
      <c r="DP27" s="28"/>
      <c r="DQ27" s="28"/>
      <c r="DR27" s="28"/>
      <c r="DS27" s="28"/>
      <c r="DT27" s="28"/>
      <c r="DU27" s="28"/>
    </row>
    <row r="28" spans="1:125" x14ac:dyDescent="0.3">
      <c r="A28" s="200">
        <f t="shared" si="4"/>
        <v>26</v>
      </c>
      <c r="B28" s="283">
        <f>1*SUBTOTAL(3,A$3:A28)</f>
        <v>26</v>
      </c>
      <c r="C28" s="6" t="str">
        <f>(Mitglieder!C28)</f>
        <v>Old Kiddo</v>
      </c>
      <c r="D28" s="82">
        <f t="shared" si="0"/>
        <v>47.126315789473686</v>
      </c>
      <c r="E28" s="71">
        <f>(ÜBERSICHT!E28)</f>
        <v>41</v>
      </c>
      <c r="F28" s="56"/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95">
        <v>35</v>
      </c>
      <c r="N28" s="34">
        <v>29</v>
      </c>
      <c r="O28" s="34">
        <v>30</v>
      </c>
      <c r="P28" s="34">
        <v>45</v>
      </c>
      <c r="Q28" s="34">
        <v>31</v>
      </c>
      <c r="R28" s="34">
        <v>38</v>
      </c>
      <c r="S28" s="34">
        <v>26</v>
      </c>
      <c r="T28" s="34">
        <v>28</v>
      </c>
      <c r="U28" s="34">
        <v>36</v>
      </c>
      <c r="V28" s="34">
        <v>47</v>
      </c>
      <c r="W28" s="34">
        <v>49</v>
      </c>
      <c r="X28" s="34">
        <v>43</v>
      </c>
      <c r="Y28" s="34">
        <v>45</v>
      </c>
      <c r="Z28" s="34">
        <v>48</v>
      </c>
      <c r="AA28" s="34">
        <v>31</v>
      </c>
      <c r="AB28" s="34">
        <v>25</v>
      </c>
      <c r="AC28" s="34">
        <v>35</v>
      </c>
      <c r="AD28" s="34">
        <v>32</v>
      </c>
      <c r="AE28" s="34">
        <v>39</v>
      </c>
      <c r="AF28" s="34">
        <v>30</v>
      </c>
      <c r="AG28" s="34">
        <v>41</v>
      </c>
      <c r="AH28" s="34">
        <v>57</v>
      </c>
      <c r="AI28" s="34">
        <v>41</v>
      </c>
      <c r="AJ28" s="95">
        <v>40</v>
      </c>
      <c r="AK28" s="34">
        <v>32</v>
      </c>
      <c r="AL28" s="34">
        <v>40</v>
      </c>
      <c r="AM28" s="34">
        <v>52</v>
      </c>
      <c r="AN28" s="34">
        <v>52</v>
      </c>
      <c r="AO28" s="34">
        <v>31</v>
      </c>
      <c r="AP28" s="34">
        <v>39</v>
      </c>
      <c r="AQ28" s="34">
        <v>51</v>
      </c>
      <c r="AR28" s="34">
        <v>42</v>
      </c>
      <c r="AS28" s="34">
        <v>51</v>
      </c>
      <c r="AT28" s="34">
        <v>75</v>
      </c>
      <c r="AU28" s="34">
        <v>26</v>
      </c>
      <c r="AV28" s="34">
        <v>58</v>
      </c>
      <c r="AW28" s="95">
        <v>45</v>
      </c>
      <c r="AX28" s="95">
        <v>45</v>
      </c>
      <c r="AY28" s="34">
        <v>49</v>
      </c>
      <c r="AZ28" s="34">
        <v>51</v>
      </c>
      <c r="BA28" s="34">
        <v>39</v>
      </c>
      <c r="BB28" s="34">
        <v>39</v>
      </c>
      <c r="BC28" s="197">
        <v>31</v>
      </c>
      <c r="BD28" s="197">
        <v>40</v>
      </c>
      <c r="BE28" s="34">
        <v>55</v>
      </c>
      <c r="BF28" s="34">
        <v>34</v>
      </c>
      <c r="BG28" s="34">
        <v>35</v>
      </c>
      <c r="BH28" s="34">
        <v>35</v>
      </c>
      <c r="BI28" s="34">
        <v>49</v>
      </c>
      <c r="BJ28" s="34">
        <v>54</v>
      </c>
      <c r="BK28" s="34">
        <v>58</v>
      </c>
      <c r="BL28" s="34">
        <v>47</v>
      </c>
      <c r="BM28" s="34">
        <v>36</v>
      </c>
      <c r="BN28" s="34">
        <v>66</v>
      </c>
      <c r="BO28" s="34">
        <v>62</v>
      </c>
      <c r="BP28" s="34">
        <v>61</v>
      </c>
      <c r="BQ28" s="95">
        <v>45</v>
      </c>
      <c r="BR28" s="34">
        <v>28</v>
      </c>
      <c r="BS28" s="34">
        <v>44</v>
      </c>
      <c r="BT28" s="34">
        <v>77</v>
      </c>
      <c r="BU28" s="34">
        <v>53</v>
      </c>
      <c r="BV28" s="34">
        <v>66</v>
      </c>
      <c r="BW28" s="34">
        <v>49</v>
      </c>
      <c r="BX28" s="34">
        <v>49</v>
      </c>
      <c r="BY28" s="34">
        <v>54</v>
      </c>
      <c r="BZ28" s="34">
        <v>51</v>
      </c>
      <c r="CA28" s="34">
        <v>46</v>
      </c>
      <c r="CB28" s="34">
        <v>39</v>
      </c>
      <c r="CC28" s="34">
        <v>48</v>
      </c>
      <c r="CD28" s="34">
        <v>46</v>
      </c>
      <c r="CE28" s="34">
        <v>51</v>
      </c>
      <c r="CF28" s="79">
        <v>0</v>
      </c>
      <c r="CG28" s="79">
        <v>0</v>
      </c>
      <c r="CH28" s="95">
        <v>45</v>
      </c>
      <c r="CI28" s="34">
        <v>49</v>
      </c>
      <c r="CJ28" s="34">
        <v>51</v>
      </c>
      <c r="CK28" s="34">
        <v>39</v>
      </c>
      <c r="CL28" s="34">
        <v>49</v>
      </c>
      <c r="CM28" s="34">
        <v>36</v>
      </c>
      <c r="CN28" s="34">
        <v>44</v>
      </c>
      <c r="CO28" s="34">
        <v>52</v>
      </c>
      <c r="CP28" s="34">
        <v>45</v>
      </c>
      <c r="CQ28" s="34">
        <v>50</v>
      </c>
      <c r="CR28" s="34">
        <v>70</v>
      </c>
      <c r="CS28" s="34">
        <v>48</v>
      </c>
      <c r="CT28" s="34">
        <v>56</v>
      </c>
      <c r="CU28" s="34">
        <v>62</v>
      </c>
      <c r="CV28" s="34">
        <v>60</v>
      </c>
      <c r="CW28" s="34">
        <v>61</v>
      </c>
      <c r="CX28" s="34">
        <v>59</v>
      </c>
      <c r="CY28" s="34">
        <v>50</v>
      </c>
      <c r="CZ28" s="95">
        <v>75</v>
      </c>
      <c r="DA28" s="95">
        <v>75</v>
      </c>
      <c r="DB28" s="34">
        <v>68</v>
      </c>
      <c r="DC28" s="34">
        <v>71</v>
      </c>
      <c r="DD28" s="34">
        <v>60</v>
      </c>
      <c r="DE28" s="95">
        <v>75</v>
      </c>
      <c r="DF28" s="34"/>
      <c r="DG28" s="34"/>
      <c r="DH28" s="34"/>
      <c r="DI28" s="195">
        <f>(ÜBERSICHT!K28)</f>
        <v>0</v>
      </c>
      <c r="DJ28" s="195">
        <f>(ÜBERSICHT!L28)</f>
        <v>0</v>
      </c>
      <c r="DK28" s="210">
        <f t="shared" si="1"/>
        <v>68.666666666666671</v>
      </c>
      <c r="DL28" s="64">
        <f t="shared" si="2"/>
        <v>15</v>
      </c>
      <c r="DM28" s="40">
        <f t="shared" si="3"/>
        <v>1.0474185768240751E-2</v>
      </c>
      <c r="DN28" s="28"/>
      <c r="DO28" s="28"/>
      <c r="DP28" s="28"/>
      <c r="DQ28" s="28"/>
      <c r="DR28" s="28"/>
      <c r="DS28" s="28"/>
      <c r="DT28" s="28"/>
      <c r="DU28" s="28"/>
    </row>
    <row r="29" spans="1:125" x14ac:dyDescent="0.3">
      <c r="A29" s="200">
        <f t="shared" si="4"/>
        <v>27</v>
      </c>
      <c r="B29" s="283">
        <f>1*SUBTOTAL(3,A$3:A29)</f>
        <v>27</v>
      </c>
      <c r="C29" s="251" t="str">
        <f>(Mitglieder!C29)</f>
        <v>pasi</v>
      </c>
      <c r="D29" s="82">
        <f t="shared" si="0"/>
        <v>107.4</v>
      </c>
      <c r="E29" s="71">
        <f>(ÜBERSICHT!E29)</f>
        <v>21</v>
      </c>
      <c r="F29" s="56"/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79">
        <v>0</v>
      </c>
      <c r="BQ29" s="79">
        <v>0</v>
      </c>
      <c r="BR29" s="79">
        <v>0</v>
      </c>
      <c r="BS29" s="79">
        <v>0</v>
      </c>
      <c r="BT29" s="79">
        <v>0</v>
      </c>
      <c r="BU29" s="79">
        <v>0</v>
      </c>
      <c r="BV29" s="79">
        <v>0</v>
      </c>
      <c r="BW29" s="79">
        <v>0</v>
      </c>
      <c r="BX29" s="79">
        <v>0</v>
      </c>
      <c r="BY29" s="79">
        <v>0</v>
      </c>
      <c r="BZ29" s="79">
        <v>0</v>
      </c>
      <c r="CA29" s="79">
        <v>0</v>
      </c>
      <c r="CB29" s="79">
        <v>0</v>
      </c>
      <c r="CC29" s="79">
        <v>0</v>
      </c>
      <c r="CD29" s="79">
        <v>0</v>
      </c>
      <c r="CE29" s="79">
        <v>0</v>
      </c>
      <c r="CF29" s="79">
        <v>0</v>
      </c>
      <c r="CG29" s="79">
        <v>0</v>
      </c>
      <c r="CH29" s="79">
        <v>0</v>
      </c>
      <c r="CI29" s="79">
        <v>0</v>
      </c>
      <c r="CJ29" s="79">
        <v>0</v>
      </c>
      <c r="CK29" s="79">
        <v>0</v>
      </c>
      <c r="CL29" s="79">
        <v>0</v>
      </c>
      <c r="CM29" s="79">
        <v>0</v>
      </c>
      <c r="CN29" s="79">
        <v>0</v>
      </c>
      <c r="CO29" s="79">
        <v>0</v>
      </c>
      <c r="CP29" s="79">
        <v>0</v>
      </c>
      <c r="CQ29" s="79">
        <v>0</v>
      </c>
      <c r="CR29" s="79">
        <v>0</v>
      </c>
      <c r="CS29" s="79">
        <v>0</v>
      </c>
      <c r="CT29" s="79">
        <v>0</v>
      </c>
      <c r="CU29" s="79">
        <v>0</v>
      </c>
      <c r="CV29" s="79">
        <v>0</v>
      </c>
      <c r="CW29" s="79">
        <v>0</v>
      </c>
      <c r="CX29" s="79">
        <v>0</v>
      </c>
      <c r="CY29" s="79">
        <v>0</v>
      </c>
      <c r="CZ29" s="79">
        <v>0</v>
      </c>
      <c r="DA29" s="95">
        <v>75</v>
      </c>
      <c r="DB29" s="34">
        <v>134</v>
      </c>
      <c r="DC29" s="34">
        <v>67</v>
      </c>
      <c r="DD29" s="34">
        <v>123</v>
      </c>
      <c r="DE29" s="34">
        <v>138</v>
      </c>
      <c r="DF29" s="34"/>
      <c r="DG29" s="34"/>
      <c r="DH29" s="34"/>
      <c r="DI29" s="195">
        <f>(ÜBERSICHT!K29)</f>
        <v>0</v>
      </c>
      <c r="DJ29" s="195">
        <f>(ÜBERSICHT!L29)</f>
        <v>0</v>
      </c>
      <c r="DK29" s="210">
        <f t="shared" si="1"/>
        <v>109.33333333333333</v>
      </c>
      <c r="DL29" s="64">
        <f t="shared" si="2"/>
        <v>15</v>
      </c>
      <c r="DM29" s="40">
        <f t="shared" si="3"/>
        <v>2.3870475182792134E-2</v>
      </c>
      <c r="DN29" s="28"/>
      <c r="DO29" s="28"/>
      <c r="DP29" s="28"/>
      <c r="DQ29" s="28"/>
      <c r="DR29" s="28"/>
      <c r="DS29" s="28"/>
      <c r="DT29" s="28"/>
      <c r="DU29" s="28"/>
    </row>
    <row r="30" spans="1:125" x14ac:dyDescent="0.3">
      <c r="A30" s="200">
        <f t="shared" si="4"/>
        <v>28</v>
      </c>
      <c r="B30" s="283">
        <f>1*SUBTOTAL(3,A$3:A30)</f>
        <v>28</v>
      </c>
      <c r="C30" s="251" t="str">
        <f>(Mitglieder!C30)</f>
        <v>pet</v>
      </c>
      <c r="D30" s="82">
        <f t="shared" si="0"/>
        <v>127.21428571428571</v>
      </c>
      <c r="E30" s="71">
        <f>(ÜBERSICHT!E30)</f>
        <v>12</v>
      </c>
      <c r="F30" s="56"/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79">
        <v>0</v>
      </c>
      <c r="BQ30" s="79">
        <v>0</v>
      </c>
      <c r="BR30" s="79">
        <v>0</v>
      </c>
      <c r="BS30" s="79">
        <v>0</v>
      </c>
      <c r="BT30" s="79">
        <v>0</v>
      </c>
      <c r="BU30" s="79">
        <v>0</v>
      </c>
      <c r="BV30" s="79">
        <v>0</v>
      </c>
      <c r="BW30" s="79">
        <v>0</v>
      </c>
      <c r="BX30" s="79">
        <v>0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0</v>
      </c>
      <c r="CH30" s="79">
        <v>0</v>
      </c>
      <c r="CI30" s="79">
        <v>0</v>
      </c>
      <c r="CJ30" s="79">
        <v>0</v>
      </c>
      <c r="CK30" s="79">
        <v>0</v>
      </c>
      <c r="CL30" s="79">
        <v>0</v>
      </c>
      <c r="CM30" s="79">
        <v>0</v>
      </c>
      <c r="CN30" s="79">
        <v>0</v>
      </c>
      <c r="CO30" s="79">
        <v>0</v>
      </c>
      <c r="CP30" s="79">
        <v>0</v>
      </c>
      <c r="CQ30" s="79">
        <v>0</v>
      </c>
      <c r="CR30" s="95">
        <v>75</v>
      </c>
      <c r="CS30" s="34">
        <v>102</v>
      </c>
      <c r="CT30" s="34">
        <v>124</v>
      </c>
      <c r="CU30" s="34">
        <v>124</v>
      </c>
      <c r="CV30" s="34">
        <v>141</v>
      </c>
      <c r="CW30" s="34">
        <v>131</v>
      </c>
      <c r="CX30" s="34">
        <v>145</v>
      </c>
      <c r="CY30" s="34">
        <v>120</v>
      </c>
      <c r="CZ30" s="34">
        <v>143</v>
      </c>
      <c r="DA30" s="34">
        <v>129</v>
      </c>
      <c r="DB30" s="34">
        <v>143</v>
      </c>
      <c r="DC30" s="34">
        <v>143</v>
      </c>
      <c r="DD30" s="34">
        <v>121</v>
      </c>
      <c r="DE30" s="34">
        <v>140</v>
      </c>
      <c r="DF30" s="34"/>
      <c r="DG30" s="34"/>
      <c r="DH30" s="34"/>
      <c r="DI30" s="195" t="str">
        <f>(ÜBERSICHT!K30)</f>
        <v>19.05. - 22.05. nicht aktiv</v>
      </c>
      <c r="DJ30" s="195">
        <f>(ÜBERSICHT!L30)</f>
        <v>0</v>
      </c>
      <c r="DK30" s="210">
        <f t="shared" si="1"/>
        <v>134.66666666666666</v>
      </c>
      <c r="DL30" s="64">
        <f t="shared" si="2"/>
        <v>19</v>
      </c>
      <c r="DM30" s="40">
        <f t="shared" si="3"/>
        <v>2.8274352421224253E-2</v>
      </c>
      <c r="DN30" s="28"/>
      <c r="DO30" s="28"/>
      <c r="DP30" s="28"/>
      <c r="DQ30" s="28"/>
      <c r="DR30" s="28"/>
      <c r="DS30" s="28"/>
      <c r="DT30" s="28"/>
      <c r="DU30" s="28"/>
    </row>
    <row r="31" spans="1:125" x14ac:dyDescent="0.3">
      <c r="A31" s="200">
        <f t="shared" si="4"/>
        <v>29</v>
      </c>
      <c r="B31" s="283">
        <f>1*SUBTOTAL(3,A$3:A31)</f>
        <v>29</v>
      </c>
      <c r="C31" s="6" t="str">
        <f>(Mitglieder!C31)</f>
        <v>pocs€at</v>
      </c>
      <c r="D31" s="82">
        <f t="shared" si="0"/>
        <v>77.422535211267601</v>
      </c>
      <c r="E31" s="71">
        <f>(ÜBERSICHT!E31)</f>
        <v>0</v>
      </c>
      <c r="F31" s="56"/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0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95">
        <v>45</v>
      </c>
      <c r="AN31" s="34">
        <v>64</v>
      </c>
      <c r="AO31" s="34">
        <v>108</v>
      </c>
      <c r="AP31" s="34">
        <v>121</v>
      </c>
      <c r="AQ31" s="34">
        <v>83</v>
      </c>
      <c r="AR31" s="34">
        <v>105</v>
      </c>
      <c r="AS31" s="34">
        <v>112</v>
      </c>
      <c r="AT31" s="34">
        <v>116</v>
      </c>
      <c r="AU31" s="34">
        <v>100</v>
      </c>
      <c r="AV31" s="34">
        <v>102</v>
      </c>
      <c r="AW31" s="34">
        <v>120</v>
      </c>
      <c r="AX31" s="34">
        <v>101</v>
      </c>
      <c r="AY31" s="34">
        <v>88</v>
      </c>
      <c r="AZ31" s="34">
        <v>123</v>
      </c>
      <c r="BA31" s="34">
        <v>111</v>
      </c>
      <c r="BB31" s="34">
        <v>108</v>
      </c>
      <c r="BC31" s="34">
        <v>92</v>
      </c>
      <c r="BD31" s="34">
        <v>97</v>
      </c>
      <c r="BE31" s="34">
        <v>96</v>
      </c>
      <c r="BF31" s="34">
        <v>100</v>
      </c>
      <c r="BG31" s="34">
        <v>96</v>
      </c>
      <c r="BH31" s="34">
        <v>117</v>
      </c>
      <c r="BI31" s="34">
        <v>97</v>
      </c>
      <c r="BJ31" s="34">
        <v>71</v>
      </c>
      <c r="BK31" s="34">
        <v>71</v>
      </c>
      <c r="BL31" s="34">
        <v>81</v>
      </c>
      <c r="BM31" s="34">
        <v>37</v>
      </c>
      <c r="BN31" s="34">
        <v>33</v>
      </c>
      <c r="BO31" s="34">
        <v>43</v>
      </c>
      <c r="BP31" s="34">
        <v>70</v>
      </c>
      <c r="BQ31" s="34">
        <v>46</v>
      </c>
      <c r="BR31" s="34">
        <v>66</v>
      </c>
      <c r="BS31" s="34">
        <v>43</v>
      </c>
      <c r="BT31" s="34">
        <v>47</v>
      </c>
      <c r="BU31" s="34">
        <v>42</v>
      </c>
      <c r="BV31" s="34">
        <v>40</v>
      </c>
      <c r="BW31" s="34">
        <v>87</v>
      </c>
      <c r="BX31" s="34">
        <v>70</v>
      </c>
      <c r="BY31" s="197">
        <v>23</v>
      </c>
      <c r="BZ31" s="34">
        <v>58</v>
      </c>
      <c r="CA31" s="197">
        <v>43</v>
      </c>
      <c r="CB31" s="197">
        <v>32</v>
      </c>
      <c r="CC31" s="34">
        <v>31</v>
      </c>
      <c r="CD31" s="34">
        <v>82</v>
      </c>
      <c r="CE31" s="34">
        <v>64</v>
      </c>
      <c r="CF31" s="34">
        <v>95</v>
      </c>
      <c r="CG31" s="34">
        <v>97</v>
      </c>
      <c r="CH31" s="34">
        <v>88</v>
      </c>
      <c r="CI31" s="34">
        <v>76</v>
      </c>
      <c r="CJ31" s="34">
        <v>51</v>
      </c>
      <c r="CK31" s="34">
        <v>42</v>
      </c>
      <c r="CL31" s="34">
        <v>88</v>
      </c>
      <c r="CM31" s="34">
        <v>50</v>
      </c>
      <c r="CN31" s="34">
        <v>48</v>
      </c>
      <c r="CO31" s="34">
        <v>76</v>
      </c>
      <c r="CP31" s="34">
        <v>46</v>
      </c>
      <c r="CQ31" s="34">
        <v>64</v>
      </c>
      <c r="CR31" s="34">
        <v>81</v>
      </c>
      <c r="CS31" s="34">
        <v>96</v>
      </c>
      <c r="CT31" s="34">
        <v>115</v>
      </c>
      <c r="CU31" s="34">
        <v>101</v>
      </c>
      <c r="CV31" s="34">
        <v>85</v>
      </c>
      <c r="CW31" s="34">
        <v>84</v>
      </c>
      <c r="CX31" s="34">
        <v>74</v>
      </c>
      <c r="CY31" s="34">
        <v>84</v>
      </c>
      <c r="CZ31" s="34">
        <v>76</v>
      </c>
      <c r="DA31" s="34">
        <v>67</v>
      </c>
      <c r="DB31" s="34">
        <v>66</v>
      </c>
      <c r="DC31" s="34">
        <v>99</v>
      </c>
      <c r="DD31" s="34">
        <v>54</v>
      </c>
      <c r="DE31" s="34">
        <v>112</v>
      </c>
      <c r="DF31" s="34"/>
      <c r="DG31" s="34"/>
      <c r="DH31" s="34"/>
      <c r="DI31" s="195">
        <f>(ÜBERSICHT!K31)</f>
        <v>0</v>
      </c>
      <c r="DJ31" s="195">
        <f>(ÜBERSICHT!L31)</f>
        <v>0</v>
      </c>
      <c r="DK31" s="210">
        <f t="shared" si="1"/>
        <v>88.333333333333329</v>
      </c>
      <c r="DL31" s="64">
        <f t="shared" si="2"/>
        <v>58</v>
      </c>
      <c r="DM31" s="40">
        <f t="shared" si="3"/>
        <v>1.7207753308653755E-2</v>
      </c>
      <c r="DN31" s="28"/>
      <c r="DO31" s="28"/>
      <c r="DP31" s="28"/>
      <c r="DQ31" s="28"/>
      <c r="DR31" s="28"/>
      <c r="DS31" s="28"/>
      <c r="DT31" s="28"/>
      <c r="DU31" s="28"/>
    </row>
    <row r="32" spans="1:125" x14ac:dyDescent="0.3">
      <c r="A32" s="200">
        <f t="shared" si="4"/>
        <v>30</v>
      </c>
      <c r="B32" s="283">
        <f>1*SUBTOTAL(3,A$3:A32)</f>
        <v>30</v>
      </c>
      <c r="C32" s="6" t="str">
        <f>(Mitglieder!C32)</f>
        <v>Psycho</v>
      </c>
      <c r="D32" s="82">
        <f t="shared" si="0"/>
        <v>102.5</v>
      </c>
      <c r="E32" s="71">
        <f>(ÜBERSICHT!E32)</f>
        <v>11</v>
      </c>
      <c r="F32" s="56"/>
      <c r="G32" s="79">
        <v>0</v>
      </c>
      <c r="H32" s="79">
        <v>0</v>
      </c>
      <c r="I32" s="79">
        <v>0</v>
      </c>
      <c r="J32" s="79">
        <v>0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0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0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79">
        <v>0</v>
      </c>
      <c r="BQ32" s="79">
        <v>0</v>
      </c>
      <c r="BR32" s="79">
        <v>0</v>
      </c>
      <c r="BS32" s="79">
        <v>0</v>
      </c>
      <c r="BT32" s="79">
        <v>0</v>
      </c>
      <c r="BU32" s="79">
        <v>0</v>
      </c>
      <c r="BV32" s="79">
        <v>0</v>
      </c>
      <c r="BW32" s="79">
        <v>0</v>
      </c>
      <c r="BX32" s="79">
        <v>0</v>
      </c>
      <c r="BY32" s="79">
        <v>0</v>
      </c>
      <c r="BZ32" s="79">
        <v>0</v>
      </c>
      <c r="CA32" s="79">
        <v>0</v>
      </c>
      <c r="CB32" s="79">
        <v>0</v>
      </c>
      <c r="CC32" s="79">
        <v>0</v>
      </c>
      <c r="CD32" s="79">
        <v>0</v>
      </c>
      <c r="CE32" s="79">
        <v>0</v>
      </c>
      <c r="CF32" s="79">
        <v>0</v>
      </c>
      <c r="CG32" s="79">
        <v>0</v>
      </c>
      <c r="CH32" s="79">
        <v>0</v>
      </c>
      <c r="CI32" s="79">
        <v>0</v>
      </c>
      <c r="CJ32" s="79">
        <v>0</v>
      </c>
      <c r="CK32" s="79">
        <v>0</v>
      </c>
      <c r="CL32" s="79">
        <v>0</v>
      </c>
      <c r="CM32" s="79">
        <v>0</v>
      </c>
      <c r="CN32" s="79">
        <v>0</v>
      </c>
      <c r="CO32" s="79">
        <v>0</v>
      </c>
      <c r="CP32" s="79">
        <v>0</v>
      </c>
      <c r="CQ32" s="79">
        <v>0</v>
      </c>
      <c r="CR32" s="79">
        <v>0</v>
      </c>
      <c r="CS32" s="79">
        <v>0</v>
      </c>
      <c r="CT32" s="79">
        <v>0</v>
      </c>
      <c r="CU32" s="79">
        <v>0</v>
      </c>
      <c r="CV32" s="79">
        <v>0</v>
      </c>
      <c r="CW32" s="79">
        <v>0</v>
      </c>
      <c r="CX32" s="79">
        <v>0</v>
      </c>
      <c r="CY32" s="79">
        <v>0</v>
      </c>
      <c r="CZ32" s="79">
        <v>0</v>
      </c>
      <c r="DA32" s="79">
        <v>0</v>
      </c>
      <c r="DB32" s="79">
        <v>0</v>
      </c>
      <c r="DC32" s="79">
        <v>0</v>
      </c>
      <c r="DD32" s="95">
        <v>75</v>
      </c>
      <c r="DE32" s="34">
        <v>130</v>
      </c>
      <c r="DF32" s="34"/>
      <c r="DG32" s="34"/>
      <c r="DH32" s="34"/>
      <c r="DI32" s="195">
        <f>(ÜBERSICHT!K32)</f>
        <v>0</v>
      </c>
      <c r="DJ32" s="195">
        <f>(ÜBERSICHT!L32)</f>
        <v>0</v>
      </c>
      <c r="DK32" s="210">
        <f t="shared" si="1"/>
        <v>102.5</v>
      </c>
      <c r="DL32" s="64">
        <f t="shared" si="2"/>
        <v>55</v>
      </c>
      <c r="DM32" s="40">
        <f t="shared" si="3"/>
        <v>2.2781412534787649E-2</v>
      </c>
      <c r="DN32" s="28"/>
      <c r="DO32" s="28"/>
      <c r="DP32" s="28"/>
      <c r="DQ32" s="28"/>
      <c r="DR32" s="28"/>
      <c r="DS32" s="28"/>
      <c r="DT32" s="28"/>
      <c r="DU32" s="28"/>
    </row>
    <row r="33" spans="1:125" x14ac:dyDescent="0.3">
      <c r="A33" s="200">
        <f t="shared" si="4"/>
        <v>31</v>
      </c>
      <c r="B33" s="283">
        <f>1*SUBTOTAL(3,A$3:A33)</f>
        <v>31</v>
      </c>
      <c r="C33" s="6" t="str">
        <f>(Mitglieder!C33)</f>
        <v>SCaRaMaNGa</v>
      </c>
      <c r="D33" s="82">
        <f t="shared" si="0"/>
        <v>134.05555555555554</v>
      </c>
      <c r="E33" s="71">
        <f>(ÜBERSICHT!E33)</f>
        <v>7</v>
      </c>
      <c r="F33" s="56"/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79">
        <v>0</v>
      </c>
      <c r="BQ33" s="79">
        <v>0</v>
      </c>
      <c r="BR33" s="79">
        <v>0</v>
      </c>
      <c r="BS33" s="79">
        <v>0</v>
      </c>
      <c r="BT33" s="79">
        <v>0</v>
      </c>
      <c r="BU33" s="79">
        <v>0</v>
      </c>
      <c r="BV33" s="95">
        <v>45</v>
      </c>
      <c r="BW33" s="34">
        <v>66</v>
      </c>
      <c r="BX33" s="34">
        <v>102</v>
      </c>
      <c r="BY33" s="34">
        <v>116</v>
      </c>
      <c r="BZ33" s="34">
        <v>143</v>
      </c>
      <c r="CA33" s="34">
        <v>179</v>
      </c>
      <c r="CB33" s="34">
        <v>144</v>
      </c>
      <c r="CC33" s="34">
        <v>143</v>
      </c>
      <c r="CD33" s="34">
        <v>132</v>
      </c>
      <c r="CE33" s="34">
        <v>136</v>
      </c>
      <c r="CF33" s="34">
        <v>140</v>
      </c>
      <c r="CG33" s="34">
        <v>143</v>
      </c>
      <c r="CH33" s="34">
        <v>120</v>
      </c>
      <c r="CI33" s="34">
        <v>158</v>
      </c>
      <c r="CJ33" s="34">
        <v>131</v>
      </c>
      <c r="CK33" s="34">
        <v>115</v>
      </c>
      <c r="CL33" s="34">
        <v>140</v>
      </c>
      <c r="CM33" s="34">
        <v>130</v>
      </c>
      <c r="CN33" s="34">
        <v>176</v>
      </c>
      <c r="CO33" s="34">
        <v>149</v>
      </c>
      <c r="CP33" s="34">
        <v>123</v>
      </c>
      <c r="CQ33" s="34">
        <v>161</v>
      </c>
      <c r="CR33" s="34">
        <v>141</v>
      </c>
      <c r="CS33" s="34">
        <v>132</v>
      </c>
      <c r="CT33" s="34">
        <v>123</v>
      </c>
      <c r="CU33" s="34">
        <v>138</v>
      </c>
      <c r="CV33" s="34">
        <v>137</v>
      </c>
      <c r="CW33" s="34">
        <v>139</v>
      </c>
      <c r="CX33" s="34">
        <v>136</v>
      </c>
      <c r="CY33" s="34">
        <v>125</v>
      </c>
      <c r="CZ33" s="34">
        <v>139</v>
      </c>
      <c r="DA33" s="34">
        <v>154</v>
      </c>
      <c r="DB33" s="34">
        <v>142</v>
      </c>
      <c r="DC33" s="34">
        <v>151</v>
      </c>
      <c r="DD33" s="34">
        <v>158</v>
      </c>
      <c r="DE33" s="34">
        <v>119</v>
      </c>
      <c r="DF33" s="34"/>
      <c r="DG33" s="34"/>
      <c r="DH33" s="34"/>
      <c r="DI33" s="195">
        <f>(ÜBERSICHT!K33)</f>
        <v>0</v>
      </c>
      <c r="DJ33" s="195">
        <f>(ÜBERSICHT!L33)</f>
        <v>0</v>
      </c>
      <c r="DK33" s="210">
        <f t="shared" si="1"/>
        <v>142.66666666666666</v>
      </c>
      <c r="DL33" s="64">
        <f t="shared" si="2"/>
        <v>-39</v>
      </c>
      <c r="DM33" s="40">
        <f t="shared" si="3"/>
        <v>2.9794877206743953E-2</v>
      </c>
      <c r="DN33" s="28"/>
      <c r="DO33" s="28"/>
      <c r="DP33" s="28"/>
      <c r="DQ33" s="28"/>
      <c r="DR33" s="28"/>
      <c r="DS33" s="28"/>
      <c r="DT33" s="28"/>
      <c r="DU33" s="28"/>
    </row>
    <row r="34" spans="1:125" x14ac:dyDescent="0.3">
      <c r="A34" s="200">
        <f t="shared" si="4"/>
        <v>32</v>
      </c>
      <c r="B34" s="283">
        <f>1*SUBTOTAL(3,A$3:A34)</f>
        <v>32</v>
      </c>
      <c r="C34" s="6" t="str">
        <f>(Mitglieder!C34)</f>
        <v>Sepp</v>
      </c>
      <c r="D34" s="82">
        <f t="shared" si="0"/>
        <v>91.672131147540981</v>
      </c>
      <c r="E34" s="71">
        <f>(ÜBERSICHT!E34)</f>
        <v>22</v>
      </c>
      <c r="F34" s="56"/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95">
        <v>45</v>
      </c>
      <c r="AX34" s="34">
        <v>69</v>
      </c>
      <c r="AY34" s="34">
        <v>74</v>
      </c>
      <c r="AZ34" s="34">
        <v>71</v>
      </c>
      <c r="BA34" s="34">
        <v>79</v>
      </c>
      <c r="BB34" s="34">
        <v>65</v>
      </c>
      <c r="BC34" s="34">
        <v>73</v>
      </c>
      <c r="BD34" s="34">
        <v>47</v>
      </c>
      <c r="BE34" s="34">
        <v>93</v>
      </c>
      <c r="BF34" s="34">
        <v>75</v>
      </c>
      <c r="BG34" s="34">
        <v>68</v>
      </c>
      <c r="BH34" s="34">
        <v>54</v>
      </c>
      <c r="BI34" s="34">
        <v>86</v>
      </c>
      <c r="BJ34" s="34">
        <v>82</v>
      </c>
      <c r="BK34" s="34">
        <v>103</v>
      </c>
      <c r="BL34" s="34">
        <v>93</v>
      </c>
      <c r="BM34" s="34">
        <v>90</v>
      </c>
      <c r="BN34" s="34">
        <v>88</v>
      </c>
      <c r="BO34" s="34">
        <v>95</v>
      </c>
      <c r="BP34" s="34">
        <v>124</v>
      </c>
      <c r="BQ34" s="34">
        <v>117</v>
      </c>
      <c r="BR34" s="34">
        <v>105</v>
      </c>
      <c r="BS34" s="34">
        <v>97</v>
      </c>
      <c r="BT34" s="34">
        <v>95</v>
      </c>
      <c r="BU34" s="34">
        <v>102</v>
      </c>
      <c r="BV34" s="34">
        <v>101</v>
      </c>
      <c r="BW34" s="34">
        <v>104</v>
      </c>
      <c r="BX34" s="34">
        <v>109</v>
      </c>
      <c r="BY34" s="34">
        <v>89</v>
      </c>
      <c r="BZ34" s="34">
        <v>119</v>
      </c>
      <c r="CA34" s="34">
        <v>90</v>
      </c>
      <c r="CB34" s="34">
        <v>87</v>
      </c>
      <c r="CC34" s="34">
        <v>90</v>
      </c>
      <c r="CD34" s="34">
        <v>103</v>
      </c>
      <c r="CE34" s="34">
        <v>90</v>
      </c>
      <c r="CF34" s="34">
        <v>95</v>
      </c>
      <c r="CG34" s="34">
        <v>89</v>
      </c>
      <c r="CH34" s="34">
        <v>80</v>
      </c>
      <c r="CI34" s="34">
        <v>75</v>
      </c>
      <c r="CJ34" s="34">
        <v>108</v>
      </c>
      <c r="CK34" s="34">
        <v>97</v>
      </c>
      <c r="CL34" s="34">
        <v>114</v>
      </c>
      <c r="CM34" s="34">
        <v>102</v>
      </c>
      <c r="CN34" s="34">
        <v>114</v>
      </c>
      <c r="CO34" s="34">
        <v>99</v>
      </c>
      <c r="CP34" s="34">
        <v>126</v>
      </c>
      <c r="CQ34" s="34">
        <v>115</v>
      </c>
      <c r="CR34" s="34">
        <v>61</v>
      </c>
      <c r="CS34" s="34">
        <v>75</v>
      </c>
      <c r="CT34" s="34">
        <v>71</v>
      </c>
      <c r="CU34" s="34">
        <v>88</v>
      </c>
      <c r="CV34" s="34">
        <v>105</v>
      </c>
      <c r="CW34" s="34">
        <v>101</v>
      </c>
      <c r="CX34" s="34">
        <v>96</v>
      </c>
      <c r="CY34" s="34">
        <v>79</v>
      </c>
      <c r="CZ34" s="34">
        <v>125</v>
      </c>
      <c r="DA34" s="34">
        <v>101</v>
      </c>
      <c r="DB34" s="34">
        <v>108</v>
      </c>
      <c r="DC34" s="34">
        <v>111</v>
      </c>
      <c r="DD34" s="34">
        <v>77</v>
      </c>
      <c r="DE34" s="34">
        <v>108</v>
      </c>
      <c r="DF34" s="34"/>
      <c r="DG34" s="34"/>
      <c r="DH34" s="34"/>
      <c r="DI34" s="195">
        <f>(ÜBERSICHT!K34)</f>
        <v>0</v>
      </c>
      <c r="DJ34" s="195">
        <f>(ÜBERSICHT!L34)</f>
        <v>0</v>
      </c>
      <c r="DK34" s="210">
        <f t="shared" si="1"/>
        <v>98.666666666666671</v>
      </c>
      <c r="DL34" s="64">
        <f t="shared" si="2"/>
        <v>31</v>
      </c>
      <c r="DM34" s="40">
        <f t="shared" si="3"/>
        <v>2.0374835488929634E-2</v>
      </c>
      <c r="DN34" s="28"/>
      <c r="DO34" s="28"/>
      <c r="DP34" s="28"/>
      <c r="DQ34" s="28"/>
      <c r="DR34" s="28"/>
      <c r="DS34" s="28"/>
      <c r="DT34" s="28"/>
      <c r="DU34" s="28"/>
    </row>
    <row r="35" spans="1:125" x14ac:dyDescent="0.3">
      <c r="A35" s="200">
        <f t="shared" si="4"/>
        <v>33</v>
      </c>
      <c r="B35" s="283">
        <f>1*SUBTOTAL(3,A$3:A35)</f>
        <v>33</v>
      </c>
      <c r="C35" s="6" t="str">
        <f>(Mitglieder!C35)</f>
        <v>sir neie</v>
      </c>
      <c r="D35" s="82">
        <f t="shared" ref="D35:D66" si="5">SUM(G35:DH35)/SUMPRODUCT((G35:DH35&lt;&gt;0)*1)</f>
        <v>123.17142857142858</v>
      </c>
      <c r="E35" s="71">
        <f>(ÜBERSICHT!E35)</f>
        <v>8</v>
      </c>
      <c r="F35" s="56"/>
      <c r="G35" s="79">
        <v>0</v>
      </c>
      <c r="H35" s="79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79">
        <v>0</v>
      </c>
      <c r="BQ35" s="79">
        <v>0</v>
      </c>
      <c r="BR35" s="79">
        <v>0</v>
      </c>
      <c r="BS35" s="79">
        <v>0</v>
      </c>
      <c r="BT35" s="79">
        <v>0</v>
      </c>
      <c r="BU35" s="79">
        <v>0</v>
      </c>
      <c r="BV35" s="95">
        <v>45</v>
      </c>
      <c r="BW35" s="34">
        <v>102</v>
      </c>
      <c r="BX35" s="34">
        <v>104</v>
      </c>
      <c r="BY35" s="34">
        <v>117</v>
      </c>
      <c r="BZ35" s="34">
        <v>125</v>
      </c>
      <c r="CA35" s="34">
        <v>115</v>
      </c>
      <c r="CB35" s="34">
        <v>142</v>
      </c>
      <c r="CC35" s="34">
        <v>110</v>
      </c>
      <c r="CD35" s="34">
        <v>118</v>
      </c>
      <c r="CE35" s="34">
        <v>128</v>
      </c>
      <c r="CF35" s="34">
        <v>119</v>
      </c>
      <c r="CG35" s="34">
        <v>109</v>
      </c>
      <c r="CH35" s="34">
        <v>135</v>
      </c>
      <c r="CI35" s="34">
        <v>123</v>
      </c>
      <c r="CJ35" s="34">
        <v>125</v>
      </c>
      <c r="CK35" s="34">
        <v>126</v>
      </c>
      <c r="CL35" s="34">
        <v>140</v>
      </c>
      <c r="CM35" s="34">
        <v>132</v>
      </c>
      <c r="CN35" s="34">
        <v>122</v>
      </c>
      <c r="CO35" s="34">
        <v>132</v>
      </c>
      <c r="CP35" s="34">
        <v>123</v>
      </c>
      <c r="CQ35" s="34">
        <v>130</v>
      </c>
      <c r="CR35" s="79">
        <v>0</v>
      </c>
      <c r="CS35" s="95">
        <v>75</v>
      </c>
      <c r="CT35" s="34">
        <v>118</v>
      </c>
      <c r="CU35" s="34">
        <v>128</v>
      </c>
      <c r="CV35" s="34">
        <v>137</v>
      </c>
      <c r="CW35" s="34">
        <v>134</v>
      </c>
      <c r="CX35" s="34">
        <v>123</v>
      </c>
      <c r="CY35" s="34">
        <v>134</v>
      </c>
      <c r="CZ35" s="34">
        <v>142</v>
      </c>
      <c r="DA35" s="34">
        <v>139</v>
      </c>
      <c r="DB35" s="34">
        <v>130</v>
      </c>
      <c r="DC35" s="34">
        <v>142</v>
      </c>
      <c r="DD35" s="34">
        <v>143</v>
      </c>
      <c r="DE35" s="34">
        <v>144</v>
      </c>
      <c r="DF35" s="34"/>
      <c r="DG35" s="34"/>
      <c r="DH35" s="34"/>
      <c r="DI35" s="195">
        <f>(ÜBERSICHT!K35)</f>
        <v>0</v>
      </c>
      <c r="DJ35" s="195">
        <f>(ÜBERSICHT!L35)</f>
        <v>0</v>
      </c>
      <c r="DK35" s="210">
        <f t="shared" ref="DK35:DK66" si="6">SUM(DC35:DH35)/SUMPRODUCT((DC35:DH35&lt;&gt;0)*1)</f>
        <v>143</v>
      </c>
      <c r="DL35" s="64">
        <f t="shared" ref="DL35:DL66" si="7">SUM(DE35-DD35)</f>
        <v>1</v>
      </c>
      <c r="DM35" s="40">
        <f t="shared" ref="DM35:DM66" si="8">D35/$D$79</f>
        <v>2.7375796358876534E-2</v>
      </c>
      <c r="DN35" s="28"/>
      <c r="DO35" s="28"/>
      <c r="DP35" s="28"/>
      <c r="DQ35" s="28"/>
      <c r="DR35" s="28"/>
      <c r="DS35" s="28"/>
      <c r="DT35" s="28"/>
      <c r="DU35" s="28"/>
    </row>
    <row r="36" spans="1:125" x14ac:dyDescent="0.3">
      <c r="A36" s="200">
        <f t="shared" si="4"/>
        <v>34</v>
      </c>
      <c r="B36" s="283">
        <f>1*SUBTOTAL(3,A$3:A36)</f>
        <v>34</v>
      </c>
      <c r="C36" s="6" t="str">
        <f>(Mitglieder!C36)</f>
        <v>Skykai</v>
      </c>
      <c r="D36" s="82">
        <f t="shared" si="5"/>
        <v>75</v>
      </c>
      <c r="E36" s="71">
        <f>(ÜBERSICHT!E36)</f>
        <v>23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>
        <v>0</v>
      </c>
      <c r="AE36" s="79">
        <v>0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0</v>
      </c>
      <c r="BL36" s="79">
        <v>0</v>
      </c>
      <c r="BM36" s="79">
        <v>0</v>
      </c>
      <c r="BN36" s="79">
        <v>0</v>
      </c>
      <c r="BO36" s="79">
        <v>0</v>
      </c>
      <c r="BP36" s="79">
        <v>0</v>
      </c>
      <c r="BQ36" s="79">
        <v>0</v>
      </c>
      <c r="BR36" s="79">
        <v>0</v>
      </c>
      <c r="BS36" s="79">
        <v>0</v>
      </c>
      <c r="BT36" s="79">
        <v>0</v>
      </c>
      <c r="BU36" s="79">
        <v>0</v>
      </c>
      <c r="BV36" s="79">
        <v>0</v>
      </c>
      <c r="BW36" s="79">
        <v>0</v>
      </c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>
        <v>0</v>
      </c>
      <c r="CR36" s="79">
        <v>0</v>
      </c>
      <c r="CS36" s="79">
        <v>0</v>
      </c>
      <c r="CT36" s="79">
        <v>0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95">
        <v>75</v>
      </c>
      <c r="DF36" s="34"/>
      <c r="DG36" s="34"/>
      <c r="DH36" s="34"/>
      <c r="DI36" s="195">
        <f>(ÜBERSICHT!K36)</f>
        <v>0</v>
      </c>
      <c r="DJ36" s="195">
        <f>(ÜBERSICHT!L36)</f>
        <v>0</v>
      </c>
      <c r="DK36" s="210">
        <f t="shared" si="6"/>
        <v>75</v>
      </c>
      <c r="DL36" s="64">
        <f t="shared" si="7"/>
        <v>75</v>
      </c>
      <c r="DM36" s="40">
        <f t="shared" si="8"/>
        <v>1.6669326244966573E-2</v>
      </c>
      <c r="DN36" s="28"/>
      <c r="DO36" s="28"/>
      <c r="DP36" s="28"/>
      <c r="DQ36" s="28"/>
      <c r="DR36" s="28"/>
      <c r="DS36" s="28"/>
      <c r="DT36" s="28"/>
      <c r="DU36" s="28"/>
    </row>
    <row r="37" spans="1:125" x14ac:dyDescent="0.3">
      <c r="A37" s="200">
        <f t="shared" si="4"/>
        <v>35</v>
      </c>
      <c r="B37" s="283">
        <f>1*SUBTOTAL(3,A$3:A37)</f>
        <v>35</v>
      </c>
      <c r="C37" s="6" t="str">
        <f>(Mitglieder!C37)</f>
        <v>SolutHugo</v>
      </c>
      <c r="D37" s="82">
        <f t="shared" si="5"/>
        <v>119.5</v>
      </c>
      <c r="E37" s="71">
        <f>(ÜBERSICHT!E37)</f>
        <v>6</v>
      </c>
      <c r="F37" s="56"/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79">
        <v>0</v>
      </c>
      <c r="AI37" s="79">
        <v>0</v>
      </c>
      <c r="AJ37" s="79">
        <v>0</v>
      </c>
      <c r="AK37" s="79">
        <v>0</v>
      </c>
      <c r="AL37" s="79">
        <v>0</v>
      </c>
      <c r="AM37" s="79">
        <v>0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0</v>
      </c>
      <c r="AX37" s="79">
        <v>0</v>
      </c>
      <c r="AY37" s="79">
        <v>0</v>
      </c>
      <c r="AZ37" s="79">
        <v>0</v>
      </c>
      <c r="BA37" s="79">
        <v>0</v>
      </c>
      <c r="BB37" s="79">
        <v>0</v>
      </c>
      <c r="BC37" s="79">
        <v>0</v>
      </c>
      <c r="BD37" s="79">
        <v>0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79">
        <v>0</v>
      </c>
      <c r="BO37" s="79">
        <v>0</v>
      </c>
      <c r="BP37" s="79">
        <v>0</v>
      </c>
      <c r="BQ37" s="79">
        <v>0</v>
      </c>
      <c r="BR37" s="79">
        <v>0</v>
      </c>
      <c r="BS37" s="79">
        <v>0</v>
      </c>
      <c r="BT37" s="79">
        <v>0</v>
      </c>
      <c r="BU37" s="79">
        <v>0</v>
      </c>
      <c r="BV37" s="79">
        <v>0</v>
      </c>
      <c r="BW37" s="79">
        <v>0</v>
      </c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>
        <v>0</v>
      </c>
      <c r="CR37" s="79">
        <v>0</v>
      </c>
      <c r="CS37" s="79">
        <v>0</v>
      </c>
      <c r="CT37" s="79">
        <v>0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95">
        <v>75</v>
      </c>
      <c r="DE37" s="34">
        <v>164</v>
      </c>
      <c r="DF37" s="34"/>
      <c r="DG37" s="34"/>
      <c r="DH37" s="34"/>
      <c r="DI37" s="195" t="str">
        <f>(ÜBERSICHT!K37)</f>
        <v>24.05. - 02.06. bedingt</v>
      </c>
      <c r="DJ37" s="195">
        <f>(ÜBERSICHT!L37)</f>
        <v>0</v>
      </c>
      <c r="DK37" s="210">
        <f t="shared" si="6"/>
        <v>119.5</v>
      </c>
      <c r="DL37" s="64">
        <f t="shared" si="7"/>
        <v>89</v>
      </c>
      <c r="DM37" s="40">
        <f t="shared" si="8"/>
        <v>2.6559793150313406E-2</v>
      </c>
      <c r="DN37" s="28"/>
      <c r="DO37" s="28"/>
      <c r="DP37" s="28"/>
      <c r="DQ37" s="28"/>
      <c r="DR37" s="28"/>
      <c r="DS37" s="28"/>
      <c r="DT37" s="28"/>
      <c r="DU37" s="28"/>
    </row>
    <row r="38" spans="1:125" x14ac:dyDescent="0.3">
      <c r="A38" s="200">
        <f t="shared" si="4"/>
        <v>36</v>
      </c>
      <c r="B38" s="283">
        <f>1*SUBTOTAL(3,A$3:A38)</f>
        <v>36</v>
      </c>
      <c r="C38" s="251" t="str">
        <f>(Mitglieder!C38)</f>
        <v>Sparta</v>
      </c>
      <c r="D38" s="82">
        <f t="shared" si="5"/>
        <v>64.5</v>
      </c>
      <c r="E38" s="71">
        <f>(ÜBERSICHT!E38)</f>
        <v>37</v>
      </c>
      <c r="F38" s="56"/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79">
        <v>0</v>
      </c>
      <c r="AI38" s="79">
        <v>0</v>
      </c>
      <c r="AJ38" s="79">
        <v>0</v>
      </c>
      <c r="AK38" s="79">
        <v>0</v>
      </c>
      <c r="AL38" s="79">
        <v>0</v>
      </c>
      <c r="AM38" s="79">
        <v>0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0</v>
      </c>
      <c r="BB38" s="79">
        <v>0</v>
      </c>
      <c r="BC38" s="79">
        <v>0</v>
      </c>
      <c r="BD38" s="79">
        <v>0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0</v>
      </c>
      <c r="BM38" s="79">
        <v>0</v>
      </c>
      <c r="BN38" s="79">
        <v>0</v>
      </c>
      <c r="BO38" s="79">
        <v>0</v>
      </c>
      <c r="BP38" s="79">
        <v>0</v>
      </c>
      <c r="BQ38" s="79">
        <v>0</v>
      </c>
      <c r="BR38" s="79">
        <v>0</v>
      </c>
      <c r="BS38" s="79">
        <v>0</v>
      </c>
      <c r="BT38" s="79">
        <v>0</v>
      </c>
      <c r="BU38" s="79">
        <v>0</v>
      </c>
      <c r="BV38" s="79">
        <v>0</v>
      </c>
      <c r="BW38" s="79">
        <v>0</v>
      </c>
      <c r="BX38" s="79">
        <v>0</v>
      </c>
      <c r="BY38" s="79">
        <v>0</v>
      </c>
      <c r="BZ38" s="79">
        <v>0</v>
      </c>
      <c r="CA38" s="79">
        <v>0</v>
      </c>
      <c r="CB38" s="79">
        <v>0</v>
      </c>
      <c r="CC38" s="79">
        <v>0</v>
      </c>
      <c r="CD38" s="79">
        <v>0</v>
      </c>
      <c r="CE38" s="79">
        <v>0</v>
      </c>
      <c r="CF38" s="79">
        <v>0</v>
      </c>
      <c r="CG38" s="79">
        <v>0</v>
      </c>
      <c r="CH38" s="95">
        <v>45</v>
      </c>
      <c r="CI38" s="34">
        <v>57</v>
      </c>
      <c r="CJ38" s="34">
        <v>59</v>
      </c>
      <c r="CK38" s="34">
        <v>58</v>
      </c>
      <c r="CL38" s="34">
        <v>68</v>
      </c>
      <c r="CM38" s="34">
        <v>88</v>
      </c>
      <c r="CN38" s="79">
        <v>0</v>
      </c>
      <c r="CO38" s="79">
        <v>0</v>
      </c>
      <c r="CP38" s="79">
        <v>0</v>
      </c>
      <c r="CQ38" s="79">
        <v>0</v>
      </c>
      <c r="CR38" s="79">
        <v>0</v>
      </c>
      <c r="CS38" s="79">
        <v>0</v>
      </c>
      <c r="CT38" s="95">
        <v>75</v>
      </c>
      <c r="CU38" s="34">
        <v>51</v>
      </c>
      <c r="CV38" s="34">
        <v>69</v>
      </c>
      <c r="CW38" s="79">
        <v>0</v>
      </c>
      <c r="CX38" s="79">
        <v>0</v>
      </c>
      <c r="CY38" s="79">
        <v>0</v>
      </c>
      <c r="CZ38" s="79">
        <v>0</v>
      </c>
      <c r="DA38" s="79">
        <v>0</v>
      </c>
      <c r="DB38" s="79">
        <v>0</v>
      </c>
      <c r="DC38" s="79">
        <v>0</v>
      </c>
      <c r="DD38" s="79">
        <v>0</v>
      </c>
      <c r="DE38" s="95">
        <v>75</v>
      </c>
      <c r="DF38" s="34"/>
      <c r="DG38" s="34"/>
      <c r="DH38" s="34"/>
      <c r="DI38" s="195">
        <f>(ÜBERSICHT!K38)</f>
        <v>0</v>
      </c>
      <c r="DJ38" s="195">
        <f>(ÜBERSICHT!L38)</f>
        <v>0</v>
      </c>
      <c r="DK38" s="210">
        <f t="shared" si="6"/>
        <v>75</v>
      </c>
      <c r="DL38" s="64">
        <f t="shared" si="7"/>
        <v>75</v>
      </c>
      <c r="DM38" s="40">
        <f t="shared" si="8"/>
        <v>1.4335620570671252E-2</v>
      </c>
      <c r="DN38" s="28"/>
      <c r="DO38" s="28"/>
      <c r="DP38" s="28"/>
      <c r="DQ38" s="28"/>
      <c r="DR38" s="28"/>
      <c r="DS38" s="28"/>
      <c r="DT38" s="28"/>
      <c r="DU38" s="28"/>
    </row>
    <row r="39" spans="1:125" x14ac:dyDescent="0.3">
      <c r="A39" s="200">
        <f t="shared" si="4"/>
        <v>37</v>
      </c>
      <c r="B39" s="283">
        <f>1*SUBTOTAL(3,A$3:A39)</f>
        <v>37</v>
      </c>
      <c r="C39" s="6" t="str">
        <f>(Mitglieder!C39)</f>
        <v>Steve</v>
      </c>
      <c r="D39" s="82">
        <f t="shared" si="5"/>
        <v>97.5</v>
      </c>
      <c r="E39" s="71">
        <f>(ÜBERSICHT!E39)</f>
        <v>10</v>
      </c>
      <c r="F39" s="56"/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0</v>
      </c>
      <c r="AE39" s="79">
        <v>0</v>
      </c>
      <c r="AF39" s="79">
        <v>0</v>
      </c>
      <c r="AG39" s="79">
        <v>0</v>
      </c>
      <c r="AH39" s="79">
        <v>0</v>
      </c>
      <c r="AI39" s="79">
        <v>0</v>
      </c>
      <c r="AJ39" s="79">
        <v>0</v>
      </c>
      <c r="AK39" s="79">
        <v>0</v>
      </c>
      <c r="AL39" s="79">
        <v>0</v>
      </c>
      <c r="AM39" s="79">
        <v>0</v>
      </c>
      <c r="AN39" s="79">
        <v>0</v>
      </c>
      <c r="AO39" s="79">
        <v>0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0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0</v>
      </c>
      <c r="BE39" s="79">
        <v>0</v>
      </c>
      <c r="BF39" s="79">
        <v>0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79">
        <v>0</v>
      </c>
      <c r="BQ39" s="79">
        <v>0</v>
      </c>
      <c r="BR39" s="79">
        <v>0</v>
      </c>
      <c r="BS39" s="79">
        <v>0</v>
      </c>
      <c r="BT39" s="79">
        <v>0</v>
      </c>
      <c r="BU39" s="79">
        <v>0</v>
      </c>
      <c r="BV39" s="79">
        <v>0</v>
      </c>
      <c r="BW39" s="79">
        <v>0</v>
      </c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>
        <v>0</v>
      </c>
      <c r="CU39" s="79">
        <v>0</v>
      </c>
      <c r="CV39" s="79">
        <v>0</v>
      </c>
      <c r="CW39" s="79">
        <v>0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95">
        <v>75</v>
      </c>
      <c r="DE39" s="34">
        <v>120</v>
      </c>
      <c r="DF39" s="34"/>
      <c r="DG39" s="34"/>
      <c r="DH39" s="34"/>
      <c r="DI39" s="195">
        <f>(ÜBERSICHT!K39)</f>
        <v>0</v>
      </c>
      <c r="DJ39" s="195">
        <f>(ÜBERSICHT!L39)</f>
        <v>0</v>
      </c>
      <c r="DK39" s="210">
        <f t="shared" si="6"/>
        <v>97.5</v>
      </c>
      <c r="DL39" s="64">
        <f t="shared" si="7"/>
        <v>45</v>
      </c>
      <c r="DM39" s="40">
        <f t="shared" si="8"/>
        <v>2.1670124118456546E-2</v>
      </c>
      <c r="DN39" s="28"/>
      <c r="DO39" s="28"/>
      <c r="DP39" s="28"/>
      <c r="DQ39" s="28"/>
      <c r="DR39" s="28"/>
      <c r="DS39" s="28"/>
      <c r="DT39" s="28"/>
      <c r="DU39" s="28"/>
    </row>
    <row r="40" spans="1:125" x14ac:dyDescent="0.3">
      <c r="A40" s="200">
        <f t="shared" si="4"/>
        <v>38</v>
      </c>
      <c r="B40" s="283">
        <f>1*SUBTOTAL(3,A$3:A40)</f>
        <v>38</v>
      </c>
      <c r="C40" s="251" t="str">
        <f>(Mitglieder!C40)</f>
        <v>T.B.BuccanneerS</v>
      </c>
      <c r="D40" s="82">
        <f t="shared" si="5"/>
        <v>61.222222222222221</v>
      </c>
      <c r="E40" s="71">
        <f>(ÜBERSICHT!E40)</f>
        <v>39</v>
      </c>
      <c r="F40" s="56"/>
      <c r="G40" s="79">
        <v>0</v>
      </c>
      <c r="H40" s="79">
        <v>0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0</v>
      </c>
      <c r="AG40" s="79">
        <v>0</v>
      </c>
      <c r="AH40" s="79">
        <v>0</v>
      </c>
      <c r="AI40" s="79">
        <v>0</v>
      </c>
      <c r="AJ40" s="79">
        <v>0</v>
      </c>
      <c r="AK40" s="79">
        <v>0</v>
      </c>
      <c r="AL40" s="79">
        <v>0</v>
      </c>
      <c r="AM40" s="79">
        <v>0</v>
      </c>
      <c r="AN40" s="79">
        <v>0</v>
      </c>
      <c r="AO40" s="79">
        <v>0</v>
      </c>
      <c r="AP40" s="79">
        <v>0</v>
      </c>
      <c r="AQ40" s="79">
        <v>0</v>
      </c>
      <c r="AR40" s="79">
        <v>0</v>
      </c>
      <c r="AS40" s="79">
        <v>0</v>
      </c>
      <c r="AT40" s="79">
        <v>0</v>
      </c>
      <c r="AU40" s="79">
        <v>0</v>
      </c>
      <c r="AV40" s="79">
        <v>0</v>
      </c>
      <c r="AW40" s="79">
        <v>0</v>
      </c>
      <c r="AX40" s="79">
        <v>0</v>
      </c>
      <c r="AY40" s="79">
        <v>0</v>
      </c>
      <c r="AZ40" s="79">
        <v>0</v>
      </c>
      <c r="BA40" s="79">
        <v>0</v>
      </c>
      <c r="BB40" s="79">
        <v>0</v>
      </c>
      <c r="BC40" s="79">
        <v>0</v>
      </c>
      <c r="BD40" s="79">
        <v>0</v>
      </c>
      <c r="BE40" s="79">
        <v>0</v>
      </c>
      <c r="BF40" s="79">
        <v>0</v>
      </c>
      <c r="BG40" s="79">
        <v>0</v>
      </c>
      <c r="BH40" s="79">
        <v>0</v>
      </c>
      <c r="BI40" s="79">
        <v>0</v>
      </c>
      <c r="BJ40" s="79">
        <v>0</v>
      </c>
      <c r="BK40" s="79">
        <v>0</v>
      </c>
      <c r="BL40" s="79">
        <v>0</v>
      </c>
      <c r="BM40" s="79">
        <v>0</v>
      </c>
      <c r="BN40" s="79">
        <v>0</v>
      </c>
      <c r="BO40" s="79">
        <v>0</v>
      </c>
      <c r="BP40" s="79">
        <v>0</v>
      </c>
      <c r="BQ40" s="79">
        <v>0</v>
      </c>
      <c r="BR40" s="79">
        <v>0</v>
      </c>
      <c r="BS40" s="79">
        <v>0</v>
      </c>
      <c r="BT40" s="79">
        <v>0</v>
      </c>
      <c r="BU40" s="79">
        <v>0</v>
      </c>
      <c r="BV40" s="79">
        <v>0</v>
      </c>
      <c r="BW40" s="79">
        <v>0</v>
      </c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95">
        <v>45</v>
      </c>
      <c r="CF40" s="34">
        <v>67</v>
      </c>
      <c r="CG40" s="34">
        <v>86</v>
      </c>
      <c r="CH40" s="34">
        <v>78</v>
      </c>
      <c r="CI40" s="34">
        <v>82</v>
      </c>
      <c r="CJ40" s="34">
        <v>67</v>
      </c>
      <c r="CK40" s="34">
        <v>63</v>
      </c>
      <c r="CL40" s="34">
        <v>73</v>
      </c>
      <c r="CM40" s="34">
        <v>63</v>
      </c>
      <c r="CN40" s="34">
        <v>58</v>
      </c>
      <c r="CO40" s="34">
        <v>54</v>
      </c>
      <c r="CP40" s="34">
        <v>51</v>
      </c>
      <c r="CQ40" s="34">
        <v>48</v>
      </c>
      <c r="CR40" s="34">
        <v>56</v>
      </c>
      <c r="CS40" s="34">
        <v>38</v>
      </c>
      <c r="CT40" s="34">
        <v>58</v>
      </c>
      <c r="CU40" s="34">
        <v>50</v>
      </c>
      <c r="CV40" s="34">
        <v>60</v>
      </c>
      <c r="CW40" s="34">
        <v>59</v>
      </c>
      <c r="CX40" s="34">
        <v>62</v>
      </c>
      <c r="CY40" s="34">
        <v>62</v>
      </c>
      <c r="CZ40" s="34">
        <v>63</v>
      </c>
      <c r="DA40" s="34">
        <v>60</v>
      </c>
      <c r="DB40" s="34">
        <v>52</v>
      </c>
      <c r="DC40" s="34">
        <v>69</v>
      </c>
      <c r="DD40" s="34">
        <v>70</v>
      </c>
      <c r="DE40" s="34">
        <v>59</v>
      </c>
      <c r="DF40" s="34"/>
      <c r="DG40" s="34"/>
      <c r="DH40" s="34"/>
      <c r="DI40" s="195">
        <f>(ÜBERSICHT!K40)</f>
        <v>0</v>
      </c>
      <c r="DJ40" s="195">
        <f>(ÜBERSICHT!L40)</f>
        <v>0</v>
      </c>
      <c r="DK40" s="210">
        <f t="shared" si="6"/>
        <v>66</v>
      </c>
      <c r="DL40" s="64">
        <f t="shared" si="7"/>
        <v>-11</v>
      </c>
      <c r="DM40" s="40">
        <f t="shared" si="8"/>
        <v>1.3607109275520862E-2</v>
      </c>
      <c r="DN40" s="28"/>
      <c r="DO40" s="28"/>
      <c r="DP40" s="28"/>
      <c r="DQ40" s="28"/>
      <c r="DR40" s="28"/>
      <c r="DS40" s="28"/>
      <c r="DT40" s="28"/>
      <c r="DU40" s="28"/>
    </row>
    <row r="41" spans="1:125" x14ac:dyDescent="0.3">
      <c r="A41" s="200">
        <f t="shared" si="4"/>
        <v>39</v>
      </c>
      <c r="B41" s="283">
        <f>1*SUBTOTAL(3,A$3:A41)</f>
        <v>39</v>
      </c>
      <c r="C41" s="6" t="str">
        <f>(Mitglieder!C41)</f>
        <v>TIGER!C13</v>
      </c>
      <c r="D41" s="82">
        <f t="shared" si="5"/>
        <v>93.116504854368927</v>
      </c>
      <c r="E41" s="71">
        <f>(ÜBERSICHT!E41)</f>
        <v>18</v>
      </c>
      <c r="F41" s="56"/>
      <c r="G41" s="34">
        <v>17</v>
      </c>
      <c r="H41" s="34">
        <v>48</v>
      </c>
      <c r="I41" s="34">
        <v>30</v>
      </c>
      <c r="J41" s="34">
        <v>34</v>
      </c>
      <c r="K41" s="34">
        <v>42</v>
      </c>
      <c r="L41" s="34">
        <v>52</v>
      </c>
      <c r="M41" s="34">
        <v>44</v>
      </c>
      <c r="N41" s="34">
        <v>27</v>
      </c>
      <c r="O41" s="34">
        <v>10</v>
      </c>
      <c r="P41" s="34">
        <v>32</v>
      </c>
      <c r="Q41" s="34">
        <v>30</v>
      </c>
      <c r="R41" s="34">
        <v>38</v>
      </c>
      <c r="S41" s="34">
        <v>45</v>
      </c>
      <c r="T41" s="34">
        <v>28</v>
      </c>
      <c r="U41" s="34">
        <v>26</v>
      </c>
      <c r="V41" s="34">
        <v>39</v>
      </c>
      <c r="W41" s="34">
        <v>27</v>
      </c>
      <c r="X41" s="34">
        <v>39</v>
      </c>
      <c r="Y41" s="34">
        <v>53</v>
      </c>
      <c r="Z41" s="34">
        <v>35</v>
      </c>
      <c r="AA41" s="34">
        <v>50</v>
      </c>
      <c r="AB41" s="34">
        <v>45</v>
      </c>
      <c r="AC41" s="34">
        <v>47</v>
      </c>
      <c r="AD41" s="34">
        <v>40</v>
      </c>
      <c r="AE41" s="34">
        <v>38</v>
      </c>
      <c r="AF41" s="34">
        <v>90</v>
      </c>
      <c r="AG41" s="34">
        <v>81</v>
      </c>
      <c r="AH41" s="34">
        <v>76</v>
      </c>
      <c r="AI41" s="34">
        <v>77</v>
      </c>
      <c r="AJ41" s="34">
        <v>79</v>
      </c>
      <c r="AK41" s="34">
        <v>59</v>
      </c>
      <c r="AL41" s="34">
        <v>70</v>
      </c>
      <c r="AM41" s="34">
        <v>65</v>
      </c>
      <c r="AN41" s="34">
        <v>48</v>
      </c>
      <c r="AO41" s="34">
        <v>63</v>
      </c>
      <c r="AP41" s="34">
        <v>48</v>
      </c>
      <c r="AQ41" s="34">
        <v>63</v>
      </c>
      <c r="AR41" s="34">
        <v>85</v>
      </c>
      <c r="AS41" s="34">
        <v>76</v>
      </c>
      <c r="AT41" s="34">
        <v>74</v>
      </c>
      <c r="AU41" s="34">
        <v>86</v>
      </c>
      <c r="AV41" s="34">
        <v>72</v>
      </c>
      <c r="AW41" s="34">
        <v>73</v>
      </c>
      <c r="AX41" s="34">
        <v>73</v>
      </c>
      <c r="AY41" s="34">
        <v>67</v>
      </c>
      <c r="AZ41" s="34">
        <v>59</v>
      </c>
      <c r="BA41" s="34">
        <v>84</v>
      </c>
      <c r="BB41" s="34">
        <v>97</v>
      </c>
      <c r="BC41" s="34">
        <v>55</v>
      </c>
      <c r="BD41" s="34">
        <v>88</v>
      </c>
      <c r="BE41" s="34">
        <v>82</v>
      </c>
      <c r="BF41" s="34">
        <v>105</v>
      </c>
      <c r="BG41" s="34">
        <v>129</v>
      </c>
      <c r="BH41" s="34">
        <v>89</v>
      </c>
      <c r="BI41" s="34">
        <v>121</v>
      </c>
      <c r="BJ41" s="34">
        <v>117</v>
      </c>
      <c r="BK41" s="34">
        <v>154</v>
      </c>
      <c r="BL41" s="34">
        <v>131</v>
      </c>
      <c r="BM41" s="34">
        <v>133</v>
      </c>
      <c r="BN41" s="34">
        <v>119</v>
      </c>
      <c r="BO41" s="34">
        <v>115</v>
      </c>
      <c r="BP41" s="34">
        <v>103</v>
      </c>
      <c r="BQ41" s="34">
        <v>97</v>
      </c>
      <c r="BR41" s="34">
        <v>129</v>
      </c>
      <c r="BS41" s="34">
        <v>88</v>
      </c>
      <c r="BT41" s="34">
        <v>113</v>
      </c>
      <c r="BU41" s="34">
        <v>109</v>
      </c>
      <c r="BV41" s="34">
        <v>121</v>
      </c>
      <c r="BW41" s="34">
        <v>138</v>
      </c>
      <c r="BX41" s="34">
        <v>128</v>
      </c>
      <c r="BY41" s="34">
        <v>127</v>
      </c>
      <c r="BZ41" s="34">
        <v>169</v>
      </c>
      <c r="CA41" s="34">
        <v>128</v>
      </c>
      <c r="CB41" s="34">
        <v>129</v>
      </c>
      <c r="CC41" s="34">
        <v>139</v>
      </c>
      <c r="CD41" s="34">
        <v>142</v>
      </c>
      <c r="CE41" s="34">
        <v>138</v>
      </c>
      <c r="CF41" s="34">
        <v>132</v>
      </c>
      <c r="CG41" s="34">
        <v>138</v>
      </c>
      <c r="CH41" s="34">
        <v>146</v>
      </c>
      <c r="CI41" s="34">
        <v>138</v>
      </c>
      <c r="CJ41" s="34">
        <v>138</v>
      </c>
      <c r="CK41" s="34">
        <v>131</v>
      </c>
      <c r="CL41" s="34">
        <v>147</v>
      </c>
      <c r="CM41" s="34">
        <v>129</v>
      </c>
      <c r="CN41" s="34">
        <v>138</v>
      </c>
      <c r="CO41" s="34">
        <v>146</v>
      </c>
      <c r="CP41" s="34">
        <v>153</v>
      </c>
      <c r="CQ41" s="34">
        <v>126</v>
      </c>
      <c r="CR41" s="34">
        <v>130</v>
      </c>
      <c r="CS41" s="34">
        <v>130</v>
      </c>
      <c r="CT41" s="34">
        <v>150</v>
      </c>
      <c r="CU41" s="34">
        <v>162</v>
      </c>
      <c r="CV41" s="34">
        <v>155</v>
      </c>
      <c r="CW41" s="34">
        <v>162</v>
      </c>
      <c r="CX41" s="34">
        <v>152</v>
      </c>
      <c r="CY41" s="34">
        <v>114</v>
      </c>
      <c r="CZ41" s="34">
        <v>131</v>
      </c>
      <c r="DA41" s="34">
        <v>122</v>
      </c>
      <c r="DB41" s="34">
        <v>128</v>
      </c>
      <c r="DC41" s="34">
        <v>140</v>
      </c>
      <c r="DD41" s="34">
        <v>130</v>
      </c>
      <c r="DE41" s="34">
        <v>106</v>
      </c>
      <c r="DF41" s="34"/>
      <c r="DG41" s="34"/>
      <c r="DH41" s="34"/>
      <c r="DI41" s="195">
        <f>(ÜBERSICHT!K41)</f>
        <v>0</v>
      </c>
      <c r="DJ41" s="195">
        <f>(ÜBERSICHT!L41)</f>
        <v>0</v>
      </c>
      <c r="DK41" s="210">
        <f t="shared" si="6"/>
        <v>125.33333333333333</v>
      </c>
      <c r="DL41" s="64">
        <f t="shared" si="7"/>
        <v>-24</v>
      </c>
      <c r="DM41" s="40">
        <f t="shared" si="8"/>
        <v>2.0695858642779855E-2</v>
      </c>
      <c r="DN41" s="28"/>
      <c r="DO41" s="28"/>
      <c r="DP41" s="28"/>
      <c r="DQ41" s="28"/>
      <c r="DR41" s="28"/>
      <c r="DS41" s="28"/>
      <c r="DT41" s="28"/>
      <c r="DU41" s="28"/>
    </row>
    <row r="42" spans="1:125" x14ac:dyDescent="0.3">
      <c r="A42" s="200">
        <f t="shared" si="4"/>
        <v>40</v>
      </c>
      <c r="B42" s="283">
        <f>1*SUBTOTAL(3,A$3:A42)</f>
        <v>40</v>
      </c>
      <c r="C42" s="6" t="str">
        <f>(Mitglieder!C42)</f>
        <v>Tobsen</v>
      </c>
      <c r="D42" s="82">
        <f t="shared" si="5"/>
        <v>109.4</v>
      </c>
      <c r="E42" s="71">
        <f>(ÜBERSICHT!E42)</f>
        <v>17</v>
      </c>
      <c r="F42" s="56"/>
      <c r="G42" s="79">
        <v>0</v>
      </c>
      <c r="H42" s="79"/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0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95">
        <v>45</v>
      </c>
      <c r="BQ42" s="34">
        <v>112</v>
      </c>
      <c r="BR42" s="34">
        <v>102</v>
      </c>
      <c r="BS42" s="34">
        <v>117</v>
      </c>
      <c r="BT42" s="34">
        <v>98</v>
      </c>
      <c r="BU42" s="34">
        <v>104</v>
      </c>
      <c r="BV42" s="34">
        <v>119</v>
      </c>
      <c r="BW42" s="34">
        <v>95</v>
      </c>
      <c r="BX42" s="34">
        <v>137</v>
      </c>
      <c r="BY42" s="34">
        <v>96</v>
      </c>
      <c r="BZ42" s="34">
        <v>111</v>
      </c>
      <c r="CA42" s="34">
        <v>103</v>
      </c>
      <c r="CB42" s="34">
        <v>97</v>
      </c>
      <c r="CC42" s="34">
        <v>128</v>
      </c>
      <c r="CD42" s="34">
        <v>129</v>
      </c>
      <c r="CE42" s="34">
        <v>136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95">
        <v>75</v>
      </c>
      <c r="CS42" s="34">
        <v>103</v>
      </c>
      <c r="CT42" s="34">
        <v>100</v>
      </c>
      <c r="CU42" s="34">
        <v>121</v>
      </c>
      <c r="CV42" s="34">
        <v>112</v>
      </c>
      <c r="CW42" s="34">
        <v>84</v>
      </c>
      <c r="CX42" s="34">
        <v>110</v>
      </c>
      <c r="CY42" s="34">
        <v>139</v>
      </c>
      <c r="CZ42" s="34">
        <v>91</v>
      </c>
      <c r="DA42" s="34">
        <v>100</v>
      </c>
      <c r="DB42" s="34">
        <v>137</v>
      </c>
      <c r="DC42" s="34">
        <v>130</v>
      </c>
      <c r="DD42" s="34">
        <v>130</v>
      </c>
      <c r="DE42" s="34">
        <v>121</v>
      </c>
      <c r="DF42" s="34"/>
      <c r="DG42" s="34"/>
      <c r="DH42" s="34"/>
      <c r="DI42" s="195" t="str">
        <f>(ÜBERSICHT!K42)</f>
        <v>24.05. - 28.05. bedingt</v>
      </c>
      <c r="DJ42" s="195">
        <f>(ÜBERSICHT!L42)</f>
        <v>0</v>
      </c>
      <c r="DK42" s="210">
        <f t="shared" si="6"/>
        <v>127</v>
      </c>
      <c r="DL42" s="64">
        <f t="shared" si="7"/>
        <v>-9</v>
      </c>
      <c r="DM42" s="40">
        <f t="shared" si="8"/>
        <v>2.4314990549324577E-2</v>
      </c>
      <c r="DN42" s="28"/>
      <c r="DO42" s="28"/>
      <c r="DP42" s="28"/>
      <c r="DQ42" s="28"/>
      <c r="DR42" s="28"/>
      <c r="DS42" s="28"/>
      <c r="DT42" s="28"/>
      <c r="DU42" s="28"/>
    </row>
    <row r="43" spans="1:125" x14ac:dyDescent="0.3">
      <c r="A43" s="200">
        <f t="shared" si="4"/>
        <v>41</v>
      </c>
      <c r="B43" s="283">
        <f>1*SUBTOTAL(3,A$3:A43)</f>
        <v>41</v>
      </c>
      <c r="C43" s="251" t="str">
        <f>(Mitglieder!C43)</f>
        <v>TOMMY F.</v>
      </c>
      <c r="D43" s="82">
        <f t="shared" si="5"/>
        <v>126.625</v>
      </c>
      <c r="E43" s="71">
        <f>(ÜBERSICHT!E43)</f>
        <v>13</v>
      </c>
      <c r="F43" s="56"/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0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79">
        <v>0</v>
      </c>
      <c r="BQ43" s="79">
        <v>0</v>
      </c>
      <c r="BR43" s="79">
        <v>0</v>
      </c>
      <c r="BS43" s="79">
        <v>0</v>
      </c>
      <c r="BT43" s="79">
        <v>0</v>
      </c>
      <c r="BU43" s="79">
        <v>0</v>
      </c>
      <c r="BV43" s="79">
        <v>0</v>
      </c>
      <c r="BW43" s="79">
        <v>0</v>
      </c>
      <c r="BX43" s="79">
        <v>0</v>
      </c>
      <c r="BY43" s="79">
        <v>0</v>
      </c>
      <c r="BZ43" s="95">
        <v>45</v>
      </c>
      <c r="CA43" s="34">
        <v>98</v>
      </c>
      <c r="CB43" s="34">
        <v>127</v>
      </c>
      <c r="CC43" s="34">
        <v>117</v>
      </c>
      <c r="CD43" s="34">
        <v>116</v>
      </c>
      <c r="CE43" s="34">
        <v>148</v>
      </c>
      <c r="CF43" s="34">
        <v>130</v>
      </c>
      <c r="CG43" s="34">
        <v>132</v>
      </c>
      <c r="CH43" s="34">
        <v>131</v>
      </c>
      <c r="CI43" s="34">
        <v>119</v>
      </c>
      <c r="CJ43" s="34">
        <v>136</v>
      </c>
      <c r="CK43" s="34">
        <v>120</v>
      </c>
      <c r="CL43" s="34">
        <v>133</v>
      </c>
      <c r="CM43" s="34">
        <v>128</v>
      </c>
      <c r="CN43" s="34">
        <v>153</v>
      </c>
      <c r="CO43" s="34">
        <v>138</v>
      </c>
      <c r="CP43" s="34">
        <v>140</v>
      </c>
      <c r="CQ43" s="34">
        <v>140</v>
      </c>
      <c r="CR43" s="34">
        <v>140</v>
      </c>
      <c r="CS43" s="34">
        <v>140</v>
      </c>
      <c r="CT43" s="95">
        <v>75</v>
      </c>
      <c r="CU43" s="34">
        <v>132</v>
      </c>
      <c r="CV43" s="34">
        <v>130</v>
      </c>
      <c r="CW43" s="34">
        <v>129</v>
      </c>
      <c r="CX43" s="34">
        <v>122</v>
      </c>
      <c r="CY43" s="34">
        <v>132</v>
      </c>
      <c r="CZ43" s="34">
        <v>136</v>
      </c>
      <c r="DA43" s="34">
        <v>135</v>
      </c>
      <c r="DB43" s="34">
        <v>130</v>
      </c>
      <c r="DC43" s="34">
        <v>139</v>
      </c>
      <c r="DD43" s="34">
        <v>129</v>
      </c>
      <c r="DE43" s="34">
        <v>132</v>
      </c>
      <c r="DF43" s="34"/>
      <c r="DG43" s="34"/>
      <c r="DH43" s="34"/>
      <c r="DI43" s="195">
        <f>(ÜBERSICHT!K43)</f>
        <v>0</v>
      </c>
      <c r="DJ43" s="195">
        <f>(ÜBERSICHT!L43)</f>
        <v>0</v>
      </c>
      <c r="DK43" s="210">
        <f t="shared" si="6"/>
        <v>133.33333333333334</v>
      </c>
      <c r="DL43" s="64">
        <f t="shared" si="7"/>
        <v>3</v>
      </c>
      <c r="DM43" s="40">
        <f t="shared" si="8"/>
        <v>2.814337914358523E-2</v>
      </c>
      <c r="DN43" s="28"/>
      <c r="DO43" s="28"/>
      <c r="DP43" s="28"/>
      <c r="DQ43" s="28"/>
      <c r="DR43" s="28"/>
      <c r="DS43" s="28"/>
      <c r="DT43" s="28"/>
      <c r="DU43" s="28"/>
    </row>
    <row r="44" spans="1:125" x14ac:dyDescent="0.3">
      <c r="A44" s="200">
        <f t="shared" si="4"/>
        <v>42</v>
      </c>
      <c r="B44" s="283">
        <f>1*SUBTOTAL(3,A$3:A44)</f>
        <v>42</v>
      </c>
      <c r="C44" s="6" t="str">
        <f>(Mitglieder!C44)</f>
        <v>Torch</v>
      </c>
      <c r="D44" s="82">
        <f t="shared" si="5"/>
        <v>102.5</v>
      </c>
      <c r="E44" s="71">
        <f>(ÜBERSICHT!E44)</f>
        <v>1</v>
      </c>
      <c r="F44" s="56"/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0</v>
      </c>
      <c r="AE44" s="79">
        <v>0</v>
      </c>
      <c r="AF44" s="79">
        <v>0</v>
      </c>
      <c r="AG44" s="79">
        <v>0</v>
      </c>
      <c r="AH44" s="79">
        <v>0</v>
      </c>
      <c r="AI44" s="79">
        <v>0</v>
      </c>
      <c r="AJ44" s="79">
        <v>0</v>
      </c>
      <c r="AK44" s="79">
        <v>0</v>
      </c>
      <c r="AL44" s="79">
        <v>0</v>
      </c>
      <c r="AM44" s="79">
        <v>0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0</v>
      </c>
      <c r="BF44" s="79">
        <v>0</v>
      </c>
      <c r="BG44" s="79">
        <v>0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79">
        <v>0</v>
      </c>
      <c r="BO44" s="79">
        <v>0</v>
      </c>
      <c r="BP44" s="79">
        <v>0</v>
      </c>
      <c r="BQ44" s="79">
        <v>0</v>
      </c>
      <c r="BR44" s="79">
        <v>0</v>
      </c>
      <c r="BS44" s="79">
        <v>0</v>
      </c>
      <c r="BT44" s="79">
        <v>0</v>
      </c>
      <c r="BU44" s="79">
        <v>0</v>
      </c>
      <c r="BV44" s="79">
        <v>0</v>
      </c>
      <c r="BW44" s="79">
        <v>0</v>
      </c>
      <c r="BX44" s="79">
        <v>0</v>
      </c>
      <c r="BY44" s="79">
        <v>0</v>
      </c>
      <c r="BZ44" s="79">
        <v>0</v>
      </c>
      <c r="CA44" s="79">
        <v>0</v>
      </c>
      <c r="CB44" s="79">
        <v>0</v>
      </c>
      <c r="CC44" s="79">
        <v>0</v>
      </c>
      <c r="CD44" s="79">
        <v>0</v>
      </c>
      <c r="CE44" s="79">
        <v>0</v>
      </c>
      <c r="CF44" s="79">
        <v>0</v>
      </c>
      <c r="CG44" s="79">
        <v>0</v>
      </c>
      <c r="CH44" s="79">
        <v>0</v>
      </c>
      <c r="CI44" s="79">
        <v>0</v>
      </c>
      <c r="CJ44" s="79">
        <v>0</v>
      </c>
      <c r="CK44" s="79">
        <v>0</v>
      </c>
      <c r="CL44" s="79">
        <v>0</v>
      </c>
      <c r="CM44" s="79">
        <v>0</v>
      </c>
      <c r="CN44" s="79">
        <v>0</v>
      </c>
      <c r="CO44" s="79">
        <v>0</v>
      </c>
      <c r="CP44" s="79">
        <v>0</v>
      </c>
      <c r="CQ44" s="79">
        <v>0</v>
      </c>
      <c r="CR44" s="79">
        <v>0</v>
      </c>
      <c r="CS44" s="79">
        <v>0</v>
      </c>
      <c r="CT44" s="79">
        <v>0</v>
      </c>
      <c r="CU44" s="79">
        <v>0</v>
      </c>
      <c r="CV44" s="79">
        <v>0</v>
      </c>
      <c r="CW44" s="79">
        <v>0</v>
      </c>
      <c r="CX44" s="79">
        <v>0</v>
      </c>
      <c r="CY44" s="79">
        <v>0</v>
      </c>
      <c r="CZ44" s="79">
        <v>0</v>
      </c>
      <c r="DA44" s="79">
        <v>0</v>
      </c>
      <c r="DB44" s="79">
        <v>0</v>
      </c>
      <c r="DC44" s="79">
        <v>0</v>
      </c>
      <c r="DD44" s="95">
        <v>75</v>
      </c>
      <c r="DE44" s="34">
        <v>130</v>
      </c>
      <c r="DF44" s="34"/>
      <c r="DG44" s="34"/>
      <c r="DH44" s="34"/>
      <c r="DI44" s="195">
        <f>(ÜBERSICHT!K44)</f>
        <v>0</v>
      </c>
      <c r="DJ44" s="195">
        <f>(ÜBERSICHT!L44)</f>
        <v>0</v>
      </c>
      <c r="DK44" s="210">
        <f t="shared" si="6"/>
        <v>102.5</v>
      </c>
      <c r="DL44" s="64">
        <f t="shared" si="7"/>
        <v>55</v>
      </c>
      <c r="DM44" s="40">
        <f t="shared" si="8"/>
        <v>2.2781412534787649E-2</v>
      </c>
      <c r="DN44" s="28"/>
      <c r="DO44" s="28"/>
      <c r="DP44" s="28"/>
      <c r="DQ44" s="28"/>
      <c r="DR44" s="28"/>
      <c r="DS44" s="28"/>
      <c r="DT44" s="28"/>
      <c r="DU44" s="28"/>
    </row>
    <row r="45" spans="1:125" x14ac:dyDescent="0.3">
      <c r="A45" s="200">
        <f t="shared" si="4"/>
        <v>43</v>
      </c>
      <c r="B45" s="283">
        <f>1*SUBTOTAL(3,A$3:A45)</f>
        <v>43</v>
      </c>
      <c r="C45" s="6" t="str">
        <f>(Mitglieder!C45)</f>
        <v>tremas</v>
      </c>
      <c r="D45" s="82">
        <f t="shared" si="5"/>
        <v>75</v>
      </c>
      <c r="E45" s="71">
        <f>(ÜBERSICHT!E45)</f>
        <v>36</v>
      </c>
      <c r="F45" s="56"/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K45" s="79">
        <v>0</v>
      </c>
      <c r="AL45" s="79">
        <v>0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0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79">
        <v>0</v>
      </c>
      <c r="BQ45" s="79">
        <v>0</v>
      </c>
      <c r="BR45" s="79">
        <v>0</v>
      </c>
      <c r="BS45" s="79">
        <v>0</v>
      </c>
      <c r="BT45" s="79">
        <v>0</v>
      </c>
      <c r="BU45" s="79">
        <v>0</v>
      </c>
      <c r="BV45" s="79">
        <v>0</v>
      </c>
      <c r="BW45" s="79">
        <v>0</v>
      </c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>
        <v>0</v>
      </c>
      <c r="CU45" s="79">
        <v>0</v>
      </c>
      <c r="CV45" s="79">
        <v>0</v>
      </c>
      <c r="CW45" s="79">
        <v>0</v>
      </c>
      <c r="CX45" s="79">
        <v>0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95">
        <v>75</v>
      </c>
      <c r="DF45" s="34"/>
      <c r="DG45" s="34"/>
      <c r="DH45" s="34"/>
      <c r="DI45" s="195">
        <f>(ÜBERSICHT!K45)</f>
        <v>0</v>
      </c>
      <c r="DJ45" s="195">
        <f>(ÜBERSICHT!L45)</f>
        <v>0</v>
      </c>
      <c r="DK45" s="210">
        <f t="shared" si="6"/>
        <v>75</v>
      </c>
      <c r="DL45" s="64">
        <f t="shared" si="7"/>
        <v>75</v>
      </c>
      <c r="DM45" s="40">
        <f t="shared" si="8"/>
        <v>1.6669326244966573E-2</v>
      </c>
      <c r="DN45" s="28"/>
      <c r="DO45" s="28"/>
      <c r="DP45" s="28"/>
      <c r="DQ45" s="28"/>
      <c r="DR45" s="28"/>
      <c r="DS45" s="28"/>
      <c r="DT45" s="28"/>
      <c r="DU45" s="28"/>
    </row>
    <row r="46" spans="1:125" x14ac:dyDescent="0.3">
      <c r="A46" s="200">
        <f t="shared" si="4"/>
        <v>44</v>
      </c>
      <c r="B46" s="283">
        <f>1*SUBTOTAL(3,A$3:A46)</f>
        <v>44</v>
      </c>
      <c r="C46" s="6" t="str">
        <f>(Mitglieder!C46)</f>
        <v>Waldi</v>
      </c>
      <c r="D46" s="82">
        <f t="shared" si="5"/>
        <v>117.12621359223301</v>
      </c>
      <c r="E46" s="71">
        <f>(ÜBERSICHT!E46)</f>
        <v>3</v>
      </c>
      <c r="F46" s="56"/>
      <c r="G46" s="34">
        <v>42</v>
      </c>
      <c r="H46" s="34">
        <v>45</v>
      </c>
      <c r="I46" s="34">
        <v>44</v>
      </c>
      <c r="J46" s="34">
        <v>47</v>
      </c>
      <c r="K46" s="34">
        <v>50</v>
      </c>
      <c r="L46" s="34">
        <v>39</v>
      </c>
      <c r="M46" s="34">
        <v>45</v>
      </c>
      <c r="N46" s="34">
        <v>43</v>
      </c>
      <c r="O46" s="34">
        <v>54</v>
      </c>
      <c r="P46" s="34">
        <v>45</v>
      </c>
      <c r="Q46" s="34">
        <v>49</v>
      </c>
      <c r="R46" s="34">
        <v>63</v>
      </c>
      <c r="S46" s="34">
        <v>78</v>
      </c>
      <c r="T46" s="34">
        <v>60</v>
      </c>
      <c r="U46" s="34">
        <v>58</v>
      </c>
      <c r="V46" s="34">
        <v>55</v>
      </c>
      <c r="W46" s="34">
        <v>53</v>
      </c>
      <c r="X46" s="34">
        <v>53</v>
      </c>
      <c r="Y46" s="34">
        <v>73</v>
      </c>
      <c r="Z46" s="34">
        <v>55</v>
      </c>
      <c r="AA46" s="34">
        <v>78</v>
      </c>
      <c r="AB46" s="197">
        <v>45</v>
      </c>
      <c r="AC46" s="197">
        <v>44</v>
      </c>
      <c r="AD46" s="34">
        <v>55</v>
      </c>
      <c r="AE46" s="34">
        <v>78</v>
      </c>
      <c r="AF46" s="34">
        <v>69</v>
      </c>
      <c r="AG46" s="34">
        <v>99</v>
      </c>
      <c r="AH46" s="34">
        <v>87</v>
      </c>
      <c r="AI46" s="34">
        <v>92</v>
      </c>
      <c r="AJ46" s="34">
        <v>113</v>
      </c>
      <c r="AK46" s="34">
        <v>98</v>
      </c>
      <c r="AL46" s="34">
        <v>77</v>
      </c>
      <c r="AM46" s="34">
        <v>72</v>
      </c>
      <c r="AN46" s="34">
        <v>118</v>
      </c>
      <c r="AO46" s="34">
        <v>117</v>
      </c>
      <c r="AP46" s="34">
        <v>116</v>
      </c>
      <c r="AQ46" s="34">
        <v>103</v>
      </c>
      <c r="AR46" s="34">
        <v>117</v>
      </c>
      <c r="AS46" s="34">
        <v>121</v>
      </c>
      <c r="AT46" s="34">
        <v>106</v>
      </c>
      <c r="AU46" s="34">
        <v>109</v>
      </c>
      <c r="AV46" s="34">
        <v>121</v>
      </c>
      <c r="AW46" s="34">
        <v>94</v>
      </c>
      <c r="AX46" s="34">
        <v>133</v>
      </c>
      <c r="AY46" s="34">
        <v>133</v>
      </c>
      <c r="AZ46" s="34">
        <v>113</v>
      </c>
      <c r="BA46" s="34">
        <v>105</v>
      </c>
      <c r="BB46" s="34">
        <v>125</v>
      </c>
      <c r="BC46" s="34">
        <v>120</v>
      </c>
      <c r="BD46" s="34">
        <v>107</v>
      </c>
      <c r="BE46" s="34">
        <v>141</v>
      </c>
      <c r="BF46" s="34">
        <v>151</v>
      </c>
      <c r="BG46" s="34">
        <v>134</v>
      </c>
      <c r="BH46" s="34">
        <v>136</v>
      </c>
      <c r="BI46" s="34">
        <v>139</v>
      </c>
      <c r="BJ46" s="34">
        <v>134</v>
      </c>
      <c r="BK46" s="34">
        <v>161</v>
      </c>
      <c r="BL46" s="34">
        <v>156</v>
      </c>
      <c r="BM46" s="34">
        <v>135</v>
      </c>
      <c r="BN46" s="34">
        <v>155</v>
      </c>
      <c r="BO46" s="34">
        <v>152</v>
      </c>
      <c r="BP46" s="34">
        <v>167</v>
      </c>
      <c r="BQ46" s="34">
        <v>174</v>
      </c>
      <c r="BR46" s="34">
        <v>175</v>
      </c>
      <c r="BS46" s="34">
        <v>148</v>
      </c>
      <c r="BT46" s="34">
        <v>61</v>
      </c>
      <c r="BU46" s="34">
        <v>165</v>
      </c>
      <c r="BV46" s="34">
        <v>171</v>
      </c>
      <c r="BW46" s="34">
        <v>168</v>
      </c>
      <c r="BX46" s="34">
        <v>163</v>
      </c>
      <c r="BY46" s="34">
        <v>156</v>
      </c>
      <c r="BZ46" s="34">
        <v>180</v>
      </c>
      <c r="CA46" s="34">
        <v>149</v>
      </c>
      <c r="CB46" s="34">
        <v>146</v>
      </c>
      <c r="CC46" s="34">
        <v>137</v>
      </c>
      <c r="CD46" s="34">
        <v>161</v>
      </c>
      <c r="CE46" s="34">
        <v>155</v>
      </c>
      <c r="CF46" s="34">
        <v>159</v>
      </c>
      <c r="CG46" s="34">
        <v>163</v>
      </c>
      <c r="CH46" s="34">
        <v>163</v>
      </c>
      <c r="CI46" s="34">
        <v>158</v>
      </c>
      <c r="CJ46" s="34">
        <v>154</v>
      </c>
      <c r="CK46" s="34">
        <v>145</v>
      </c>
      <c r="CL46" s="34">
        <v>165</v>
      </c>
      <c r="CM46" s="34">
        <v>153</v>
      </c>
      <c r="CN46" s="34">
        <v>155</v>
      </c>
      <c r="CO46" s="34">
        <v>170</v>
      </c>
      <c r="CP46" s="34">
        <v>151</v>
      </c>
      <c r="CQ46" s="34">
        <v>173</v>
      </c>
      <c r="CR46" s="34">
        <v>165</v>
      </c>
      <c r="CS46" s="34">
        <v>149</v>
      </c>
      <c r="CT46" s="34">
        <v>179</v>
      </c>
      <c r="CU46" s="34">
        <v>151</v>
      </c>
      <c r="CV46" s="34">
        <v>140</v>
      </c>
      <c r="CW46" s="34">
        <v>159</v>
      </c>
      <c r="CX46" s="34">
        <v>167</v>
      </c>
      <c r="CY46" s="95">
        <v>75</v>
      </c>
      <c r="CZ46" s="34">
        <v>83</v>
      </c>
      <c r="DA46" s="34">
        <v>150</v>
      </c>
      <c r="DB46" s="34">
        <v>174</v>
      </c>
      <c r="DC46" s="34">
        <v>197</v>
      </c>
      <c r="DD46" s="34">
        <v>166</v>
      </c>
      <c r="DE46" s="34">
        <v>114</v>
      </c>
      <c r="DF46" s="34"/>
      <c r="DG46" s="34"/>
      <c r="DH46" s="34"/>
      <c r="DI46" s="195">
        <f>(ÜBERSICHT!K46)</f>
        <v>0</v>
      </c>
      <c r="DJ46" s="195">
        <f>(ÜBERSICHT!L46)</f>
        <v>0</v>
      </c>
      <c r="DK46" s="210">
        <f t="shared" si="6"/>
        <v>159</v>
      </c>
      <c r="DL46" s="64">
        <f t="shared" si="7"/>
        <v>-52</v>
      </c>
      <c r="DM46" s="40">
        <f t="shared" si="8"/>
        <v>2.6032200882754271E-2</v>
      </c>
      <c r="DN46" s="28"/>
      <c r="DO46" s="28"/>
      <c r="DP46" s="28"/>
      <c r="DQ46" s="28"/>
      <c r="DR46" s="28"/>
      <c r="DS46" s="28"/>
      <c r="DT46" s="28"/>
      <c r="DU46" s="28"/>
    </row>
    <row r="47" spans="1:125" x14ac:dyDescent="0.3">
      <c r="A47" s="200">
        <f t="shared" si="4"/>
        <v>45</v>
      </c>
      <c r="B47" s="283">
        <f>1*SUBTOTAL(3,A$3:A47)</f>
        <v>45</v>
      </c>
      <c r="C47" s="6" t="str">
        <f>(Mitglieder!C47)</f>
        <v>Zipzapzup</v>
      </c>
      <c r="D47" s="82">
        <f t="shared" si="5"/>
        <v>146.92105263157896</v>
      </c>
      <c r="E47" s="71">
        <f>(ÜBERSICHT!E47)</f>
        <v>9</v>
      </c>
      <c r="F47" s="56"/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0</v>
      </c>
      <c r="AO47" s="79">
        <v>0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0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79">
        <v>0</v>
      </c>
      <c r="BQ47" s="79">
        <v>0</v>
      </c>
      <c r="BR47" s="79">
        <v>0</v>
      </c>
      <c r="BS47" s="79">
        <v>0</v>
      </c>
      <c r="BT47" s="95">
        <v>45</v>
      </c>
      <c r="BU47" s="34">
        <v>48</v>
      </c>
      <c r="BV47" s="34">
        <v>101</v>
      </c>
      <c r="BW47" s="34">
        <v>186</v>
      </c>
      <c r="BX47" s="34">
        <v>185</v>
      </c>
      <c r="BY47" s="34">
        <v>187</v>
      </c>
      <c r="BZ47" s="34">
        <v>216</v>
      </c>
      <c r="CA47" s="34">
        <v>147</v>
      </c>
      <c r="CB47" s="34">
        <v>156</v>
      </c>
      <c r="CC47" s="34">
        <v>149</v>
      </c>
      <c r="CD47" s="34">
        <v>156</v>
      </c>
      <c r="CE47" s="34">
        <v>149</v>
      </c>
      <c r="CF47" s="34">
        <v>136</v>
      </c>
      <c r="CG47" s="34">
        <v>158</v>
      </c>
      <c r="CH47" s="34">
        <v>150</v>
      </c>
      <c r="CI47" s="34">
        <v>147</v>
      </c>
      <c r="CJ47" s="34">
        <v>153</v>
      </c>
      <c r="CK47" s="34">
        <v>172</v>
      </c>
      <c r="CL47" s="34">
        <v>173</v>
      </c>
      <c r="CM47" s="34">
        <v>156</v>
      </c>
      <c r="CN47" s="34">
        <v>182</v>
      </c>
      <c r="CO47" s="34">
        <v>152</v>
      </c>
      <c r="CP47" s="34">
        <v>155</v>
      </c>
      <c r="CQ47" s="34">
        <v>185</v>
      </c>
      <c r="CR47" s="34">
        <v>136</v>
      </c>
      <c r="CS47" s="34">
        <v>135</v>
      </c>
      <c r="CT47" s="34">
        <v>136</v>
      </c>
      <c r="CU47" s="34">
        <v>131</v>
      </c>
      <c r="CV47" s="34">
        <v>144</v>
      </c>
      <c r="CW47" s="34">
        <v>134</v>
      </c>
      <c r="CX47" s="34">
        <v>125</v>
      </c>
      <c r="CY47" s="34">
        <v>123</v>
      </c>
      <c r="CZ47" s="34">
        <v>157</v>
      </c>
      <c r="DA47" s="34">
        <v>147</v>
      </c>
      <c r="DB47" s="34">
        <v>156</v>
      </c>
      <c r="DC47" s="34">
        <v>137</v>
      </c>
      <c r="DD47" s="34">
        <v>140</v>
      </c>
      <c r="DE47" s="34">
        <v>138</v>
      </c>
      <c r="DF47" s="34"/>
      <c r="DG47" s="34"/>
      <c r="DH47" s="34"/>
      <c r="DI47" s="195">
        <f>(ÜBERSICHT!K47)</f>
        <v>0</v>
      </c>
      <c r="DJ47" s="195">
        <f>(ÜBERSICHT!L47)</f>
        <v>0</v>
      </c>
      <c r="DK47" s="210">
        <f t="shared" si="6"/>
        <v>138.33333333333334</v>
      </c>
      <c r="DL47" s="64">
        <f t="shared" si="7"/>
        <v>-2</v>
      </c>
      <c r="DM47" s="40">
        <f t="shared" si="8"/>
        <v>3.265433278092926E-2</v>
      </c>
      <c r="DN47" s="28"/>
      <c r="DO47" s="28"/>
      <c r="DP47" s="28"/>
      <c r="DQ47" s="28"/>
      <c r="DR47" s="28"/>
      <c r="DS47" s="28"/>
      <c r="DT47" s="28"/>
      <c r="DU47" s="28"/>
    </row>
    <row r="48" spans="1:125" x14ac:dyDescent="0.3">
      <c r="A48" s="200">
        <f t="shared" si="4"/>
        <v>46</v>
      </c>
      <c r="B48" s="283">
        <f>1*SUBTOTAL(3,A$3:A48)</f>
        <v>46</v>
      </c>
      <c r="C48" s="6" t="str">
        <f>(Mitglieder!C48)</f>
        <v>ZxG.1-</v>
      </c>
      <c r="D48" s="82">
        <f t="shared" si="5"/>
        <v>75</v>
      </c>
      <c r="E48" s="71" t="str">
        <f>(ÜBERSICHT!E48)</f>
        <v>/</v>
      </c>
      <c r="F48" s="56"/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0</v>
      </c>
      <c r="AO48" s="79">
        <v>0</v>
      </c>
      <c r="AP48" s="79">
        <v>0</v>
      </c>
      <c r="AQ48" s="79">
        <v>0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79">
        <v>0</v>
      </c>
      <c r="BQ48" s="79">
        <v>0</v>
      </c>
      <c r="BR48" s="79">
        <v>0</v>
      </c>
      <c r="BS48" s="79">
        <v>0</v>
      </c>
      <c r="BT48" s="79">
        <v>0</v>
      </c>
      <c r="BU48" s="79">
        <v>0</v>
      </c>
      <c r="BV48" s="79">
        <v>0</v>
      </c>
      <c r="BW48" s="79">
        <v>0</v>
      </c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>
        <v>0</v>
      </c>
      <c r="CU48" s="79">
        <v>0</v>
      </c>
      <c r="CV48" s="79">
        <v>0</v>
      </c>
      <c r="CW48" s="79">
        <v>0</v>
      </c>
      <c r="CX48" s="79">
        <v>0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95">
        <v>75</v>
      </c>
      <c r="DF48" s="34"/>
      <c r="DG48" s="34"/>
      <c r="DH48" s="34"/>
      <c r="DI48" s="195">
        <f>(ÜBERSICHT!K48)</f>
        <v>0</v>
      </c>
      <c r="DJ48" s="195">
        <f>(ÜBERSICHT!L48)</f>
        <v>0</v>
      </c>
      <c r="DK48" s="210">
        <f t="shared" si="6"/>
        <v>75</v>
      </c>
      <c r="DL48" s="64">
        <f t="shared" si="7"/>
        <v>75</v>
      </c>
      <c r="DM48" s="40">
        <f t="shared" si="8"/>
        <v>1.6669326244966573E-2</v>
      </c>
      <c r="DN48" s="28"/>
      <c r="DO48" s="28"/>
      <c r="DP48" s="28"/>
      <c r="DQ48" s="28"/>
      <c r="DR48" s="28"/>
      <c r="DS48" s="28"/>
      <c r="DT48" s="28"/>
      <c r="DU48" s="28"/>
    </row>
    <row r="49" spans="1:125" x14ac:dyDescent="0.3">
      <c r="A49" s="200">
        <f t="shared" si="4"/>
        <v>47</v>
      </c>
      <c r="B49" s="283">
        <f>1*SUBTOTAL(3,A$3:A49)</f>
        <v>47</v>
      </c>
      <c r="C49" s="251" t="str">
        <f>(Mitglieder!C49)</f>
        <v>ZxG.2-</v>
      </c>
      <c r="D49" s="82">
        <f t="shared" si="5"/>
        <v>75</v>
      </c>
      <c r="E49" s="71" t="str">
        <f>(ÜBERSICHT!E49)</f>
        <v>/</v>
      </c>
      <c r="F49" s="56"/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0</v>
      </c>
      <c r="AP49" s="79">
        <v>0</v>
      </c>
      <c r="AQ49" s="79">
        <v>0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79">
        <v>0</v>
      </c>
      <c r="BQ49" s="79">
        <v>0</v>
      </c>
      <c r="BR49" s="79">
        <v>0</v>
      </c>
      <c r="BS49" s="79">
        <v>0</v>
      </c>
      <c r="BT49" s="79">
        <v>0</v>
      </c>
      <c r="BU49" s="79">
        <v>0</v>
      </c>
      <c r="BV49" s="79">
        <v>0</v>
      </c>
      <c r="BW49" s="79">
        <v>0</v>
      </c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>
        <v>0</v>
      </c>
      <c r="CU49" s="79">
        <v>0</v>
      </c>
      <c r="CV49" s="79">
        <v>0</v>
      </c>
      <c r="CW49" s="79">
        <v>0</v>
      </c>
      <c r="CX49" s="79">
        <v>0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95">
        <v>75</v>
      </c>
      <c r="DF49" s="34"/>
      <c r="DG49" s="34"/>
      <c r="DH49" s="34"/>
      <c r="DI49" s="195">
        <f>(ÜBERSICHT!K49)</f>
        <v>0</v>
      </c>
      <c r="DJ49" s="195">
        <f>(ÜBERSICHT!L49)</f>
        <v>0</v>
      </c>
      <c r="DK49" s="210">
        <f t="shared" si="6"/>
        <v>75</v>
      </c>
      <c r="DL49" s="64">
        <f t="shared" si="7"/>
        <v>75</v>
      </c>
      <c r="DM49" s="40">
        <f t="shared" si="8"/>
        <v>1.6669326244966573E-2</v>
      </c>
      <c r="DN49" s="28"/>
      <c r="DO49" s="28"/>
      <c r="DP49" s="28"/>
      <c r="DQ49" s="28"/>
      <c r="DR49" s="28"/>
      <c r="DS49" s="28"/>
      <c r="DT49" s="28"/>
      <c r="DU49" s="28"/>
    </row>
    <row r="50" spans="1:125" x14ac:dyDescent="0.3">
      <c r="A50" s="200">
        <f t="shared" si="4"/>
        <v>48</v>
      </c>
      <c r="B50" s="283">
        <f>1*SUBTOTAL(3,A$3:A50)</f>
        <v>48</v>
      </c>
      <c r="C50" s="6" t="str">
        <f>(Mitglieder!C50)</f>
        <v>ZxG.3-</v>
      </c>
      <c r="D50" s="82">
        <f t="shared" si="5"/>
        <v>75</v>
      </c>
      <c r="E50" s="71" t="str">
        <f>(ÜBERSICHT!E50)</f>
        <v>/</v>
      </c>
      <c r="F50" s="56"/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0</v>
      </c>
      <c r="AO50" s="79">
        <v>0</v>
      </c>
      <c r="AP50" s="79">
        <v>0</v>
      </c>
      <c r="AQ50" s="79">
        <v>0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79">
        <v>0</v>
      </c>
      <c r="BO50" s="79">
        <v>0</v>
      </c>
      <c r="BP50" s="79">
        <v>0</v>
      </c>
      <c r="BQ50" s="79">
        <v>0</v>
      </c>
      <c r="BR50" s="79">
        <v>0</v>
      </c>
      <c r="BS50" s="79">
        <v>0</v>
      </c>
      <c r="BT50" s="79">
        <v>0</v>
      </c>
      <c r="BU50" s="79">
        <v>0</v>
      </c>
      <c r="BV50" s="79">
        <v>0</v>
      </c>
      <c r="BW50" s="79">
        <v>0</v>
      </c>
      <c r="BX50" s="79">
        <v>0</v>
      </c>
      <c r="BY50" s="79">
        <v>0</v>
      </c>
      <c r="BZ50" s="79">
        <v>0</v>
      </c>
      <c r="CA50" s="79">
        <v>0</v>
      </c>
      <c r="CB50" s="79">
        <v>0</v>
      </c>
      <c r="CC50" s="79">
        <v>0</v>
      </c>
      <c r="CD50" s="79">
        <v>0</v>
      </c>
      <c r="CE50" s="79">
        <v>0</v>
      </c>
      <c r="CF50" s="79">
        <v>0</v>
      </c>
      <c r="CG50" s="79">
        <v>0</v>
      </c>
      <c r="CH50" s="79">
        <v>0</v>
      </c>
      <c r="CI50" s="79">
        <v>0</v>
      </c>
      <c r="CJ50" s="79">
        <v>0</v>
      </c>
      <c r="CK50" s="79">
        <v>0</v>
      </c>
      <c r="CL50" s="79">
        <v>0</v>
      </c>
      <c r="CM50" s="79">
        <v>0</v>
      </c>
      <c r="CN50" s="79">
        <v>0</v>
      </c>
      <c r="CO50" s="79">
        <v>0</v>
      </c>
      <c r="CP50" s="79">
        <v>0</v>
      </c>
      <c r="CQ50" s="79">
        <v>0</v>
      </c>
      <c r="CR50" s="79">
        <v>0</v>
      </c>
      <c r="CS50" s="79">
        <v>0</v>
      </c>
      <c r="CT50" s="79">
        <v>0</v>
      </c>
      <c r="CU50" s="79">
        <v>0</v>
      </c>
      <c r="CV50" s="79">
        <v>0</v>
      </c>
      <c r="CW50" s="79">
        <v>0</v>
      </c>
      <c r="CX50" s="79">
        <v>0</v>
      </c>
      <c r="CY50" s="79">
        <v>0</v>
      </c>
      <c r="CZ50" s="79">
        <v>0</v>
      </c>
      <c r="DA50" s="79">
        <v>0</v>
      </c>
      <c r="DB50" s="79">
        <v>0</v>
      </c>
      <c r="DC50" s="79">
        <v>0</v>
      </c>
      <c r="DD50" s="79">
        <v>0</v>
      </c>
      <c r="DE50" s="95">
        <v>75</v>
      </c>
      <c r="DF50" s="34"/>
      <c r="DG50" s="34"/>
      <c r="DH50" s="34"/>
      <c r="DI50" s="195">
        <f>(ÜBERSICHT!K50)</f>
        <v>0</v>
      </c>
      <c r="DJ50" s="195">
        <f>(ÜBERSICHT!L50)</f>
        <v>0</v>
      </c>
      <c r="DK50" s="210">
        <f t="shared" si="6"/>
        <v>75</v>
      </c>
      <c r="DL50" s="64">
        <f t="shared" si="7"/>
        <v>75</v>
      </c>
      <c r="DM50" s="40">
        <f t="shared" si="8"/>
        <v>1.6669326244966573E-2</v>
      </c>
      <c r="DN50" s="28"/>
      <c r="DO50" s="28"/>
      <c r="DP50" s="28"/>
      <c r="DQ50" s="28"/>
      <c r="DR50" s="28"/>
      <c r="DS50" s="28"/>
      <c r="DT50" s="28"/>
      <c r="DU50" s="28"/>
    </row>
    <row r="51" spans="1:125" x14ac:dyDescent="0.3">
      <c r="A51" s="200">
        <f t="shared" si="4"/>
        <v>49</v>
      </c>
      <c r="B51" s="283">
        <f>1*SUBTOTAL(3,A$3:A51)</f>
        <v>49</v>
      </c>
      <c r="C51" s="251" t="str">
        <f>(Mitglieder!C51)</f>
        <v>Zy-///-01</v>
      </c>
      <c r="D51" s="82">
        <f t="shared" si="5"/>
        <v>75</v>
      </c>
      <c r="E51" s="71" t="str">
        <f>(ÜBERSICHT!E51)</f>
        <v>/</v>
      </c>
      <c r="F51" s="56"/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0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79">
        <v>0</v>
      </c>
      <c r="BQ51" s="79">
        <v>0</v>
      </c>
      <c r="BR51" s="79">
        <v>0</v>
      </c>
      <c r="BS51" s="79">
        <v>0</v>
      </c>
      <c r="BT51" s="79">
        <v>0</v>
      </c>
      <c r="BU51" s="79">
        <v>0</v>
      </c>
      <c r="BV51" s="79">
        <v>0</v>
      </c>
      <c r="BW51" s="79">
        <v>0</v>
      </c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>
        <v>0</v>
      </c>
      <c r="CU51" s="79">
        <v>0</v>
      </c>
      <c r="CV51" s="79">
        <v>0</v>
      </c>
      <c r="CW51" s="79">
        <v>0</v>
      </c>
      <c r="CX51" s="79">
        <v>0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95">
        <v>75</v>
      </c>
      <c r="DF51" s="34"/>
      <c r="DG51" s="34"/>
      <c r="DH51" s="34"/>
      <c r="DI51" s="195">
        <f>(ÜBERSICHT!K51)</f>
        <v>0</v>
      </c>
      <c r="DJ51" s="195">
        <f>(ÜBERSICHT!L51)</f>
        <v>0</v>
      </c>
      <c r="DK51" s="210">
        <f t="shared" si="6"/>
        <v>75</v>
      </c>
      <c r="DL51" s="64">
        <f t="shared" si="7"/>
        <v>75</v>
      </c>
      <c r="DM51" s="40">
        <f t="shared" si="8"/>
        <v>1.6669326244966573E-2</v>
      </c>
      <c r="DN51" s="28"/>
      <c r="DO51" s="28"/>
      <c r="DP51" s="28"/>
      <c r="DQ51" s="28"/>
      <c r="DR51" s="28"/>
      <c r="DS51" s="28"/>
      <c r="DT51" s="28"/>
      <c r="DU51" s="28"/>
    </row>
    <row r="52" spans="1:125" x14ac:dyDescent="0.3">
      <c r="A52" s="200">
        <f t="shared" si="4"/>
        <v>50</v>
      </c>
      <c r="B52" s="283">
        <f>1*SUBTOTAL(3,A$3:A52)</f>
        <v>50</v>
      </c>
      <c r="C52" s="251" t="str">
        <f>(Mitglieder!C52)</f>
        <v>Zy-///-02</v>
      </c>
      <c r="D52" s="82">
        <f t="shared" si="5"/>
        <v>75</v>
      </c>
      <c r="E52" s="71" t="str">
        <f>(ÜBERSICHT!E52)</f>
        <v>/</v>
      </c>
      <c r="F52" s="56"/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0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79">
        <v>0</v>
      </c>
      <c r="BQ52" s="79">
        <v>0</v>
      </c>
      <c r="BR52" s="79">
        <v>0</v>
      </c>
      <c r="BS52" s="79">
        <v>0</v>
      </c>
      <c r="BT52" s="79">
        <v>0</v>
      </c>
      <c r="BU52" s="79">
        <v>0</v>
      </c>
      <c r="BV52" s="79">
        <v>0</v>
      </c>
      <c r="BW52" s="79">
        <v>0</v>
      </c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>
        <v>0</v>
      </c>
      <c r="CU52" s="79">
        <v>0</v>
      </c>
      <c r="CV52" s="79">
        <v>0</v>
      </c>
      <c r="CW52" s="79">
        <v>0</v>
      </c>
      <c r="CX52" s="79">
        <v>0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95">
        <v>75</v>
      </c>
      <c r="DF52" s="34"/>
      <c r="DG52" s="34"/>
      <c r="DH52" s="34"/>
      <c r="DI52" s="195">
        <f>(ÜBERSICHT!K52)</f>
        <v>0</v>
      </c>
      <c r="DJ52" s="195">
        <f>(ÜBERSICHT!L52)</f>
        <v>0</v>
      </c>
      <c r="DK52" s="210">
        <f t="shared" si="6"/>
        <v>75</v>
      </c>
      <c r="DL52" s="64">
        <f t="shared" si="7"/>
        <v>75</v>
      </c>
      <c r="DM52" s="40">
        <f t="shared" si="8"/>
        <v>1.6669326244966573E-2</v>
      </c>
      <c r="DN52" s="28"/>
      <c r="DO52" s="28"/>
      <c r="DP52" s="28"/>
      <c r="DQ52" s="28"/>
      <c r="DR52" s="28"/>
      <c r="DS52" s="28"/>
      <c r="DT52" s="28"/>
      <c r="DU52" s="28"/>
    </row>
    <row r="53" spans="1:125" x14ac:dyDescent="0.3">
      <c r="A53" s="200"/>
      <c r="B53" s="290"/>
      <c r="C53" s="251" t="str">
        <f>(Mitglieder!C53)</f>
        <v>Zy-///-03</v>
      </c>
      <c r="D53" s="82">
        <f t="shared" si="5"/>
        <v>75</v>
      </c>
      <c r="E53" s="71" t="str">
        <f>(ÜBERSICHT!E53)</f>
        <v>/</v>
      </c>
      <c r="F53" s="56"/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0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79">
        <v>0</v>
      </c>
      <c r="BQ53" s="79">
        <v>0</v>
      </c>
      <c r="BR53" s="79">
        <v>0</v>
      </c>
      <c r="BS53" s="79">
        <v>0</v>
      </c>
      <c r="BT53" s="79">
        <v>0</v>
      </c>
      <c r="BU53" s="79">
        <v>0</v>
      </c>
      <c r="BV53" s="79">
        <v>0</v>
      </c>
      <c r="BW53" s="79">
        <v>0</v>
      </c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>
        <v>0</v>
      </c>
      <c r="CU53" s="79">
        <v>0</v>
      </c>
      <c r="CV53" s="79">
        <v>0</v>
      </c>
      <c r="CW53" s="79">
        <v>0</v>
      </c>
      <c r="CX53" s="79">
        <v>0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95">
        <v>75</v>
      </c>
      <c r="DF53" s="34"/>
      <c r="DG53" s="34"/>
      <c r="DH53" s="34"/>
      <c r="DI53" s="195">
        <f>(ÜBERSICHT!K53)</f>
        <v>0</v>
      </c>
      <c r="DJ53" s="195">
        <f>(ÜBERSICHT!L53)</f>
        <v>0</v>
      </c>
      <c r="DK53" s="210">
        <f t="shared" si="6"/>
        <v>75</v>
      </c>
      <c r="DL53" s="64">
        <f t="shared" si="7"/>
        <v>75</v>
      </c>
      <c r="DM53" s="40">
        <f t="shared" si="8"/>
        <v>1.6669326244966573E-2</v>
      </c>
      <c r="DN53" s="28"/>
      <c r="DO53" s="28"/>
      <c r="DP53" s="28"/>
      <c r="DQ53" s="28"/>
      <c r="DR53" s="28"/>
      <c r="DS53" s="28"/>
      <c r="DT53" s="28"/>
      <c r="DU53" s="28"/>
    </row>
    <row r="54" spans="1:125" x14ac:dyDescent="0.3">
      <c r="A54" s="200"/>
      <c r="B54" s="290"/>
      <c r="C54" s="251" t="str">
        <f>(Mitglieder!C54)</f>
        <v>Zy-///-04</v>
      </c>
      <c r="D54" s="82">
        <f t="shared" si="5"/>
        <v>75</v>
      </c>
      <c r="E54" s="71" t="str">
        <f>(ÜBERSICHT!E54)</f>
        <v>/</v>
      </c>
      <c r="F54" s="56"/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</v>
      </c>
      <c r="AD54" s="79">
        <v>0</v>
      </c>
      <c r="AE54" s="79">
        <v>0</v>
      </c>
      <c r="AF54" s="79">
        <v>0</v>
      </c>
      <c r="AG54" s="79">
        <v>0</v>
      </c>
      <c r="AH54" s="79">
        <v>0</v>
      </c>
      <c r="AI54" s="79">
        <v>0</v>
      </c>
      <c r="AJ54" s="79">
        <v>0</v>
      </c>
      <c r="AK54" s="79">
        <v>0</v>
      </c>
      <c r="AL54" s="79">
        <v>0</v>
      </c>
      <c r="AM54" s="79">
        <v>0</v>
      </c>
      <c r="AN54" s="79">
        <v>0</v>
      </c>
      <c r="AO54" s="79">
        <v>0</v>
      </c>
      <c r="AP54" s="79">
        <v>0</v>
      </c>
      <c r="AQ54" s="79">
        <v>0</v>
      </c>
      <c r="AR54" s="79">
        <v>0</v>
      </c>
      <c r="AS54" s="79">
        <v>0</v>
      </c>
      <c r="AT54" s="79">
        <v>0</v>
      </c>
      <c r="AU54" s="79">
        <v>0</v>
      </c>
      <c r="AV54" s="79">
        <v>0</v>
      </c>
      <c r="AW54" s="79">
        <v>0</v>
      </c>
      <c r="AX54" s="79">
        <v>0</v>
      </c>
      <c r="AY54" s="79">
        <v>0</v>
      </c>
      <c r="AZ54" s="79">
        <v>0</v>
      </c>
      <c r="BA54" s="79">
        <v>0</v>
      </c>
      <c r="BB54" s="79">
        <v>0</v>
      </c>
      <c r="BC54" s="79">
        <v>0</v>
      </c>
      <c r="BD54" s="79">
        <v>0</v>
      </c>
      <c r="BE54" s="79">
        <v>0</v>
      </c>
      <c r="BF54" s="79">
        <v>0</v>
      </c>
      <c r="BG54" s="79">
        <v>0</v>
      </c>
      <c r="BH54" s="79">
        <v>0</v>
      </c>
      <c r="BI54" s="79">
        <v>0</v>
      </c>
      <c r="BJ54" s="79">
        <v>0</v>
      </c>
      <c r="BK54" s="79">
        <v>0</v>
      </c>
      <c r="BL54" s="79">
        <v>0</v>
      </c>
      <c r="BM54" s="79">
        <v>0</v>
      </c>
      <c r="BN54" s="79">
        <v>0</v>
      </c>
      <c r="BO54" s="79">
        <v>0</v>
      </c>
      <c r="BP54" s="79">
        <v>0</v>
      </c>
      <c r="BQ54" s="79">
        <v>0</v>
      </c>
      <c r="BR54" s="79">
        <v>0</v>
      </c>
      <c r="BS54" s="79">
        <v>0</v>
      </c>
      <c r="BT54" s="79">
        <v>0</v>
      </c>
      <c r="BU54" s="79">
        <v>0</v>
      </c>
      <c r="BV54" s="79">
        <v>0</v>
      </c>
      <c r="BW54" s="79">
        <v>0</v>
      </c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>
        <v>0</v>
      </c>
      <c r="CU54" s="79">
        <v>0</v>
      </c>
      <c r="CV54" s="79">
        <v>0</v>
      </c>
      <c r="CW54" s="79">
        <v>0</v>
      </c>
      <c r="CX54" s="79">
        <v>0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95">
        <v>75</v>
      </c>
      <c r="DF54" s="34"/>
      <c r="DG54" s="34"/>
      <c r="DH54" s="34"/>
      <c r="DI54" s="195">
        <f>(ÜBERSICHT!K54)</f>
        <v>0</v>
      </c>
      <c r="DJ54" s="195">
        <f>(ÜBERSICHT!L54)</f>
        <v>0</v>
      </c>
      <c r="DK54" s="210">
        <f t="shared" si="6"/>
        <v>75</v>
      </c>
      <c r="DL54" s="64">
        <f t="shared" si="7"/>
        <v>75</v>
      </c>
      <c r="DM54" s="40">
        <f t="shared" si="8"/>
        <v>1.6669326244966573E-2</v>
      </c>
      <c r="DN54" s="28"/>
      <c r="DO54" s="28"/>
      <c r="DP54" s="28"/>
      <c r="DQ54" s="28"/>
      <c r="DR54" s="28"/>
      <c r="DS54" s="28"/>
      <c r="DT54" s="28"/>
      <c r="DU54" s="28"/>
    </row>
    <row r="55" spans="1:125" x14ac:dyDescent="0.3">
      <c r="A55" s="200"/>
      <c r="B55" s="290"/>
      <c r="C55" s="251" t="str">
        <f>(Mitglieder!C55)</f>
        <v>Zy-///-05</v>
      </c>
      <c r="D55" s="82">
        <f t="shared" si="5"/>
        <v>75</v>
      </c>
      <c r="E55" s="71" t="str">
        <f>(ÜBERSICHT!E55)</f>
        <v>/</v>
      </c>
      <c r="F55" s="56"/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0</v>
      </c>
      <c r="AR55" s="79">
        <v>0</v>
      </c>
      <c r="AS55" s="79">
        <v>0</v>
      </c>
      <c r="AT55" s="79">
        <v>0</v>
      </c>
      <c r="AU55" s="79">
        <v>0</v>
      </c>
      <c r="AV55" s="79">
        <v>0</v>
      </c>
      <c r="AW55" s="79">
        <v>0</v>
      </c>
      <c r="AX55" s="79">
        <v>0</v>
      </c>
      <c r="AY55" s="79">
        <v>0</v>
      </c>
      <c r="AZ55" s="79">
        <v>0</v>
      </c>
      <c r="BA55" s="79">
        <v>0</v>
      </c>
      <c r="BB55" s="79">
        <v>0</v>
      </c>
      <c r="BC55" s="79">
        <v>0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79">
        <v>0</v>
      </c>
      <c r="BQ55" s="79">
        <v>0</v>
      </c>
      <c r="BR55" s="79">
        <v>0</v>
      </c>
      <c r="BS55" s="79">
        <v>0</v>
      </c>
      <c r="BT55" s="79">
        <v>0</v>
      </c>
      <c r="BU55" s="79">
        <v>0</v>
      </c>
      <c r="BV55" s="79">
        <v>0</v>
      </c>
      <c r="BW55" s="79">
        <v>0</v>
      </c>
      <c r="BX55" s="79">
        <v>0</v>
      </c>
      <c r="BY55" s="79">
        <v>0</v>
      </c>
      <c r="BZ55" s="79">
        <v>0</v>
      </c>
      <c r="CA55" s="79">
        <v>0</v>
      </c>
      <c r="CB55" s="79">
        <v>0</v>
      </c>
      <c r="CC55" s="79">
        <v>0</v>
      </c>
      <c r="CD55" s="79">
        <v>0</v>
      </c>
      <c r="CE55" s="79">
        <v>0</v>
      </c>
      <c r="CF55" s="79">
        <v>0</v>
      </c>
      <c r="CG55" s="79">
        <v>0</v>
      </c>
      <c r="CH55" s="79">
        <v>0</v>
      </c>
      <c r="CI55" s="79">
        <v>0</v>
      </c>
      <c r="CJ55" s="79">
        <v>0</v>
      </c>
      <c r="CK55" s="79">
        <v>0</v>
      </c>
      <c r="CL55" s="79">
        <v>0</v>
      </c>
      <c r="CM55" s="79">
        <v>0</v>
      </c>
      <c r="CN55" s="79">
        <v>0</v>
      </c>
      <c r="CO55" s="79">
        <v>0</v>
      </c>
      <c r="CP55" s="79">
        <v>0</v>
      </c>
      <c r="CQ55" s="79">
        <v>0</v>
      </c>
      <c r="CR55" s="79">
        <v>0</v>
      </c>
      <c r="CS55" s="79">
        <v>0</v>
      </c>
      <c r="CT55" s="79">
        <v>0</v>
      </c>
      <c r="CU55" s="79">
        <v>0</v>
      </c>
      <c r="CV55" s="79">
        <v>0</v>
      </c>
      <c r="CW55" s="79">
        <v>0</v>
      </c>
      <c r="CX55" s="79">
        <v>0</v>
      </c>
      <c r="CY55" s="79">
        <v>0</v>
      </c>
      <c r="CZ55" s="79">
        <v>0</v>
      </c>
      <c r="DA55" s="79">
        <v>0</v>
      </c>
      <c r="DB55" s="79">
        <v>0</v>
      </c>
      <c r="DC55" s="79">
        <v>0</v>
      </c>
      <c r="DD55" s="79">
        <v>0</v>
      </c>
      <c r="DE55" s="95">
        <v>75</v>
      </c>
      <c r="DF55" s="34"/>
      <c r="DG55" s="34"/>
      <c r="DH55" s="34"/>
      <c r="DI55" s="195">
        <f>(ÜBERSICHT!K55)</f>
        <v>0</v>
      </c>
      <c r="DJ55" s="195">
        <f>(ÜBERSICHT!L55)</f>
        <v>0</v>
      </c>
      <c r="DK55" s="210">
        <f t="shared" si="6"/>
        <v>75</v>
      </c>
      <c r="DL55" s="64">
        <f t="shared" si="7"/>
        <v>75</v>
      </c>
      <c r="DM55" s="40">
        <f t="shared" si="8"/>
        <v>1.6669326244966573E-2</v>
      </c>
      <c r="DN55" s="28"/>
      <c r="DO55" s="28"/>
      <c r="DP55" s="28"/>
      <c r="DQ55" s="28"/>
      <c r="DR55" s="28"/>
      <c r="DS55" s="28"/>
      <c r="DT55" s="28"/>
      <c r="DU55" s="28"/>
    </row>
    <row r="56" spans="1:125" x14ac:dyDescent="0.3">
      <c r="A56" s="200"/>
      <c r="B56" s="290"/>
      <c r="C56" s="251" t="str">
        <f>(Mitglieder!C56)</f>
        <v>Zy-///-06</v>
      </c>
      <c r="D56" s="82">
        <f t="shared" si="5"/>
        <v>75</v>
      </c>
      <c r="E56" s="71" t="str">
        <f>(ÜBERSICHT!E56)</f>
        <v>/</v>
      </c>
      <c r="F56" s="56"/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0</v>
      </c>
      <c r="AE56" s="79">
        <v>0</v>
      </c>
      <c r="AF56" s="79">
        <v>0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0</v>
      </c>
      <c r="AW56" s="79">
        <v>0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79">
        <v>0</v>
      </c>
      <c r="BQ56" s="79">
        <v>0</v>
      </c>
      <c r="BR56" s="79">
        <v>0</v>
      </c>
      <c r="BS56" s="79">
        <v>0</v>
      </c>
      <c r="BT56" s="79">
        <v>0</v>
      </c>
      <c r="BU56" s="79">
        <v>0</v>
      </c>
      <c r="BV56" s="79">
        <v>0</v>
      </c>
      <c r="BW56" s="79">
        <v>0</v>
      </c>
      <c r="BX56" s="79">
        <v>0</v>
      </c>
      <c r="BY56" s="79">
        <v>0</v>
      </c>
      <c r="BZ56" s="79">
        <v>0</v>
      </c>
      <c r="CA56" s="79">
        <v>0</v>
      </c>
      <c r="CB56" s="79">
        <v>0</v>
      </c>
      <c r="CC56" s="79">
        <v>0</v>
      </c>
      <c r="CD56" s="79">
        <v>0</v>
      </c>
      <c r="CE56" s="79">
        <v>0</v>
      </c>
      <c r="CF56" s="79">
        <v>0</v>
      </c>
      <c r="CG56" s="79">
        <v>0</v>
      </c>
      <c r="CH56" s="79">
        <v>0</v>
      </c>
      <c r="CI56" s="79">
        <v>0</v>
      </c>
      <c r="CJ56" s="79">
        <v>0</v>
      </c>
      <c r="CK56" s="79">
        <v>0</v>
      </c>
      <c r="CL56" s="79">
        <v>0</v>
      </c>
      <c r="CM56" s="79">
        <v>0</v>
      </c>
      <c r="CN56" s="79">
        <v>0</v>
      </c>
      <c r="CO56" s="79">
        <v>0</v>
      </c>
      <c r="CP56" s="79">
        <v>0</v>
      </c>
      <c r="CQ56" s="79">
        <v>0</v>
      </c>
      <c r="CR56" s="79">
        <v>0</v>
      </c>
      <c r="CS56" s="79">
        <v>0</v>
      </c>
      <c r="CT56" s="79">
        <v>0</v>
      </c>
      <c r="CU56" s="79">
        <v>0</v>
      </c>
      <c r="CV56" s="79">
        <v>0</v>
      </c>
      <c r="CW56" s="79">
        <v>0</v>
      </c>
      <c r="CX56" s="79">
        <v>0</v>
      </c>
      <c r="CY56" s="79">
        <v>0</v>
      </c>
      <c r="CZ56" s="79">
        <v>0</v>
      </c>
      <c r="DA56" s="79">
        <v>0</v>
      </c>
      <c r="DB56" s="79">
        <v>0</v>
      </c>
      <c r="DC56" s="79">
        <v>0</v>
      </c>
      <c r="DD56" s="79">
        <v>0</v>
      </c>
      <c r="DE56" s="95">
        <v>75</v>
      </c>
      <c r="DF56" s="34"/>
      <c r="DG56" s="34"/>
      <c r="DH56" s="34"/>
      <c r="DI56" s="195">
        <f>(ÜBERSICHT!K56)</f>
        <v>0</v>
      </c>
      <c r="DJ56" s="195">
        <f>(ÜBERSICHT!L56)</f>
        <v>0</v>
      </c>
      <c r="DK56" s="210">
        <f t="shared" si="6"/>
        <v>75</v>
      </c>
      <c r="DL56" s="64">
        <f t="shared" si="7"/>
        <v>75</v>
      </c>
      <c r="DM56" s="40">
        <f t="shared" si="8"/>
        <v>1.6669326244966573E-2</v>
      </c>
      <c r="DN56" s="28"/>
      <c r="DO56" s="28"/>
      <c r="DP56" s="28"/>
      <c r="DQ56" s="28"/>
      <c r="DR56" s="28"/>
      <c r="DS56" s="28"/>
      <c r="DT56" s="28"/>
      <c r="DU56" s="28"/>
    </row>
    <row r="57" spans="1:125" x14ac:dyDescent="0.3">
      <c r="A57" s="200"/>
      <c r="B57" s="290"/>
      <c r="C57" s="251" t="str">
        <f>(Mitglieder!C57)</f>
        <v>Zy-///-07</v>
      </c>
      <c r="D57" s="82">
        <f t="shared" si="5"/>
        <v>75</v>
      </c>
      <c r="E57" s="71" t="str">
        <f>(ÜBERSICHT!E57)</f>
        <v>/</v>
      </c>
      <c r="F57" s="56"/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0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79">
        <v>0</v>
      </c>
      <c r="BQ57" s="79">
        <v>0</v>
      </c>
      <c r="BR57" s="79">
        <v>0</v>
      </c>
      <c r="BS57" s="79">
        <v>0</v>
      </c>
      <c r="BT57" s="79">
        <v>0</v>
      </c>
      <c r="BU57" s="79">
        <v>0</v>
      </c>
      <c r="BV57" s="79">
        <v>0</v>
      </c>
      <c r="BW57" s="79">
        <v>0</v>
      </c>
      <c r="BX57" s="79">
        <v>0</v>
      </c>
      <c r="BY57" s="79">
        <v>0</v>
      </c>
      <c r="BZ57" s="79">
        <v>0</v>
      </c>
      <c r="CA57" s="79">
        <v>0</v>
      </c>
      <c r="CB57" s="79">
        <v>0</v>
      </c>
      <c r="CC57" s="79">
        <v>0</v>
      </c>
      <c r="CD57" s="79">
        <v>0</v>
      </c>
      <c r="CE57" s="79">
        <v>0</v>
      </c>
      <c r="CF57" s="79">
        <v>0</v>
      </c>
      <c r="CG57" s="79">
        <v>0</v>
      </c>
      <c r="CH57" s="79">
        <v>0</v>
      </c>
      <c r="CI57" s="79">
        <v>0</v>
      </c>
      <c r="CJ57" s="79">
        <v>0</v>
      </c>
      <c r="CK57" s="79">
        <v>0</v>
      </c>
      <c r="CL57" s="79">
        <v>0</v>
      </c>
      <c r="CM57" s="79">
        <v>0</v>
      </c>
      <c r="CN57" s="79">
        <v>0</v>
      </c>
      <c r="CO57" s="79">
        <v>0</v>
      </c>
      <c r="CP57" s="79">
        <v>0</v>
      </c>
      <c r="CQ57" s="79">
        <v>0</v>
      </c>
      <c r="CR57" s="79">
        <v>0</v>
      </c>
      <c r="CS57" s="79">
        <v>0</v>
      </c>
      <c r="CT57" s="79">
        <v>0</v>
      </c>
      <c r="CU57" s="79">
        <v>0</v>
      </c>
      <c r="CV57" s="79">
        <v>0</v>
      </c>
      <c r="CW57" s="79">
        <v>0</v>
      </c>
      <c r="CX57" s="79">
        <v>0</v>
      </c>
      <c r="CY57" s="79">
        <v>0</v>
      </c>
      <c r="CZ57" s="79">
        <v>0</v>
      </c>
      <c r="DA57" s="79">
        <v>0</v>
      </c>
      <c r="DB57" s="79">
        <v>0</v>
      </c>
      <c r="DC57" s="79">
        <v>0</v>
      </c>
      <c r="DD57" s="79">
        <v>0</v>
      </c>
      <c r="DE57" s="95">
        <v>75</v>
      </c>
      <c r="DF57" s="34"/>
      <c r="DG57" s="34"/>
      <c r="DH57" s="34"/>
      <c r="DI57" s="195">
        <f>(ÜBERSICHT!K57)</f>
        <v>0</v>
      </c>
      <c r="DJ57" s="195">
        <f>(ÜBERSICHT!L57)</f>
        <v>0</v>
      </c>
      <c r="DK57" s="210">
        <f t="shared" si="6"/>
        <v>75</v>
      </c>
      <c r="DL57" s="64">
        <f t="shared" si="7"/>
        <v>75</v>
      </c>
      <c r="DM57" s="40">
        <f t="shared" si="8"/>
        <v>1.6669326244966573E-2</v>
      </c>
      <c r="DN57" s="28"/>
      <c r="DO57" s="28"/>
      <c r="DP57" s="28"/>
      <c r="DQ57" s="28"/>
      <c r="DR57" s="28"/>
      <c r="DS57" s="28"/>
      <c r="DT57" s="28"/>
      <c r="DU57" s="28"/>
    </row>
    <row r="58" spans="1:125" x14ac:dyDescent="0.3">
      <c r="A58" s="200"/>
      <c r="B58" s="290"/>
      <c r="C58" s="251" t="str">
        <f>(Mitglieder!C58)</f>
        <v>Zy-///-08</v>
      </c>
      <c r="D58" s="82">
        <f t="shared" si="5"/>
        <v>75</v>
      </c>
      <c r="E58" s="71" t="str">
        <f>(ÜBERSICHT!E58)</f>
        <v>/</v>
      </c>
      <c r="F58" s="56"/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0</v>
      </c>
      <c r="AO58" s="79">
        <v>0</v>
      </c>
      <c r="AP58" s="79">
        <v>0</v>
      </c>
      <c r="AQ58" s="79">
        <v>0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0</v>
      </c>
      <c r="AX58" s="79">
        <v>0</v>
      </c>
      <c r="AY58" s="79">
        <v>0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79">
        <v>0</v>
      </c>
      <c r="BQ58" s="79">
        <v>0</v>
      </c>
      <c r="BR58" s="79">
        <v>0</v>
      </c>
      <c r="BS58" s="79">
        <v>0</v>
      </c>
      <c r="BT58" s="79">
        <v>0</v>
      </c>
      <c r="BU58" s="79">
        <v>0</v>
      </c>
      <c r="BV58" s="79">
        <v>0</v>
      </c>
      <c r="BW58" s="79">
        <v>0</v>
      </c>
      <c r="BX58" s="79">
        <v>0</v>
      </c>
      <c r="BY58" s="79">
        <v>0</v>
      </c>
      <c r="BZ58" s="79">
        <v>0</v>
      </c>
      <c r="CA58" s="79">
        <v>0</v>
      </c>
      <c r="CB58" s="79">
        <v>0</v>
      </c>
      <c r="CC58" s="79">
        <v>0</v>
      </c>
      <c r="CD58" s="79">
        <v>0</v>
      </c>
      <c r="CE58" s="79">
        <v>0</v>
      </c>
      <c r="CF58" s="79">
        <v>0</v>
      </c>
      <c r="CG58" s="79">
        <v>0</v>
      </c>
      <c r="CH58" s="79">
        <v>0</v>
      </c>
      <c r="CI58" s="79">
        <v>0</v>
      </c>
      <c r="CJ58" s="79">
        <v>0</v>
      </c>
      <c r="CK58" s="79">
        <v>0</v>
      </c>
      <c r="CL58" s="79">
        <v>0</v>
      </c>
      <c r="CM58" s="79">
        <v>0</v>
      </c>
      <c r="CN58" s="79">
        <v>0</v>
      </c>
      <c r="CO58" s="79">
        <v>0</v>
      </c>
      <c r="CP58" s="79">
        <v>0</v>
      </c>
      <c r="CQ58" s="79">
        <v>0</v>
      </c>
      <c r="CR58" s="79">
        <v>0</v>
      </c>
      <c r="CS58" s="79">
        <v>0</v>
      </c>
      <c r="CT58" s="79">
        <v>0</v>
      </c>
      <c r="CU58" s="79">
        <v>0</v>
      </c>
      <c r="CV58" s="79">
        <v>0</v>
      </c>
      <c r="CW58" s="79">
        <v>0</v>
      </c>
      <c r="CX58" s="79">
        <v>0</v>
      </c>
      <c r="CY58" s="79">
        <v>0</v>
      </c>
      <c r="CZ58" s="79">
        <v>0</v>
      </c>
      <c r="DA58" s="79">
        <v>0</v>
      </c>
      <c r="DB58" s="79">
        <v>0</v>
      </c>
      <c r="DC58" s="79">
        <v>0</v>
      </c>
      <c r="DD58" s="79">
        <v>0</v>
      </c>
      <c r="DE58" s="95">
        <v>75</v>
      </c>
      <c r="DF58" s="34"/>
      <c r="DG58" s="34"/>
      <c r="DH58" s="34"/>
      <c r="DI58" s="195">
        <f>(ÜBERSICHT!K58)</f>
        <v>0</v>
      </c>
      <c r="DJ58" s="195">
        <f>(ÜBERSICHT!L58)</f>
        <v>0</v>
      </c>
      <c r="DK58" s="210">
        <f t="shared" si="6"/>
        <v>75</v>
      </c>
      <c r="DL58" s="64">
        <f t="shared" si="7"/>
        <v>75</v>
      </c>
      <c r="DM58" s="40">
        <f t="shared" si="8"/>
        <v>1.6669326244966573E-2</v>
      </c>
      <c r="DN58" s="28"/>
      <c r="DO58" s="28"/>
      <c r="DP58" s="28"/>
      <c r="DQ58" s="28"/>
      <c r="DR58" s="28"/>
      <c r="DS58" s="28"/>
      <c r="DT58" s="28"/>
      <c r="DU58" s="28"/>
    </row>
    <row r="59" spans="1:125" x14ac:dyDescent="0.3">
      <c r="A59" s="200"/>
      <c r="B59" s="290"/>
      <c r="C59" s="251" t="str">
        <f>(Mitglieder!C59)</f>
        <v>Zy-///-09</v>
      </c>
      <c r="D59" s="82">
        <f t="shared" si="5"/>
        <v>75</v>
      </c>
      <c r="E59" s="71" t="str">
        <f>(ÜBERSICHT!E59)</f>
        <v>/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0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0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0</v>
      </c>
      <c r="AW59" s="79">
        <v>0</v>
      </c>
      <c r="AX59" s="79">
        <v>0</v>
      </c>
      <c r="AY59" s="79">
        <v>0</v>
      </c>
      <c r="AZ59" s="79">
        <v>0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0</v>
      </c>
      <c r="BM59" s="79">
        <v>0</v>
      </c>
      <c r="BN59" s="79">
        <v>0</v>
      </c>
      <c r="BO59" s="79">
        <v>0</v>
      </c>
      <c r="BP59" s="79">
        <v>0</v>
      </c>
      <c r="BQ59" s="79">
        <v>0</v>
      </c>
      <c r="BR59" s="79">
        <v>0</v>
      </c>
      <c r="BS59" s="79">
        <v>0</v>
      </c>
      <c r="BT59" s="79">
        <v>0</v>
      </c>
      <c r="BU59" s="79">
        <v>0</v>
      </c>
      <c r="BV59" s="79">
        <v>0</v>
      </c>
      <c r="BW59" s="79">
        <v>0</v>
      </c>
      <c r="BX59" s="79">
        <v>0</v>
      </c>
      <c r="BY59" s="79">
        <v>0</v>
      </c>
      <c r="BZ59" s="79">
        <v>0</v>
      </c>
      <c r="CA59" s="79">
        <v>0</v>
      </c>
      <c r="CB59" s="79">
        <v>0</v>
      </c>
      <c r="CC59" s="79">
        <v>0</v>
      </c>
      <c r="CD59" s="79">
        <v>0</v>
      </c>
      <c r="CE59" s="79">
        <v>0</v>
      </c>
      <c r="CF59" s="79">
        <v>0</v>
      </c>
      <c r="CG59" s="79">
        <v>0</v>
      </c>
      <c r="CH59" s="79">
        <v>0</v>
      </c>
      <c r="CI59" s="79">
        <v>0</v>
      </c>
      <c r="CJ59" s="79">
        <v>0</v>
      </c>
      <c r="CK59" s="79">
        <v>0</v>
      </c>
      <c r="CL59" s="79">
        <v>0</v>
      </c>
      <c r="CM59" s="79">
        <v>0</v>
      </c>
      <c r="CN59" s="79">
        <v>0</v>
      </c>
      <c r="CO59" s="79">
        <v>0</v>
      </c>
      <c r="CP59" s="79">
        <v>0</v>
      </c>
      <c r="CQ59" s="79">
        <v>0</v>
      </c>
      <c r="CR59" s="79">
        <v>0</v>
      </c>
      <c r="CS59" s="79">
        <v>0</v>
      </c>
      <c r="CT59" s="79">
        <v>0</v>
      </c>
      <c r="CU59" s="79">
        <v>0</v>
      </c>
      <c r="CV59" s="79">
        <v>0</v>
      </c>
      <c r="CW59" s="79">
        <v>0</v>
      </c>
      <c r="CX59" s="79">
        <v>0</v>
      </c>
      <c r="CY59" s="79">
        <v>0</v>
      </c>
      <c r="CZ59" s="79">
        <v>0</v>
      </c>
      <c r="DA59" s="79">
        <v>0</v>
      </c>
      <c r="DB59" s="79">
        <v>0</v>
      </c>
      <c r="DC59" s="79">
        <v>0</v>
      </c>
      <c r="DD59" s="79">
        <v>0</v>
      </c>
      <c r="DE59" s="95">
        <v>75</v>
      </c>
      <c r="DF59" s="34"/>
      <c r="DG59" s="34"/>
      <c r="DH59" s="34"/>
      <c r="DI59" s="195">
        <f>(ÜBERSICHT!K59)</f>
        <v>0</v>
      </c>
      <c r="DJ59" s="195">
        <f>(ÜBERSICHT!L59)</f>
        <v>0</v>
      </c>
      <c r="DK59" s="210">
        <f t="shared" si="6"/>
        <v>75</v>
      </c>
      <c r="DL59" s="64">
        <f t="shared" si="7"/>
        <v>75</v>
      </c>
      <c r="DM59" s="40">
        <f t="shared" si="8"/>
        <v>1.6669326244966573E-2</v>
      </c>
      <c r="DN59" s="28"/>
      <c r="DO59" s="28"/>
      <c r="DP59" s="28"/>
      <c r="DQ59" s="28"/>
      <c r="DR59" s="28"/>
      <c r="DS59" s="28"/>
      <c r="DT59" s="28"/>
      <c r="DU59" s="28"/>
    </row>
    <row r="60" spans="1:125" x14ac:dyDescent="0.3">
      <c r="A60" s="200"/>
      <c r="B60" s="290"/>
      <c r="C60" s="251" t="str">
        <f>(Mitglieder!C60)</f>
        <v>Zy-///-10</v>
      </c>
      <c r="D60" s="82">
        <f t="shared" si="5"/>
        <v>75</v>
      </c>
      <c r="E60" s="71" t="str">
        <f>(ÜBERSICHT!E60)</f>
        <v>/</v>
      </c>
      <c r="F60" s="56"/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0</v>
      </c>
      <c r="AF60" s="79">
        <v>0</v>
      </c>
      <c r="AG60" s="79">
        <v>0</v>
      </c>
      <c r="AH60" s="79">
        <v>0</v>
      </c>
      <c r="AI60" s="79">
        <v>0</v>
      </c>
      <c r="AJ60" s="79">
        <v>0</v>
      </c>
      <c r="AK60" s="79">
        <v>0</v>
      </c>
      <c r="AL60" s="79">
        <v>0</v>
      </c>
      <c r="AM60" s="79">
        <v>0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0</v>
      </c>
      <c r="BB60" s="79">
        <v>0</v>
      </c>
      <c r="BC60" s="79">
        <v>0</v>
      </c>
      <c r="BD60" s="79">
        <v>0</v>
      </c>
      <c r="BE60" s="79">
        <v>0</v>
      </c>
      <c r="BF60" s="79">
        <v>0</v>
      </c>
      <c r="BG60" s="79">
        <v>0</v>
      </c>
      <c r="BH60" s="79">
        <v>0</v>
      </c>
      <c r="BI60" s="79">
        <v>0</v>
      </c>
      <c r="BJ60" s="79">
        <v>0</v>
      </c>
      <c r="BK60" s="79">
        <v>0</v>
      </c>
      <c r="BL60" s="79">
        <v>0</v>
      </c>
      <c r="BM60" s="79">
        <v>0</v>
      </c>
      <c r="BN60" s="79">
        <v>0</v>
      </c>
      <c r="BO60" s="79">
        <v>0</v>
      </c>
      <c r="BP60" s="79">
        <v>0</v>
      </c>
      <c r="BQ60" s="79">
        <v>0</v>
      </c>
      <c r="BR60" s="79">
        <v>0</v>
      </c>
      <c r="BS60" s="79">
        <v>0</v>
      </c>
      <c r="BT60" s="79">
        <v>0</v>
      </c>
      <c r="BU60" s="79">
        <v>0</v>
      </c>
      <c r="BV60" s="79">
        <v>0</v>
      </c>
      <c r="BW60" s="79">
        <v>0</v>
      </c>
      <c r="BX60" s="79">
        <v>0</v>
      </c>
      <c r="BY60" s="79">
        <v>0</v>
      </c>
      <c r="BZ60" s="79">
        <v>0</v>
      </c>
      <c r="CA60" s="79">
        <v>0</v>
      </c>
      <c r="CB60" s="79">
        <v>0</v>
      </c>
      <c r="CC60" s="79">
        <v>0</v>
      </c>
      <c r="CD60" s="79">
        <v>0</v>
      </c>
      <c r="CE60" s="79">
        <v>0</v>
      </c>
      <c r="CF60" s="79">
        <v>0</v>
      </c>
      <c r="CG60" s="79">
        <v>0</v>
      </c>
      <c r="CH60" s="79">
        <v>0</v>
      </c>
      <c r="CI60" s="79">
        <v>0</v>
      </c>
      <c r="CJ60" s="79">
        <v>0</v>
      </c>
      <c r="CK60" s="79">
        <v>0</v>
      </c>
      <c r="CL60" s="79">
        <v>0</v>
      </c>
      <c r="CM60" s="79">
        <v>0</v>
      </c>
      <c r="CN60" s="79">
        <v>0</v>
      </c>
      <c r="CO60" s="79">
        <v>0</v>
      </c>
      <c r="CP60" s="79">
        <v>0</v>
      </c>
      <c r="CQ60" s="79">
        <v>0</v>
      </c>
      <c r="CR60" s="79">
        <v>0</v>
      </c>
      <c r="CS60" s="79">
        <v>0</v>
      </c>
      <c r="CT60" s="79">
        <v>0</v>
      </c>
      <c r="CU60" s="79">
        <v>0</v>
      </c>
      <c r="CV60" s="79">
        <v>0</v>
      </c>
      <c r="CW60" s="79">
        <v>0</v>
      </c>
      <c r="CX60" s="79">
        <v>0</v>
      </c>
      <c r="CY60" s="79">
        <v>0</v>
      </c>
      <c r="CZ60" s="79">
        <v>0</v>
      </c>
      <c r="DA60" s="79">
        <v>0</v>
      </c>
      <c r="DB60" s="79">
        <v>0</v>
      </c>
      <c r="DC60" s="79">
        <v>0</v>
      </c>
      <c r="DD60" s="79">
        <v>0</v>
      </c>
      <c r="DE60" s="95">
        <v>75</v>
      </c>
      <c r="DF60" s="34"/>
      <c r="DG60" s="34"/>
      <c r="DH60" s="34"/>
      <c r="DI60" s="195">
        <f>(ÜBERSICHT!K60)</f>
        <v>0</v>
      </c>
      <c r="DJ60" s="195">
        <f>(ÜBERSICHT!L60)</f>
        <v>0</v>
      </c>
      <c r="DK60" s="210">
        <f t="shared" si="6"/>
        <v>75</v>
      </c>
      <c r="DL60" s="64">
        <f t="shared" si="7"/>
        <v>75</v>
      </c>
      <c r="DM60" s="40">
        <f t="shared" si="8"/>
        <v>1.6669326244966573E-2</v>
      </c>
      <c r="DN60" s="28"/>
      <c r="DO60" s="28"/>
      <c r="DP60" s="28"/>
      <c r="DQ60" s="28"/>
      <c r="DR60" s="28"/>
      <c r="DS60" s="28"/>
      <c r="DT60" s="28"/>
      <c r="DU60" s="28"/>
    </row>
    <row r="61" spans="1:125" x14ac:dyDescent="0.3">
      <c r="A61" s="200"/>
      <c r="B61" s="290"/>
      <c r="C61" s="251" t="str">
        <f>(Mitglieder!C61)</f>
        <v>Zy-///-11</v>
      </c>
      <c r="D61" s="82">
        <f t="shared" si="5"/>
        <v>75</v>
      </c>
      <c r="E61" s="71" t="str">
        <f>(ÜBERSICHT!E61)</f>
        <v>/</v>
      </c>
      <c r="F61" s="56"/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0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79">
        <v>0</v>
      </c>
      <c r="BQ61" s="79">
        <v>0</v>
      </c>
      <c r="BR61" s="79">
        <v>0</v>
      </c>
      <c r="BS61" s="79">
        <v>0</v>
      </c>
      <c r="BT61" s="79">
        <v>0</v>
      </c>
      <c r="BU61" s="79">
        <v>0</v>
      </c>
      <c r="BV61" s="79">
        <v>0</v>
      </c>
      <c r="BW61" s="79">
        <v>0</v>
      </c>
      <c r="BX61" s="79">
        <v>0</v>
      </c>
      <c r="BY61" s="79">
        <v>0</v>
      </c>
      <c r="BZ61" s="79">
        <v>0</v>
      </c>
      <c r="CA61" s="79">
        <v>0</v>
      </c>
      <c r="CB61" s="79">
        <v>0</v>
      </c>
      <c r="CC61" s="79">
        <v>0</v>
      </c>
      <c r="CD61" s="79">
        <v>0</v>
      </c>
      <c r="CE61" s="79">
        <v>0</v>
      </c>
      <c r="CF61" s="79">
        <v>0</v>
      </c>
      <c r="CG61" s="79">
        <v>0</v>
      </c>
      <c r="CH61" s="79">
        <v>0</v>
      </c>
      <c r="CI61" s="79">
        <v>0</v>
      </c>
      <c r="CJ61" s="79">
        <v>0</v>
      </c>
      <c r="CK61" s="79">
        <v>0</v>
      </c>
      <c r="CL61" s="79">
        <v>0</v>
      </c>
      <c r="CM61" s="79">
        <v>0</v>
      </c>
      <c r="CN61" s="79">
        <v>0</v>
      </c>
      <c r="CO61" s="79">
        <v>0</v>
      </c>
      <c r="CP61" s="79">
        <v>0</v>
      </c>
      <c r="CQ61" s="79">
        <v>0</v>
      </c>
      <c r="CR61" s="79">
        <v>0</v>
      </c>
      <c r="CS61" s="79">
        <v>0</v>
      </c>
      <c r="CT61" s="79">
        <v>0</v>
      </c>
      <c r="CU61" s="79">
        <v>0</v>
      </c>
      <c r="CV61" s="79">
        <v>0</v>
      </c>
      <c r="CW61" s="79">
        <v>0</v>
      </c>
      <c r="CX61" s="79">
        <v>0</v>
      </c>
      <c r="CY61" s="79">
        <v>0</v>
      </c>
      <c r="CZ61" s="79">
        <v>0</v>
      </c>
      <c r="DA61" s="79">
        <v>0</v>
      </c>
      <c r="DB61" s="79">
        <v>0</v>
      </c>
      <c r="DC61" s="79">
        <v>0</v>
      </c>
      <c r="DD61" s="79">
        <v>0</v>
      </c>
      <c r="DE61" s="95">
        <v>75</v>
      </c>
      <c r="DF61" s="34"/>
      <c r="DG61" s="34"/>
      <c r="DH61" s="34"/>
      <c r="DI61" s="195">
        <f>(ÜBERSICHT!K61)</f>
        <v>0</v>
      </c>
      <c r="DJ61" s="195">
        <f>(ÜBERSICHT!L61)</f>
        <v>0</v>
      </c>
      <c r="DK61" s="210">
        <f t="shared" si="6"/>
        <v>75</v>
      </c>
      <c r="DL61" s="64">
        <f t="shared" si="7"/>
        <v>75</v>
      </c>
      <c r="DM61" s="40">
        <f t="shared" si="8"/>
        <v>1.6669326244966573E-2</v>
      </c>
      <c r="DN61" s="28"/>
      <c r="DO61" s="28"/>
      <c r="DP61" s="28"/>
      <c r="DQ61" s="28"/>
      <c r="DR61" s="28"/>
      <c r="DS61" s="28"/>
      <c r="DT61" s="28"/>
      <c r="DU61" s="28"/>
    </row>
    <row r="62" spans="1:125" x14ac:dyDescent="0.3">
      <c r="A62" s="200"/>
      <c r="B62" s="290"/>
      <c r="C62" s="251" t="str">
        <f>(Mitglieder!C62)</f>
        <v>Zy-///-12</v>
      </c>
      <c r="D62" s="82">
        <f t="shared" si="5"/>
        <v>75</v>
      </c>
      <c r="E62" s="71" t="str">
        <f>(ÜBERSICHT!E62)</f>
        <v>/</v>
      </c>
      <c r="F62" s="56"/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0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0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79">
        <v>0</v>
      </c>
      <c r="BQ62" s="79">
        <v>0</v>
      </c>
      <c r="BR62" s="79">
        <v>0</v>
      </c>
      <c r="BS62" s="79">
        <v>0</v>
      </c>
      <c r="BT62" s="79">
        <v>0</v>
      </c>
      <c r="BU62" s="79">
        <v>0</v>
      </c>
      <c r="BV62" s="79">
        <v>0</v>
      </c>
      <c r="BW62" s="79">
        <v>0</v>
      </c>
      <c r="BX62" s="79">
        <v>0</v>
      </c>
      <c r="BY62" s="79">
        <v>0</v>
      </c>
      <c r="BZ62" s="79">
        <v>0</v>
      </c>
      <c r="CA62" s="79">
        <v>0</v>
      </c>
      <c r="CB62" s="79">
        <v>0</v>
      </c>
      <c r="CC62" s="79">
        <v>0</v>
      </c>
      <c r="CD62" s="79">
        <v>0</v>
      </c>
      <c r="CE62" s="79">
        <v>0</v>
      </c>
      <c r="CF62" s="79">
        <v>0</v>
      </c>
      <c r="CG62" s="79">
        <v>0</v>
      </c>
      <c r="CH62" s="79">
        <v>0</v>
      </c>
      <c r="CI62" s="79">
        <v>0</v>
      </c>
      <c r="CJ62" s="79">
        <v>0</v>
      </c>
      <c r="CK62" s="79">
        <v>0</v>
      </c>
      <c r="CL62" s="79">
        <v>0</v>
      </c>
      <c r="CM62" s="79">
        <v>0</v>
      </c>
      <c r="CN62" s="79">
        <v>0</v>
      </c>
      <c r="CO62" s="79">
        <v>0</v>
      </c>
      <c r="CP62" s="79">
        <v>0</v>
      </c>
      <c r="CQ62" s="79">
        <v>0</v>
      </c>
      <c r="CR62" s="79">
        <v>0</v>
      </c>
      <c r="CS62" s="79">
        <v>0</v>
      </c>
      <c r="CT62" s="79">
        <v>0</v>
      </c>
      <c r="CU62" s="79">
        <v>0</v>
      </c>
      <c r="CV62" s="79">
        <v>0</v>
      </c>
      <c r="CW62" s="79">
        <v>0</v>
      </c>
      <c r="CX62" s="79">
        <v>0</v>
      </c>
      <c r="CY62" s="79">
        <v>0</v>
      </c>
      <c r="CZ62" s="79">
        <v>0</v>
      </c>
      <c r="DA62" s="79">
        <v>0</v>
      </c>
      <c r="DB62" s="79">
        <v>0</v>
      </c>
      <c r="DC62" s="79">
        <v>0</v>
      </c>
      <c r="DD62" s="79">
        <v>0</v>
      </c>
      <c r="DE62" s="95">
        <v>75</v>
      </c>
      <c r="DF62" s="34"/>
      <c r="DG62" s="34"/>
      <c r="DH62" s="34"/>
      <c r="DI62" s="195">
        <f>(ÜBERSICHT!K62)</f>
        <v>0</v>
      </c>
      <c r="DJ62" s="195">
        <f>(ÜBERSICHT!L62)</f>
        <v>0</v>
      </c>
      <c r="DK62" s="210">
        <f t="shared" si="6"/>
        <v>75</v>
      </c>
      <c r="DL62" s="64">
        <f t="shared" si="7"/>
        <v>75</v>
      </c>
      <c r="DM62" s="40">
        <f t="shared" si="8"/>
        <v>1.6669326244966573E-2</v>
      </c>
      <c r="DN62" s="28"/>
      <c r="DO62" s="28"/>
      <c r="DP62" s="28"/>
      <c r="DQ62" s="28"/>
      <c r="DR62" s="28"/>
      <c r="DS62" s="28"/>
      <c r="DT62" s="28"/>
      <c r="DU62" s="28"/>
    </row>
    <row r="63" spans="1:125" x14ac:dyDescent="0.3">
      <c r="A63" s="200"/>
      <c r="B63" s="290"/>
      <c r="C63" s="251" t="str">
        <f>(Mitglieder!C63)</f>
        <v>Zy-///-13</v>
      </c>
      <c r="D63" s="82">
        <f t="shared" si="5"/>
        <v>75</v>
      </c>
      <c r="E63" s="71" t="str">
        <f>(ÜBERSICHT!E63)</f>
        <v>/</v>
      </c>
      <c r="F63" s="56"/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0</v>
      </c>
      <c r="AQ63" s="79">
        <v>0</v>
      </c>
      <c r="AR63" s="79">
        <v>0</v>
      </c>
      <c r="AS63" s="79">
        <v>0</v>
      </c>
      <c r="AT63" s="79">
        <v>0</v>
      </c>
      <c r="AU63" s="79">
        <v>0</v>
      </c>
      <c r="AV63" s="79">
        <v>0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0</v>
      </c>
      <c r="BE63" s="79">
        <v>0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79">
        <v>0</v>
      </c>
      <c r="BQ63" s="79">
        <v>0</v>
      </c>
      <c r="BR63" s="79">
        <v>0</v>
      </c>
      <c r="BS63" s="79">
        <v>0</v>
      </c>
      <c r="BT63" s="79">
        <v>0</v>
      </c>
      <c r="BU63" s="79">
        <v>0</v>
      </c>
      <c r="BV63" s="79">
        <v>0</v>
      </c>
      <c r="BW63" s="79">
        <v>0</v>
      </c>
      <c r="BX63" s="79">
        <v>0</v>
      </c>
      <c r="BY63" s="79">
        <v>0</v>
      </c>
      <c r="BZ63" s="79">
        <v>0</v>
      </c>
      <c r="CA63" s="79">
        <v>0</v>
      </c>
      <c r="CB63" s="79">
        <v>0</v>
      </c>
      <c r="CC63" s="79">
        <v>0</v>
      </c>
      <c r="CD63" s="79">
        <v>0</v>
      </c>
      <c r="CE63" s="79">
        <v>0</v>
      </c>
      <c r="CF63" s="79">
        <v>0</v>
      </c>
      <c r="CG63" s="79">
        <v>0</v>
      </c>
      <c r="CH63" s="79">
        <v>0</v>
      </c>
      <c r="CI63" s="79">
        <v>0</v>
      </c>
      <c r="CJ63" s="79">
        <v>0</v>
      </c>
      <c r="CK63" s="79">
        <v>0</v>
      </c>
      <c r="CL63" s="79">
        <v>0</v>
      </c>
      <c r="CM63" s="79">
        <v>0</v>
      </c>
      <c r="CN63" s="79">
        <v>0</v>
      </c>
      <c r="CO63" s="79">
        <v>0</v>
      </c>
      <c r="CP63" s="79">
        <v>0</v>
      </c>
      <c r="CQ63" s="79">
        <v>0</v>
      </c>
      <c r="CR63" s="79">
        <v>0</v>
      </c>
      <c r="CS63" s="79">
        <v>0</v>
      </c>
      <c r="CT63" s="79">
        <v>0</v>
      </c>
      <c r="CU63" s="79">
        <v>0</v>
      </c>
      <c r="CV63" s="79">
        <v>0</v>
      </c>
      <c r="CW63" s="79">
        <v>0</v>
      </c>
      <c r="CX63" s="79">
        <v>0</v>
      </c>
      <c r="CY63" s="79">
        <v>0</v>
      </c>
      <c r="CZ63" s="79">
        <v>0</v>
      </c>
      <c r="DA63" s="79">
        <v>0</v>
      </c>
      <c r="DB63" s="79">
        <v>0</v>
      </c>
      <c r="DC63" s="79">
        <v>0</v>
      </c>
      <c r="DD63" s="79">
        <v>0</v>
      </c>
      <c r="DE63" s="95">
        <v>75</v>
      </c>
      <c r="DF63" s="34"/>
      <c r="DG63" s="34"/>
      <c r="DH63" s="34"/>
      <c r="DI63" s="195">
        <f>(ÜBERSICHT!K63)</f>
        <v>0</v>
      </c>
      <c r="DJ63" s="195">
        <f>(ÜBERSICHT!L63)</f>
        <v>0</v>
      </c>
      <c r="DK63" s="210">
        <f t="shared" si="6"/>
        <v>75</v>
      </c>
      <c r="DL63" s="64">
        <f t="shared" si="7"/>
        <v>75</v>
      </c>
      <c r="DM63" s="40">
        <f t="shared" si="8"/>
        <v>1.6669326244966573E-2</v>
      </c>
      <c r="DN63" s="28"/>
      <c r="DO63" s="28"/>
      <c r="DP63" s="28"/>
      <c r="DQ63" s="28"/>
      <c r="DR63" s="28"/>
      <c r="DS63" s="28"/>
      <c r="DT63" s="28"/>
      <c r="DU63" s="28"/>
    </row>
    <row r="64" spans="1:125" x14ac:dyDescent="0.3">
      <c r="A64" s="200"/>
      <c r="B64" s="290"/>
      <c r="C64" s="251" t="str">
        <f>(Mitglieder!C64)</f>
        <v>Zy-///-14</v>
      </c>
      <c r="D64" s="82">
        <f t="shared" si="5"/>
        <v>75</v>
      </c>
      <c r="E64" s="71" t="str">
        <f>(ÜBERSICHT!E64)</f>
        <v>/</v>
      </c>
      <c r="F64" s="56"/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0</v>
      </c>
      <c r="BF64" s="79">
        <v>0</v>
      </c>
      <c r="BG64" s="79">
        <v>0</v>
      </c>
      <c r="BH64" s="79">
        <v>0</v>
      </c>
      <c r="BI64" s="79">
        <v>0</v>
      </c>
      <c r="BJ64" s="79">
        <v>0</v>
      </c>
      <c r="BK64" s="79">
        <v>0</v>
      </c>
      <c r="BL64" s="79">
        <v>0</v>
      </c>
      <c r="BM64" s="79">
        <v>0</v>
      </c>
      <c r="BN64" s="79">
        <v>0</v>
      </c>
      <c r="BO64" s="79">
        <v>0</v>
      </c>
      <c r="BP64" s="79">
        <v>0</v>
      </c>
      <c r="BQ64" s="79">
        <v>0</v>
      </c>
      <c r="BR64" s="79">
        <v>0</v>
      </c>
      <c r="BS64" s="79">
        <v>0</v>
      </c>
      <c r="BT64" s="79">
        <v>0</v>
      </c>
      <c r="BU64" s="79">
        <v>0</v>
      </c>
      <c r="BV64" s="79">
        <v>0</v>
      </c>
      <c r="BW64" s="79">
        <v>0</v>
      </c>
      <c r="BX64" s="79">
        <v>0</v>
      </c>
      <c r="BY64" s="79">
        <v>0</v>
      </c>
      <c r="BZ64" s="79">
        <v>0</v>
      </c>
      <c r="CA64" s="79">
        <v>0</v>
      </c>
      <c r="CB64" s="79">
        <v>0</v>
      </c>
      <c r="CC64" s="79">
        <v>0</v>
      </c>
      <c r="CD64" s="79">
        <v>0</v>
      </c>
      <c r="CE64" s="79">
        <v>0</v>
      </c>
      <c r="CF64" s="79">
        <v>0</v>
      </c>
      <c r="CG64" s="79">
        <v>0</v>
      </c>
      <c r="CH64" s="79">
        <v>0</v>
      </c>
      <c r="CI64" s="79">
        <v>0</v>
      </c>
      <c r="CJ64" s="79">
        <v>0</v>
      </c>
      <c r="CK64" s="79">
        <v>0</v>
      </c>
      <c r="CL64" s="79">
        <v>0</v>
      </c>
      <c r="CM64" s="79">
        <v>0</v>
      </c>
      <c r="CN64" s="79">
        <v>0</v>
      </c>
      <c r="CO64" s="79">
        <v>0</v>
      </c>
      <c r="CP64" s="79">
        <v>0</v>
      </c>
      <c r="CQ64" s="79">
        <v>0</v>
      </c>
      <c r="CR64" s="79">
        <v>0</v>
      </c>
      <c r="CS64" s="79">
        <v>0</v>
      </c>
      <c r="CT64" s="79">
        <v>0</v>
      </c>
      <c r="CU64" s="79">
        <v>0</v>
      </c>
      <c r="CV64" s="79">
        <v>0</v>
      </c>
      <c r="CW64" s="79">
        <v>0</v>
      </c>
      <c r="CX64" s="79">
        <v>0</v>
      </c>
      <c r="CY64" s="79">
        <v>0</v>
      </c>
      <c r="CZ64" s="79">
        <v>0</v>
      </c>
      <c r="DA64" s="79">
        <v>0</v>
      </c>
      <c r="DB64" s="79">
        <v>0</v>
      </c>
      <c r="DC64" s="79">
        <v>0</v>
      </c>
      <c r="DD64" s="79">
        <v>0</v>
      </c>
      <c r="DE64" s="95">
        <v>75</v>
      </c>
      <c r="DF64" s="34"/>
      <c r="DG64" s="34"/>
      <c r="DH64" s="34"/>
      <c r="DI64" s="195">
        <f>(ÜBERSICHT!K64)</f>
        <v>0</v>
      </c>
      <c r="DJ64" s="195">
        <f>(ÜBERSICHT!L64)</f>
        <v>0</v>
      </c>
      <c r="DK64" s="210">
        <f t="shared" si="6"/>
        <v>75</v>
      </c>
      <c r="DL64" s="64">
        <f t="shared" si="7"/>
        <v>75</v>
      </c>
      <c r="DM64" s="40">
        <f t="shared" si="8"/>
        <v>1.6669326244966573E-2</v>
      </c>
      <c r="DN64" s="28"/>
      <c r="DO64" s="28"/>
      <c r="DP64" s="28"/>
      <c r="DQ64" s="28"/>
      <c r="DR64" s="28"/>
      <c r="DS64" s="28"/>
      <c r="DT64" s="28"/>
      <c r="DU64" s="28"/>
    </row>
    <row r="65" spans="1:125" x14ac:dyDescent="0.3">
      <c r="A65" s="200"/>
      <c r="B65" s="290"/>
      <c r="C65" s="251" t="str">
        <f>(Mitglieder!C65)</f>
        <v>Zz-dodino</v>
      </c>
      <c r="D65" s="82">
        <f t="shared" si="5"/>
        <v>75</v>
      </c>
      <c r="E65" s="71" t="str">
        <f>(ÜBERSICHT!E65)</f>
        <v>/</v>
      </c>
      <c r="F65" s="56"/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0</v>
      </c>
      <c r="AE65" s="79">
        <v>0</v>
      </c>
      <c r="AF65" s="79">
        <v>0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0</v>
      </c>
      <c r="BA65" s="79">
        <v>0</v>
      </c>
      <c r="BB65" s="79">
        <v>0</v>
      </c>
      <c r="BC65" s="79">
        <v>0</v>
      </c>
      <c r="BD65" s="79">
        <v>0</v>
      </c>
      <c r="BE65" s="79">
        <v>0</v>
      </c>
      <c r="BF65" s="79">
        <v>0</v>
      </c>
      <c r="BG65" s="79">
        <v>0</v>
      </c>
      <c r="BH65" s="79">
        <v>0</v>
      </c>
      <c r="BI65" s="79">
        <v>0</v>
      </c>
      <c r="BJ65" s="79">
        <v>0</v>
      </c>
      <c r="BK65" s="79">
        <v>0</v>
      </c>
      <c r="BL65" s="79">
        <v>0</v>
      </c>
      <c r="BM65" s="79">
        <v>0</v>
      </c>
      <c r="BN65" s="79">
        <v>0</v>
      </c>
      <c r="BO65" s="79">
        <v>0</v>
      </c>
      <c r="BP65" s="79">
        <v>0</v>
      </c>
      <c r="BQ65" s="79">
        <v>0</v>
      </c>
      <c r="BR65" s="79">
        <v>0</v>
      </c>
      <c r="BS65" s="79">
        <v>0</v>
      </c>
      <c r="BT65" s="79">
        <v>0</v>
      </c>
      <c r="BU65" s="79">
        <v>0</v>
      </c>
      <c r="BV65" s="79">
        <v>0</v>
      </c>
      <c r="BW65" s="79">
        <v>0</v>
      </c>
      <c r="BX65" s="79">
        <v>0</v>
      </c>
      <c r="BY65" s="79">
        <v>0</v>
      </c>
      <c r="BZ65" s="79">
        <v>0</v>
      </c>
      <c r="CA65" s="79">
        <v>0</v>
      </c>
      <c r="CB65" s="79">
        <v>0</v>
      </c>
      <c r="CC65" s="79">
        <v>0</v>
      </c>
      <c r="CD65" s="79">
        <v>0</v>
      </c>
      <c r="CE65" s="79">
        <v>0</v>
      </c>
      <c r="CF65" s="79">
        <v>0</v>
      </c>
      <c r="CG65" s="79">
        <v>0</v>
      </c>
      <c r="CH65" s="79">
        <v>0</v>
      </c>
      <c r="CI65" s="79">
        <v>0</v>
      </c>
      <c r="CJ65" s="79">
        <v>0</v>
      </c>
      <c r="CK65" s="79">
        <v>0</v>
      </c>
      <c r="CL65" s="79">
        <v>0</v>
      </c>
      <c r="CM65" s="79">
        <v>0</v>
      </c>
      <c r="CN65" s="79">
        <v>0</v>
      </c>
      <c r="CO65" s="79">
        <v>0</v>
      </c>
      <c r="CP65" s="79">
        <v>0</v>
      </c>
      <c r="CQ65" s="79">
        <v>0</v>
      </c>
      <c r="CR65" s="79">
        <v>0</v>
      </c>
      <c r="CS65" s="79">
        <v>0</v>
      </c>
      <c r="CT65" s="79">
        <v>0</v>
      </c>
      <c r="CU65" s="79">
        <v>0</v>
      </c>
      <c r="CV65" s="79">
        <v>0</v>
      </c>
      <c r="CW65" s="79">
        <v>0</v>
      </c>
      <c r="CX65" s="79">
        <v>0</v>
      </c>
      <c r="CY65" s="79">
        <v>0</v>
      </c>
      <c r="CZ65" s="79">
        <v>0</v>
      </c>
      <c r="DA65" s="79">
        <v>0</v>
      </c>
      <c r="DB65" s="79">
        <v>0</v>
      </c>
      <c r="DC65" s="79">
        <v>0</v>
      </c>
      <c r="DD65" s="79">
        <v>0</v>
      </c>
      <c r="DE65" s="95">
        <v>75</v>
      </c>
      <c r="DF65" s="34"/>
      <c r="DG65" s="34"/>
      <c r="DH65" s="34"/>
      <c r="DI65" s="195">
        <f>(ÜBERSICHT!K65)</f>
        <v>0</v>
      </c>
      <c r="DJ65" s="195">
        <f>(ÜBERSICHT!L65)</f>
        <v>0</v>
      </c>
      <c r="DK65" s="210">
        <f t="shared" si="6"/>
        <v>75</v>
      </c>
      <c r="DL65" s="64">
        <f t="shared" si="7"/>
        <v>75</v>
      </c>
      <c r="DM65" s="40">
        <f t="shared" si="8"/>
        <v>1.6669326244966573E-2</v>
      </c>
      <c r="DN65" s="28"/>
      <c r="DO65" s="28"/>
      <c r="DP65" s="28"/>
      <c r="DQ65" s="28"/>
      <c r="DR65" s="28"/>
      <c r="DS65" s="28"/>
      <c r="DT65" s="28"/>
      <c r="DU65" s="28"/>
    </row>
    <row r="66" spans="1:125" x14ac:dyDescent="0.3">
      <c r="A66" s="200"/>
      <c r="B66" s="290"/>
      <c r="C66" s="251" t="str">
        <f>(Mitglieder!C66)</f>
        <v>Zz-Faze Rain</v>
      </c>
      <c r="D66" s="82">
        <f t="shared" si="5"/>
        <v>46.5</v>
      </c>
      <c r="E66" s="71" t="str">
        <f>(ÜBERSICHT!E66)</f>
        <v>/</v>
      </c>
      <c r="F66" s="56"/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0</v>
      </c>
      <c r="AX66" s="79">
        <v>0</v>
      </c>
      <c r="AY66" s="79">
        <v>0</v>
      </c>
      <c r="AZ66" s="79">
        <v>0</v>
      </c>
      <c r="BA66" s="79">
        <v>0</v>
      </c>
      <c r="BB66" s="79">
        <v>0</v>
      </c>
      <c r="BC66" s="79">
        <v>0</v>
      </c>
      <c r="BD66" s="79">
        <v>0</v>
      </c>
      <c r="BE66" s="79">
        <v>0</v>
      </c>
      <c r="BF66" s="79">
        <v>0</v>
      </c>
      <c r="BG66" s="79">
        <v>0</v>
      </c>
      <c r="BH66" s="79">
        <v>0</v>
      </c>
      <c r="BI66" s="79">
        <v>0</v>
      </c>
      <c r="BJ66" s="79">
        <v>0</v>
      </c>
      <c r="BK66" s="79">
        <v>0</v>
      </c>
      <c r="BL66" s="79">
        <v>0</v>
      </c>
      <c r="BM66" s="79">
        <v>0</v>
      </c>
      <c r="BN66" s="79">
        <v>0</v>
      </c>
      <c r="BO66" s="79">
        <v>0</v>
      </c>
      <c r="BP66" s="79">
        <v>0</v>
      </c>
      <c r="BQ66" s="79">
        <v>0</v>
      </c>
      <c r="BR66" s="79">
        <v>0</v>
      </c>
      <c r="BS66" s="79">
        <v>0</v>
      </c>
      <c r="BT66" s="79">
        <v>0</v>
      </c>
      <c r="BU66" s="79">
        <v>0</v>
      </c>
      <c r="BV66" s="79">
        <v>0</v>
      </c>
      <c r="BW66" s="79">
        <v>0</v>
      </c>
      <c r="BX66" s="79">
        <v>0</v>
      </c>
      <c r="BY66" s="79">
        <v>0</v>
      </c>
      <c r="BZ66" s="79">
        <v>0</v>
      </c>
      <c r="CA66" s="79">
        <v>0</v>
      </c>
      <c r="CB66" s="79">
        <v>0</v>
      </c>
      <c r="CC66" s="79">
        <v>0</v>
      </c>
      <c r="CD66" s="79">
        <v>0</v>
      </c>
      <c r="CE66" s="79">
        <v>0</v>
      </c>
      <c r="CF66" s="79">
        <v>0</v>
      </c>
      <c r="CG66" s="79">
        <v>0</v>
      </c>
      <c r="CH66" s="79">
        <v>0</v>
      </c>
      <c r="CI66" s="79">
        <v>0</v>
      </c>
      <c r="CJ66" s="79">
        <v>0</v>
      </c>
      <c r="CK66" s="79">
        <v>0</v>
      </c>
      <c r="CL66" s="79">
        <v>0</v>
      </c>
      <c r="CM66" s="79">
        <v>0</v>
      </c>
      <c r="CN66" s="79">
        <v>0</v>
      </c>
      <c r="CO66" s="79">
        <v>0</v>
      </c>
      <c r="CP66" s="79">
        <v>0</v>
      </c>
      <c r="CQ66" s="79">
        <v>0</v>
      </c>
      <c r="CR66" s="79">
        <v>0</v>
      </c>
      <c r="CS66" s="79">
        <v>0</v>
      </c>
      <c r="CT66" s="79">
        <v>0</v>
      </c>
      <c r="CU66" s="79">
        <v>0</v>
      </c>
      <c r="CV66" s="79">
        <v>0</v>
      </c>
      <c r="CW66" s="79">
        <v>0</v>
      </c>
      <c r="CX66" s="79">
        <v>0</v>
      </c>
      <c r="CY66" s="79">
        <v>0</v>
      </c>
      <c r="CZ66" s="79">
        <v>0</v>
      </c>
      <c r="DA66" s="79">
        <v>0</v>
      </c>
      <c r="DB66" s="79">
        <v>0</v>
      </c>
      <c r="DC66" s="79">
        <v>0</v>
      </c>
      <c r="DD66" s="95">
        <v>75</v>
      </c>
      <c r="DE66" s="34">
        <v>18</v>
      </c>
      <c r="DF66" s="34"/>
      <c r="DG66" s="34"/>
      <c r="DH66" s="34"/>
      <c r="DI66" s="195">
        <f>(ÜBERSICHT!K66)</f>
        <v>0</v>
      </c>
      <c r="DJ66" s="195">
        <f>(ÜBERSICHT!L66)</f>
        <v>0</v>
      </c>
      <c r="DK66" s="210">
        <f t="shared" si="6"/>
        <v>46.5</v>
      </c>
      <c r="DL66" s="64">
        <f t="shared" si="7"/>
        <v>-57</v>
      </c>
      <c r="DM66" s="40">
        <f t="shared" si="8"/>
        <v>1.0334982271879276E-2</v>
      </c>
      <c r="DN66" s="28"/>
      <c r="DO66" s="28"/>
      <c r="DP66" s="28"/>
      <c r="DQ66" s="28"/>
      <c r="DR66" s="28"/>
      <c r="DS66" s="28"/>
      <c r="DT66" s="28"/>
      <c r="DU66" s="28"/>
    </row>
    <row r="67" spans="1:125" x14ac:dyDescent="0.3">
      <c r="A67" s="200"/>
      <c r="B67" s="290"/>
      <c r="C67" s="251" t="str">
        <f>(Mitglieder!C67)</f>
        <v>Zz-Freaky</v>
      </c>
      <c r="D67" s="82">
        <f t="shared" ref="D67:D77" si="9">SUM(G67:DH67)/SUMPRODUCT((G67:DH67&lt;&gt;0)*1)</f>
        <v>90.75</v>
      </c>
      <c r="E67" s="71" t="str">
        <f>(ÜBERSICHT!E67)</f>
        <v>/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0</v>
      </c>
      <c r="BG67" s="79">
        <v>0</v>
      </c>
      <c r="BH67" s="79">
        <v>0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79">
        <v>0</v>
      </c>
      <c r="BQ67" s="79">
        <v>0</v>
      </c>
      <c r="BR67" s="79">
        <v>0</v>
      </c>
      <c r="BS67" s="79">
        <v>0</v>
      </c>
      <c r="BT67" s="79">
        <v>0</v>
      </c>
      <c r="BU67" s="79">
        <v>0</v>
      </c>
      <c r="BV67" s="79">
        <v>0</v>
      </c>
      <c r="BW67" s="79">
        <v>0</v>
      </c>
      <c r="BX67" s="79">
        <v>0</v>
      </c>
      <c r="BY67" s="79">
        <v>0</v>
      </c>
      <c r="BZ67" s="79">
        <v>0</v>
      </c>
      <c r="CA67" s="79">
        <v>0</v>
      </c>
      <c r="CB67" s="79">
        <v>0</v>
      </c>
      <c r="CC67" s="79">
        <v>0</v>
      </c>
      <c r="CD67" s="79">
        <v>0</v>
      </c>
      <c r="CE67" s="79">
        <v>0</v>
      </c>
      <c r="CF67" s="79">
        <v>0</v>
      </c>
      <c r="CG67" s="79">
        <v>0</v>
      </c>
      <c r="CH67" s="79">
        <v>0</v>
      </c>
      <c r="CI67" s="79">
        <v>0</v>
      </c>
      <c r="CJ67" s="79">
        <v>0</v>
      </c>
      <c r="CK67" s="79">
        <v>0</v>
      </c>
      <c r="CL67" s="79">
        <v>0</v>
      </c>
      <c r="CM67" s="79">
        <v>0</v>
      </c>
      <c r="CN67" s="79">
        <v>0</v>
      </c>
      <c r="CO67" s="79">
        <v>0</v>
      </c>
      <c r="CP67" s="79">
        <v>0</v>
      </c>
      <c r="CQ67" s="79">
        <v>0</v>
      </c>
      <c r="CR67" s="79">
        <v>0</v>
      </c>
      <c r="CS67" s="79">
        <v>0</v>
      </c>
      <c r="CT67" s="79">
        <v>0</v>
      </c>
      <c r="CU67" s="79">
        <v>0</v>
      </c>
      <c r="CV67" s="79">
        <v>0</v>
      </c>
      <c r="CW67" s="79">
        <v>0</v>
      </c>
      <c r="CX67" s="79">
        <v>0</v>
      </c>
      <c r="CY67" s="79">
        <v>0</v>
      </c>
      <c r="CZ67" s="79">
        <v>0</v>
      </c>
      <c r="DA67" s="79">
        <v>0</v>
      </c>
      <c r="DB67" s="95">
        <v>75</v>
      </c>
      <c r="DC67" s="34">
        <v>113</v>
      </c>
      <c r="DD67" s="34">
        <v>100</v>
      </c>
      <c r="DE67" s="95">
        <v>75</v>
      </c>
      <c r="DF67" s="34"/>
      <c r="DG67" s="34"/>
      <c r="DH67" s="34"/>
      <c r="DI67" s="195">
        <f>(ÜBERSICHT!K67)</f>
        <v>0</v>
      </c>
      <c r="DJ67" s="195">
        <f>(ÜBERSICHT!L67)</f>
        <v>0</v>
      </c>
      <c r="DK67" s="210">
        <f t="shared" ref="DK67:DK77" si="10">SUM(DC67:DH67)/SUMPRODUCT((DC67:DH67&lt;&gt;0)*1)</f>
        <v>96</v>
      </c>
      <c r="DL67" s="64">
        <f t="shared" ref="DL67:DL78" si="11">SUM(DE67-DD67)</f>
        <v>-25</v>
      </c>
      <c r="DM67" s="40">
        <f t="shared" ref="DM67:DM77" si="12">D67/$D$79</f>
        <v>2.0169884756409552E-2</v>
      </c>
      <c r="DN67" s="28"/>
      <c r="DO67" s="28"/>
      <c r="DP67" s="28"/>
      <c r="DQ67" s="28"/>
      <c r="DR67" s="28"/>
      <c r="DS67" s="28"/>
      <c r="DT67" s="28"/>
      <c r="DU67" s="28"/>
    </row>
    <row r="68" spans="1:125" x14ac:dyDescent="0.3">
      <c r="A68" s="200"/>
      <c r="B68" s="290"/>
      <c r="C68" s="251" t="str">
        <f>(Mitglieder!C68)</f>
        <v>Zz-Freddy</v>
      </c>
      <c r="D68" s="82">
        <f t="shared" si="9"/>
        <v>100.51612903225806</v>
      </c>
      <c r="E68" s="71" t="str">
        <f>(ÜBERSICHT!E68)</f>
        <v>/</v>
      </c>
      <c r="F68" s="56"/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0</v>
      </c>
      <c r="BE68" s="79">
        <v>0</v>
      </c>
      <c r="BF68" s="79">
        <v>0</v>
      </c>
      <c r="BG68" s="79">
        <v>0</v>
      </c>
      <c r="BH68" s="79">
        <v>0</v>
      </c>
      <c r="BI68" s="79">
        <v>0</v>
      </c>
      <c r="BJ68" s="79">
        <v>0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79">
        <v>0</v>
      </c>
      <c r="BQ68" s="79">
        <v>0</v>
      </c>
      <c r="BR68" s="79">
        <v>0</v>
      </c>
      <c r="BS68" s="79">
        <v>0</v>
      </c>
      <c r="BT68" s="79">
        <v>0</v>
      </c>
      <c r="BU68" s="79">
        <v>0</v>
      </c>
      <c r="BV68" s="79">
        <v>0</v>
      </c>
      <c r="BW68" s="79">
        <v>0</v>
      </c>
      <c r="BX68" s="79">
        <v>0</v>
      </c>
      <c r="BY68" s="79">
        <v>0</v>
      </c>
      <c r="BZ68" s="79">
        <v>0</v>
      </c>
      <c r="CA68" s="95">
        <v>45</v>
      </c>
      <c r="CB68" s="34">
        <v>62</v>
      </c>
      <c r="CC68" s="34">
        <v>75</v>
      </c>
      <c r="CD68" s="34">
        <v>98</v>
      </c>
      <c r="CE68" s="34">
        <v>92</v>
      </c>
      <c r="CF68" s="34">
        <v>111</v>
      </c>
      <c r="CG68" s="34">
        <v>116</v>
      </c>
      <c r="CH68" s="34">
        <v>108</v>
      </c>
      <c r="CI68" s="34">
        <v>99</v>
      </c>
      <c r="CJ68" s="34">
        <v>100</v>
      </c>
      <c r="CK68" s="34">
        <v>100</v>
      </c>
      <c r="CL68" s="34">
        <v>121</v>
      </c>
      <c r="CM68" s="34">
        <v>114</v>
      </c>
      <c r="CN68" s="34">
        <v>97</v>
      </c>
      <c r="CO68" s="34">
        <v>71</v>
      </c>
      <c r="CP68" s="34">
        <v>75</v>
      </c>
      <c r="CQ68" s="34">
        <v>116</v>
      </c>
      <c r="CR68" s="34">
        <v>70</v>
      </c>
      <c r="CS68" s="34">
        <v>114</v>
      </c>
      <c r="CT68" s="34">
        <v>111</v>
      </c>
      <c r="CU68" s="34">
        <v>122</v>
      </c>
      <c r="CV68" s="34">
        <v>116</v>
      </c>
      <c r="CW68" s="34">
        <v>124</v>
      </c>
      <c r="CX68" s="34">
        <v>106</v>
      </c>
      <c r="CY68" s="34">
        <v>105</v>
      </c>
      <c r="CZ68" s="34">
        <v>92</v>
      </c>
      <c r="DA68" s="34">
        <v>109</v>
      </c>
      <c r="DB68" s="34">
        <v>112</v>
      </c>
      <c r="DC68" s="34">
        <v>125</v>
      </c>
      <c r="DD68" s="95">
        <v>75</v>
      </c>
      <c r="DE68" s="34">
        <v>135</v>
      </c>
      <c r="DF68" s="34"/>
      <c r="DG68" s="34"/>
      <c r="DH68" s="34"/>
      <c r="DI68" s="195">
        <f>(ÜBERSICHT!K68)</f>
        <v>0</v>
      </c>
      <c r="DJ68" s="195">
        <f>(ÜBERSICHT!L68)</f>
        <v>0</v>
      </c>
      <c r="DK68" s="210">
        <f t="shared" si="10"/>
        <v>111.66666666666667</v>
      </c>
      <c r="DL68" s="64">
        <f t="shared" si="11"/>
        <v>60</v>
      </c>
      <c r="DM68" s="40">
        <f t="shared" si="12"/>
        <v>2.234048196959821E-2</v>
      </c>
      <c r="DN68" s="28"/>
      <c r="DO68" s="28"/>
      <c r="DP68" s="28"/>
      <c r="DQ68" s="28"/>
      <c r="DR68" s="28"/>
      <c r="DS68" s="28"/>
      <c r="DT68" s="28"/>
      <c r="DU68" s="28"/>
    </row>
    <row r="69" spans="1:125" x14ac:dyDescent="0.3">
      <c r="A69" s="200"/>
      <c r="B69" s="290"/>
      <c r="C69" s="251" t="str">
        <f>(Mitglieder!C69)</f>
        <v>Zz-HELLBOY</v>
      </c>
      <c r="D69" s="82">
        <f t="shared" si="9"/>
        <v>71.305555555555557</v>
      </c>
      <c r="E69" s="71" t="str">
        <f>(ÜBERSICHT!E69)</f>
        <v>/</v>
      </c>
      <c r="F69" s="56"/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9">
        <v>0</v>
      </c>
      <c r="AM69" s="79">
        <v>0</v>
      </c>
      <c r="AN69" s="79">
        <v>0</v>
      </c>
      <c r="AO69" s="79">
        <v>0</v>
      </c>
      <c r="AP69" s="79">
        <v>0</v>
      </c>
      <c r="AQ69" s="95">
        <v>45</v>
      </c>
      <c r="AR69" s="34">
        <v>62</v>
      </c>
      <c r="AS69" s="34">
        <v>51</v>
      </c>
      <c r="AT69" s="34">
        <v>87</v>
      </c>
      <c r="AU69" s="34">
        <v>62</v>
      </c>
      <c r="AV69" s="34">
        <v>47</v>
      </c>
      <c r="AW69" s="34">
        <v>50</v>
      </c>
      <c r="AX69" s="34">
        <v>64</v>
      </c>
      <c r="AY69" s="34">
        <v>64</v>
      </c>
      <c r="AZ69" s="34">
        <v>70</v>
      </c>
      <c r="BA69" s="34">
        <v>57</v>
      </c>
      <c r="BB69" s="34">
        <v>79</v>
      </c>
      <c r="BC69" s="34">
        <v>69</v>
      </c>
      <c r="BD69" s="34">
        <v>77</v>
      </c>
      <c r="BE69" s="34">
        <v>69</v>
      </c>
      <c r="BF69" s="34">
        <v>72</v>
      </c>
      <c r="BG69" s="34">
        <v>69</v>
      </c>
      <c r="BH69" s="34">
        <v>69</v>
      </c>
      <c r="BI69" s="34">
        <v>60</v>
      </c>
      <c r="BJ69" s="34">
        <v>71</v>
      </c>
      <c r="BK69" s="34">
        <v>89</v>
      </c>
      <c r="BL69" s="34">
        <v>98</v>
      </c>
      <c r="BM69" s="34">
        <v>113</v>
      </c>
      <c r="BN69" s="34">
        <v>80</v>
      </c>
      <c r="BO69" s="34">
        <v>101</v>
      </c>
      <c r="BP69" s="34">
        <v>97</v>
      </c>
      <c r="BQ69" s="34">
        <v>89</v>
      </c>
      <c r="BR69" s="34">
        <v>72</v>
      </c>
      <c r="BS69" s="34">
        <v>72</v>
      </c>
      <c r="BT69" s="34">
        <v>107</v>
      </c>
      <c r="BU69" s="34">
        <v>62</v>
      </c>
      <c r="BV69" s="197">
        <v>29</v>
      </c>
      <c r="BW69" s="79">
        <v>0</v>
      </c>
      <c r="BX69" s="79">
        <v>0</v>
      </c>
      <c r="BY69" s="79">
        <v>0</v>
      </c>
      <c r="BZ69" s="79">
        <v>0</v>
      </c>
      <c r="CA69" s="79">
        <v>0</v>
      </c>
      <c r="CB69" s="79">
        <v>0</v>
      </c>
      <c r="CC69" s="79">
        <v>0</v>
      </c>
      <c r="CD69" s="79">
        <v>0</v>
      </c>
      <c r="CE69" s="79">
        <v>0</v>
      </c>
      <c r="CF69" s="95">
        <v>45</v>
      </c>
      <c r="CG69" s="34">
        <v>69</v>
      </c>
      <c r="CH69" s="34">
        <v>75</v>
      </c>
      <c r="CI69" s="79">
        <v>0</v>
      </c>
      <c r="CJ69" s="79">
        <v>0</v>
      </c>
      <c r="CK69" s="79">
        <v>0</v>
      </c>
      <c r="CL69" s="79">
        <v>0</v>
      </c>
      <c r="CM69" s="79">
        <v>0</v>
      </c>
      <c r="CN69" s="79">
        <v>0</v>
      </c>
      <c r="CO69" s="79">
        <v>0</v>
      </c>
      <c r="CP69" s="79">
        <v>0</v>
      </c>
      <c r="CQ69" s="79">
        <v>0</v>
      </c>
      <c r="CR69" s="79">
        <v>0</v>
      </c>
      <c r="CS69" s="79">
        <v>0</v>
      </c>
      <c r="CT69" s="79">
        <v>0</v>
      </c>
      <c r="CU69" s="79">
        <v>0</v>
      </c>
      <c r="CV69" s="79">
        <v>0</v>
      </c>
      <c r="CW69" s="79">
        <v>0</v>
      </c>
      <c r="CX69" s="79">
        <v>0</v>
      </c>
      <c r="CY69" s="79">
        <v>0</v>
      </c>
      <c r="CZ69" s="79">
        <v>0</v>
      </c>
      <c r="DA69" s="79">
        <v>0</v>
      </c>
      <c r="DB69" s="79">
        <v>0</v>
      </c>
      <c r="DC69" s="79">
        <v>0</v>
      </c>
      <c r="DD69" s="79">
        <v>0</v>
      </c>
      <c r="DE69" s="95">
        <v>75</v>
      </c>
      <c r="DF69" s="34"/>
      <c r="DG69" s="34"/>
      <c r="DH69" s="34"/>
      <c r="DI69" s="195">
        <f>(ÜBERSICHT!K69)</f>
        <v>0</v>
      </c>
      <c r="DJ69" s="195">
        <f>(ÜBERSICHT!L69)</f>
        <v>0</v>
      </c>
      <c r="DK69" s="210">
        <f t="shared" si="10"/>
        <v>75</v>
      </c>
      <c r="DL69" s="64">
        <f t="shared" si="11"/>
        <v>75</v>
      </c>
      <c r="DM69" s="40">
        <f t="shared" si="12"/>
        <v>1.5848207581788589E-2</v>
      </c>
      <c r="DN69" s="28"/>
      <c r="DO69" s="28"/>
      <c r="DP69" s="28"/>
      <c r="DQ69" s="28"/>
      <c r="DR69" s="28"/>
      <c r="DS69" s="28"/>
      <c r="DT69" s="28"/>
      <c r="DU69" s="28"/>
    </row>
    <row r="70" spans="1:125" x14ac:dyDescent="0.3">
      <c r="A70" s="200"/>
      <c r="B70" s="290"/>
      <c r="C70" s="251" t="str">
        <f>(Mitglieder!C70)</f>
        <v>Zz-Kingping!</v>
      </c>
      <c r="D70" s="82">
        <f t="shared" si="9"/>
        <v>76.802083333333329</v>
      </c>
      <c r="E70" s="71" t="str">
        <f>(ÜBERSICHT!E70)</f>
        <v>/</v>
      </c>
      <c r="F70" s="56"/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95">
        <v>35</v>
      </c>
      <c r="O70" s="34">
        <v>10</v>
      </c>
      <c r="P70" s="34">
        <v>41</v>
      </c>
      <c r="Q70" s="34">
        <v>52</v>
      </c>
      <c r="R70" s="34">
        <v>53</v>
      </c>
      <c r="S70" s="34">
        <v>65</v>
      </c>
      <c r="T70" s="34">
        <v>39</v>
      </c>
      <c r="U70" s="34">
        <v>59</v>
      </c>
      <c r="V70" s="197">
        <v>29</v>
      </c>
      <c r="W70" s="34">
        <v>41</v>
      </c>
      <c r="X70" s="34">
        <v>61</v>
      </c>
      <c r="Y70" s="34">
        <v>52</v>
      </c>
      <c r="Z70" s="34">
        <v>69</v>
      </c>
      <c r="AA70" s="34">
        <v>59</v>
      </c>
      <c r="AB70" s="34">
        <v>65</v>
      </c>
      <c r="AC70" s="34">
        <v>57</v>
      </c>
      <c r="AD70" s="34">
        <v>71</v>
      </c>
      <c r="AE70" s="34">
        <v>89</v>
      </c>
      <c r="AF70" s="34">
        <v>85</v>
      </c>
      <c r="AG70" s="34">
        <v>84</v>
      </c>
      <c r="AH70" s="197">
        <v>80</v>
      </c>
      <c r="AI70" s="197">
        <v>65</v>
      </c>
      <c r="AJ70" s="197">
        <v>72</v>
      </c>
      <c r="AK70" s="34">
        <v>89</v>
      </c>
      <c r="AL70" s="34">
        <v>100</v>
      </c>
      <c r="AM70" s="34">
        <v>82</v>
      </c>
      <c r="AN70" s="34">
        <v>72</v>
      </c>
      <c r="AO70" s="34">
        <v>102</v>
      </c>
      <c r="AP70" s="34">
        <v>112</v>
      </c>
      <c r="AQ70" s="34">
        <v>61</v>
      </c>
      <c r="AR70" s="34">
        <v>93</v>
      </c>
      <c r="AS70" s="34">
        <v>98</v>
      </c>
      <c r="AT70" s="34">
        <v>100</v>
      </c>
      <c r="AU70" s="34">
        <v>93</v>
      </c>
      <c r="AV70" s="34">
        <v>102</v>
      </c>
      <c r="AW70" s="34">
        <v>95</v>
      </c>
      <c r="AX70" s="34">
        <v>78</v>
      </c>
      <c r="AY70" s="34">
        <v>98</v>
      </c>
      <c r="AZ70" s="34">
        <v>119</v>
      </c>
      <c r="BA70" s="34">
        <v>104</v>
      </c>
      <c r="BB70" s="34">
        <v>111</v>
      </c>
      <c r="BC70" s="34">
        <v>69</v>
      </c>
      <c r="BD70" s="34">
        <v>107</v>
      </c>
      <c r="BE70" s="34">
        <v>99</v>
      </c>
      <c r="BF70" s="34">
        <v>105</v>
      </c>
      <c r="BG70" s="34">
        <v>117</v>
      </c>
      <c r="BH70" s="34">
        <v>114</v>
      </c>
      <c r="BI70" s="34">
        <v>132</v>
      </c>
      <c r="BJ70" s="34">
        <v>118</v>
      </c>
      <c r="BK70" s="34">
        <v>139</v>
      </c>
      <c r="BL70" s="34">
        <v>134</v>
      </c>
      <c r="BM70" s="34">
        <v>124</v>
      </c>
      <c r="BN70" s="34">
        <v>115</v>
      </c>
      <c r="BO70" s="34">
        <v>92</v>
      </c>
      <c r="BP70" s="34">
        <v>113</v>
      </c>
      <c r="BQ70" s="34">
        <v>101</v>
      </c>
      <c r="BR70" s="34">
        <v>121</v>
      </c>
      <c r="BS70" s="34">
        <v>90</v>
      </c>
      <c r="BT70" s="34">
        <v>92</v>
      </c>
      <c r="BU70" s="34">
        <v>110</v>
      </c>
      <c r="BV70" s="34">
        <v>61</v>
      </c>
      <c r="BW70" s="34">
        <v>104</v>
      </c>
      <c r="BX70" s="34">
        <v>105</v>
      </c>
      <c r="BY70" s="34">
        <v>117</v>
      </c>
      <c r="BZ70" s="34">
        <v>106</v>
      </c>
      <c r="CA70" s="34">
        <v>79</v>
      </c>
      <c r="CB70" s="34">
        <v>83</v>
      </c>
      <c r="CC70" s="34">
        <v>43</v>
      </c>
      <c r="CD70" s="197">
        <v>27</v>
      </c>
      <c r="CE70" s="34">
        <v>51</v>
      </c>
      <c r="CF70" s="34">
        <v>50</v>
      </c>
      <c r="CG70" s="34">
        <v>46</v>
      </c>
      <c r="CH70" s="34">
        <v>51</v>
      </c>
      <c r="CI70" s="34">
        <v>37</v>
      </c>
      <c r="CJ70" s="34">
        <v>52</v>
      </c>
      <c r="CK70" s="197">
        <v>23</v>
      </c>
      <c r="CL70" s="34">
        <v>31</v>
      </c>
      <c r="CM70" s="34">
        <v>21</v>
      </c>
      <c r="CN70" s="34">
        <v>13</v>
      </c>
      <c r="CO70" s="34">
        <v>15</v>
      </c>
      <c r="CP70" s="34">
        <v>16</v>
      </c>
      <c r="CQ70" s="34">
        <v>37</v>
      </c>
      <c r="CR70" s="34">
        <v>31</v>
      </c>
      <c r="CS70" s="34">
        <v>64</v>
      </c>
      <c r="CT70" s="34">
        <v>36</v>
      </c>
      <c r="CU70" s="34">
        <v>54</v>
      </c>
      <c r="CV70" s="34">
        <v>83</v>
      </c>
      <c r="CW70" s="34">
        <v>124</v>
      </c>
      <c r="CX70" s="34">
        <v>134</v>
      </c>
      <c r="CY70" s="34">
        <v>115</v>
      </c>
      <c r="CZ70" s="34">
        <v>120</v>
      </c>
      <c r="DA70" s="34">
        <v>75</v>
      </c>
      <c r="DB70" s="34">
        <v>52</v>
      </c>
      <c r="DC70" s="34">
        <v>72</v>
      </c>
      <c r="DD70" s="34">
        <v>64</v>
      </c>
      <c r="DE70" s="34">
        <v>47</v>
      </c>
      <c r="DF70" s="34"/>
      <c r="DG70" s="34"/>
      <c r="DH70" s="34"/>
      <c r="DI70" s="195">
        <f>(ÜBERSICHT!K70)</f>
        <v>0</v>
      </c>
      <c r="DJ70" s="195">
        <f>(ÜBERSICHT!L70)</f>
        <v>0</v>
      </c>
      <c r="DK70" s="210">
        <f t="shared" si="10"/>
        <v>61</v>
      </c>
      <c r="DL70" s="64">
        <f t="shared" si="11"/>
        <v>-17</v>
      </c>
      <c r="DM70" s="40">
        <f t="shared" si="12"/>
        <v>1.7069853111685906E-2</v>
      </c>
      <c r="DN70" s="28"/>
      <c r="DO70" s="28"/>
      <c r="DP70" s="28"/>
      <c r="DQ70" s="28"/>
      <c r="DR70" s="28"/>
      <c r="DS70" s="28"/>
      <c r="DT70" s="28"/>
      <c r="DU70" s="28"/>
    </row>
    <row r="71" spans="1:125" x14ac:dyDescent="0.3">
      <c r="A71" s="200"/>
      <c r="B71" s="290"/>
      <c r="C71" s="251" t="str">
        <f>(Mitglieder!C71)</f>
        <v>Zz-kostap</v>
      </c>
      <c r="D71" s="82">
        <f t="shared" si="9"/>
        <v>101.05263157894737</v>
      </c>
      <c r="E71" s="71" t="str">
        <f>(ÜBERSICHT!E71)</f>
        <v>/</v>
      </c>
      <c r="F71" s="56"/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0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0</v>
      </c>
      <c r="BM71" s="79">
        <v>0</v>
      </c>
      <c r="BN71" s="79">
        <v>0</v>
      </c>
      <c r="BO71" s="79">
        <v>0</v>
      </c>
      <c r="BP71" s="79">
        <v>0</v>
      </c>
      <c r="BQ71" s="79">
        <v>0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0</v>
      </c>
      <c r="BX71" s="79">
        <v>0</v>
      </c>
      <c r="BY71" s="79">
        <v>0</v>
      </c>
      <c r="BZ71" s="79">
        <v>0</v>
      </c>
      <c r="CA71" s="79">
        <v>0</v>
      </c>
      <c r="CB71" s="79">
        <v>0</v>
      </c>
      <c r="CC71" s="79">
        <v>0</v>
      </c>
      <c r="CD71" s="79">
        <v>0</v>
      </c>
      <c r="CE71" s="79">
        <v>0</v>
      </c>
      <c r="CF71" s="79">
        <v>0</v>
      </c>
      <c r="CG71" s="79">
        <v>0</v>
      </c>
      <c r="CH71" s="79">
        <v>0</v>
      </c>
      <c r="CI71" s="79">
        <v>0</v>
      </c>
      <c r="CJ71" s="79">
        <v>0</v>
      </c>
      <c r="CK71" s="79">
        <v>0</v>
      </c>
      <c r="CL71" s="79">
        <v>0</v>
      </c>
      <c r="CM71" s="95">
        <v>45</v>
      </c>
      <c r="CN71" s="34">
        <v>47</v>
      </c>
      <c r="CO71" s="34">
        <v>97</v>
      </c>
      <c r="CP71" s="34">
        <v>121</v>
      </c>
      <c r="CQ71" s="34">
        <v>109</v>
      </c>
      <c r="CR71" s="34">
        <v>103</v>
      </c>
      <c r="CS71" s="34">
        <v>106</v>
      </c>
      <c r="CT71" s="34">
        <v>86</v>
      </c>
      <c r="CU71" s="34">
        <v>103</v>
      </c>
      <c r="CV71" s="34">
        <v>101</v>
      </c>
      <c r="CW71" s="34">
        <v>114</v>
      </c>
      <c r="CX71" s="34">
        <v>107</v>
      </c>
      <c r="CY71" s="34">
        <v>111</v>
      </c>
      <c r="CZ71" s="34">
        <v>102</v>
      </c>
      <c r="DA71" s="34">
        <v>110</v>
      </c>
      <c r="DB71" s="34">
        <v>96</v>
      </c>
      <c r="DC71" s="34">
        <v>138</v>
      </c>
      <c r="DD71" s="34">
        <v>102</v>
      </c>
      <c r="DE71" s="34">
        <v>122</v>
      </c>
      <c r="DF71" s="34"/>
      <c r="DG71" s="34"/>
      <c r="DH71" s="34"/>
      <c r="DI71" s="195">
        <f>(ÜBERSICHT!K71)</f>
        <v>0</v>
      </c>
      <c r="DJ71" s="195">
        <f>(ÜBERSICHT!L71)</f>
        <v>0</v>
      </c>
      <c r="DK71" s="210">
        <f t="shared" si="10"/>
        <v>120.66666666666667</v>
      </c>
      <c r="DL71" s="64">
        <f t="shared" si="11"/>
        <v>20</v>
      </c>
      <c r="DM71" s="40">
        <f t="shared" si="12"/>
        <v>2.2459723782691805E-2</v>
      </c>
      <c r="DN71" s="28"/>
      <c r="DO71" s="28"/>
      <c r="DP71" s="28"/>
      <c r="DQ71" s="28"/>
      <c r="DR71" s="28"/>
      <c r="DS71" s="28"/>
      <c r="DT71" s="28"/>
      <c r="DU71" s="28"/>
    </row>
    <row r="72" spans="1:125" x14ac:dyDescent="0.3">
      <c r="A72" s="200"/>
      <c r="B72" s="290"/>
      <c r="C72" s="251" t="str">
        <f>(Mitglieder!C72)</f>
        <v>Zz-M&amp;M</v>
      </c>
      <c r="D72" s="82">
        <f t="shared" si="9"/>
        <v>111.625</v>
      </c>
      <c r="E72" s="71" t="str">
        <f>(ÜBERSICHT!E72)</f>
        <v>/</v>
      </c>
      <c r="F72" s="56"/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0</v>
      </c>
      <c r="AN72" s="79">
        <v>0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0</v>
      </c>
      <c r="BB72" s="79">
        <v>0</v>
      </c>
      <c r="BC72" s="79">
        <v>0</v>
      </c>
      <c r="BD72" s="79">
        <v>0</v>
      </c>
      <c r="BE72" s="79">
        <v>0</v>
      </c>
      <c r="BF72" s="79">
        <v>0</v>
      </c>
      <c r="BG72" s="79">
        <v>0</v>
      </c>
      <c r="BH72" s="79">
        <v>0</v>
      </c>
      <c r="BI72" s="79">
        <v>0</v>
      </c>
      <c r="BJ72" s="79">
        <v>0</v>
      </c>
      <c r="BK72" s="79">
        <v>0</v>
      </c>
      <c r="BL72" s="79">
        <v>0</v>
      </c>
      <c r="BM72" s="79">
        <v>0</v>
      </c>
      <c r="BN72" s="79">
        <v>0</v>
      </c>
      <c r="BO72" s="79">
        <v>0</v>
      </c>
      <c r="BP72" s="79">
        <v>0</v>
      </c>
      <c r="BQ72" s="79">
        <v>0</v>
      </c>
      <c r="BR72" s="79">
        <v>0</v>
      </c>
      <c r="BS72" s="79">
        <v>0</v>
      </c>
      <c r="BT72" s="79">
        <v>0</v>
      </c>
      <c r="BU72" s="79">
        <v>0</v>
      </c>
      <c r="BV72" s="79">
        <v>0</v>
      </c>
      <c r="BW72" s="79">
        <v>0</v>
      </c>
      <c r="BX72" s="79">
        <v>0</v>
      </c>
      <c r="BY72" s="79">
        <v>0</v>
      </c>
      <c r="BZ72" s="79">
        <v>0</v>
      </c>
      <c r="CA72" s="79">
        <v>0</v>
      </c>
      <c r="CB72" s="79">
        <v>0</v>
      </c>
      <c r="CC72" s="79">
        <v>0</v>
      </c>
      <c r="CD72" s="79">
        <v>0</v>
      </c>
      <c r="CE72" s="79">
        <v>0</v>
      </c>
      <c r="CF72" s="79">
        <v>0</v>
      </c>
      <c r="CG72" s="79">
        <v>0</v>
      </c>
      <c r="CH72" s="79">
        <v>0</v>
      </c>
      <c r="CI72" s="79">
        <v>0</v>
      </c>
      <c r="CJ72" s="79">
        <v>0</v>
      </c>
      <c r="CK72" s="79">
        <v>0</v>
      </c>
      <c r="CL72" s="79">
        <v>0</v>
      </c>
      <c r="CM72" s="79">
        <v>0</v>
      </c>
      <c r="CN72" s="79">
        <v>0</v>
      </c>
      <c r="CO72" s="79">
        <v>0</v>
      </c>
      <c r="CP72" s="79">
        <v>0</v>
      </c>
      <c r="CQ72" s="79">
        <v>0</v>
      </c>
      <c r="CR72" s="79">
        <v>0</v>
      </c>
      <c r="CS72" s="79">
        <v>0</v>
      </c>
      <c r="CT72" s="79">
        <v>0</v>
      </c>
      <c r="CU72" s="79">
        <v>0</v>
      </c>
      <c r="CV72" s="79">
        <v>0</v>
      </c>
      <c r="CW72" s="95">
        <v>75</v>
      </c>
      <c r="CX72" s="34">
        <v>144</v>
      </c>
      <c r="CY72" s="34">
        <v>143</v>
      </c>
      <c r="CZ72" s="34">
        <v>143</v>
      </c>
      <c r="DA72" s="79">
        <v>0</v>
      </c>
      <c r="DB72" s="95">
        <v>75</v>
      </c>
      <c r="DC72" s="34">
        <v>77</v>
      </c>
      <c r="DD72" s="34">
        <v>161</v>
      </c>
      <c r="DE72" s="95">
        <v>75</v>
      </c>
      <c r="DF72" s="34"/>
      <c r="DG72" s="34"/>
      <c r="DH72" s="34"/>
      <c r="DI72" s="195">
        <f>(ÜBERSICHT!K72)</f>
        <v>0</v>
      </c>
      <c r="DJ72" s="195">
        <f>(ÜBERSICHT!L72)</f>
        <v>0</v>
      </c>
      <c r="DK72" s="210">
        <f t="shared" si="10"/>
        <v>104.33333333333333</v>
      </c>
      <c r="DL72" s="64">
        <f t="shared" si="11"/>
        <v>-86</v>
      </c>
      <c r="DM72" s="40">
        <f t="shared" si="12"/>
        <v>2.4809513894591916E-2</v>
      </c>
      <c r="DN72" s="28"/>
      <c r="DO72" s="28"/>
      <c r="DP72" s="28"/>
      <c r="DQ72" s="28"/>
      <c r="DR72" s="28"/>
      <c r="DS72" s="28"/>
      <c r="DT72" s="28"/>
      <c r="DU72" s="28"/>
    </row>
    <row r="73" spans="1:125" x14ac:dyDescent="0.3">
      <c r="A73" s="200"/>
      <c r="B73" s="290"/>
      <c r="C73" s="251" t="str">
        <f>(Mitglieder!C73)</f>
        <v>Zz-Meine Königin</v>
      </c>
      <c r="D73" s="82">
        <f t="shared" si="9"/>
        <v>80.692307692307693</v>
      </c>
      <c r="E73" s="71" t="str">
        <f>(ÜBERSICHT!E73)</f>
        <v>/</v>
      </c>
      <c r="F73" s="56"/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95">
        <v>35</v>
      </c>
      <c r="AA73" s="34">
        <v>58</v>
      </c>
      <c r="AB73" s="34">
        <v>46</v>
      </c>
      <c r="AC73" s="34">
        <v>46</v>
      </c>
      <c r="AD73" s="34">
        <v>74</v>
      </c>
      <c r="AE73" s="34">
        <v>76</v>
      </c>
      <c r="AF73" s="34">
        <v>72</v>
      </c>
      <c r="AG73" s="34">
        <v>64</v>
      </c>
      <c r="AH73" s="197">
        <v>84</v>
      </c>
      <c r="AI73" s="197">
        <v>70</v>
      </c>
      <c r="AJ73" s="34">
        <v>60</v>
      </c>
      <c r="AK73" s="34">
        <v>80</v>
      </c>
      <c r="AL73" s="34">
        <v>77</v>
      </c>
      <c r="AM73" s="34">
        <v>75</v>
      </c>
      <c r="AN73" s="34">
        <v>72</v>
      </c>
      <c r="AO73" s="34">
        <v>70</v>
      </c>
      <c r="AP73" s="34">
        <v>82</v>
      </c>
      <c r="AQ73" s="34">
        <v>63</v>
      </c>
      <c r="AR73" s="34">
        <v>74</v>
      </c>
      <c r="AS73" s="34">
        <v>87</v>
      </c>
      <c r="AT73" s="197">
        <v>90</v>
      </c>
      <c r="AU73" s="34">
        <v>82</v>
      </c>
      <c r="AV73" s="34">
        <v>86</v>
      </c>
      <c r="AW73" s="34">
        <v>89</v>
      </c>
      <c r="AX73" s="34">
        <v>96</v>
      </c>
      <c r="AY73" s="34">
        <v>90</v>
      </c>
      <c r="AZ73" s="34">
        <v>77</v>
      </c>
      <c r="BA73" s="34">
        <v>87</v>
      </c>
      <c r="BB73" s="34">
        <v>74</v>
      </c>
      <c r="BC73" s="34">
        <v>89</v>
      </c>
      <c r="BD73" s="34">
        <v>86</v>
      </c>
      <c r="BE73" s="34">
        <v>69</v>
      </c>
      <c r="BF73" s="34">
        <v>74</v>
      </c>
      <c r="BG73" s="34">
        <v>56</v>
      </c>
      <c r="BH73" s="34">
        <v>61</v>
      </c>
      <c r="BI73" s="34">
        <v>80</v>
      </c>
      <c r="BJ73" s="34">
        <v>77</v>
      </c>
      <c r="BK73" s="34">
        <v>76</v>
      </c>
      <c r="BL73" s="34">
        <v>95</v>
      </c>
      <c r="BM73" s="34">
        <v>87</v>
      </c>
      <c r="BN73" s="34">
        <v>90</v>
      </c>
      <c r="BO73" s="34">
        <v>99</v>
      </c>
      <c r="BP73" s="34">
        <v>100</v>
      </c>
      <c r="BQ73" s="95">
        <v>45</v>
      </c>
      <c r="BR73" s="95">
        <v>45</v>
      </c>
      <c r="BS73" s="34">
        <v>72</v>
      </c>
      <c r="BT73" s="34">
        <v>106</v>
      </c>
      <c r="BU73" s="79">
        <v>0</v>
      </c>
      <c r="BV73" s="79">
        <v>0</v>
      </c>
      <c r="BW73" s="95">
        <v>45</v>
      </c>
      <c r="BX73" s="34">
        <v>101</v>
      </c>
      <c r="BY73" s="34">
        <v>88</v>
      </c>
      <c r="BZ73" s="34">
        <v>115</v>
      </c>
      <c r="CA73" s="34">
        <v>50</v>
      </c>
      <c r="CB73" s="34">
        <v>89</v>
      </c>
      <c r="CC73" s="34">
        <v>103</v>
      </c>
      <c r="CD73" s="34">
        <v>126</v>
      </c>
      <c r="CE73" s="34">
        <v>99</v>
      </c>
      <c r="CF73" s="34">
        <v>97</v>
      </c>
      <c r="CG73" s="34">
        <v>94</v>
      </c>
      <c r="CH73" s="34">
        <v>104</v>
      </c>
      <c r="CI73" s="34">
        <v>101</v>
      </c>
      <c r="CJ73" s="34">
        <v>118</v>
      </c>
      <c r="CK73" s="34">
        <v>82</v>
      </c>
      <c r="CL73" s="34">
        <v>100</v>
      </c>
      <c r="CM73" s="34">
        <v>115</v>
      </c>
      <c r="CN73" s="79">
        <v>0</v>
      </c>
      <c r="CO73" s="79">
        <v>0</v>
      </c>
      <c r="CP73" s="79">
        <v>0</v>
      </c>
      <c r="CQ73" s="79">
        <v>0</v>
      </c>
      <c r="CR73" s="79">
        <v>0</v>
      </c>
      <c r="CS73" s="79">
        <v>0</v>
      </c>
      <c r="CT73" s="79">
        <v>0</v>
      </c>
      <c r="CU73" s="79">
        <v>0</v>
      </c>
      <c r="CV73" s="79">
        <v>0</v>
      </c>
      <c r="CW73" s="79">
        <v>0</v>
      </c>
      <c r="CX73" s="79">
        <v>0</v>
      </c>
      <c r="CY73" s="79">
        <v>0</v>
      </c>
      <c r="CZ73" s="79">
        <v>0</v>
      </c>
      <c r="DA73" s="79">
        <v>0</v>
      </c>
      <c r="DB73" s="79">
        <v>0</v>
      </c>
      <c r="DC73" s="79">
        <v>0</v>
      </c>
      <c r="DD73" s="79">
        <v>0</v>
      </c>
      <c r="DE73" s="95">
        <v>75</v>
      </c>
      <c r="DF73" s="34"/>
      <c r="DG73" s="34"/>
      <c r="DH73" s="34"/>
      <c r="DI73" s="195">
        <f>(ÜBERSICHT!K73)</f>
        <v>0</v>
      </c>
      <c r="DJ73" s="195">
        <f>(ÜBERSICHT!L73)</f>
        <v>0</v>
      </c>
      <c r="DK73" s="210">
        <f t="shared" si="10"/>
        <v>75</v>
      </c>
      <c r="DL73" s="64">
        <f t="shared" si="11"/>
        <v>75</v>
      </c>
      <c r="DM73" s="40">
        <f t="shared" si="12"/>
        <v>1.7934485365097369E-2</v>
      </c>
      <c r="DN73" s="28"/>
      <c r="DO73" s="28"/>
      <c r="DP73" s="28"/>
      <c r="DQ73" s="28"/>
      <c r="DR73" s="28"/>
      <c r="DS73" s="28"/>
      <c r="DT73" s="28"/>
      <c r="DU73" s="28"/>
    </row>
    <row r="74" spans="1:125" x14ac:dyDescent="0.3">
      <c r="A74" s="200"/>
      <c r="B74" s="290"/>
      <c r="C74" s="251" t="str">
        <f>(Mitglieder!C74)</f>
        <v>Zz-party</v>
      </c>
      <c r="D74" s="82">
        <f t="shared" si="9"/>
        <v>72.881355932203391</v>
      </c>
      <c r="E74" s="71" t="str">
        <f>(ÜBERSICHT!E74)</f>
        <v>/</v>
      </c>
      <c r="F74" s="56"/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95">
        <v>35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95">
        <v>45</v>
      </c>
      <c r="AU74" s="34">
        <v>69</v>
      </c>
      <c r="AV74" s="34">
        <v>83</v>
      </c>
      <c r="AW74" s="34">
        <v>75</v>
      </c>
      <c r="AX74" s="34">
        <v>61</v>
      </c>
      <c r="AY74" s="34">
        <v>51</v>
      </c>
      <c r="AZ74" s="34">
        <v>47</v>
      </c>
      <c r="BA74" s="197">
        <v>23</v>
      </c>
      <c r="BB74" s="34">
        <v>94</v>
      </c>
      <c r="BC74" s="34">
        <v>58</v>
      </c>
      <c r="BD74" s="34">
        <v>73</v>
      </c>
      <c r="BE74" s="34">
        <v>68</v>
      </c>
      <c r="BF74" s="34">
        <v>64</v>
      </c>
      <c r="BG74" s="34">
        <v>83</v>
      </c>
      <c r="BH74" s="34">
        <v>85</v>
      </c>
      <c r="BI74" s="34">
        <v>91</v>
      </c>
      <c r="BJ74" s="34">
        <v>80</v>
      </c>
      <c r="BK74" s="34">
        <v>86</v>
      </c>
      <c r="BL74" s="34">
        <v>102</v>
      </c>
      <c r="BM74" s="34">
        <v>91</v>
      </c>
      <c r="BN74" s="34">
        <v>67</v>
      </c>
      <c r="BO74" s="34">
        <v>68</v>
      </c>
      <c r="BP74" s="34">
        <v>84</v>
      </c>
      <c r="BQ74" s="34">
        <v>80</v>
      </c>
      <c r="BR74" s="34">
        <v>102</v>
      </c>
      <c r="BS74" s="34">
        <v>88</v>
      </c>
      <c r="BT74" s="34">
        <v>92</v>
      </c>
      <c r="BU74" s="34">
        <v>95</v>
      </c>
      <c r="BV74" s="34">
        <v>88</v>
      </c>
      <c r="BW74" s="34">
        <v>82</v>
      </c>
      <c r="BX74" s="34">
        <v>73</v>
      </c>
      <c r="BY74" s="34">
        <v>78</v>
      </c>
      <c r="BZ74" s="34">
        <v>108</v>
      </c>
      <c r="CA74" s="34">
        <v>78</v>
      </c>
      <c r="CB74" s="34">
        <v>93</v>
      </c>
      <c r="CC74" s="79">
        <v>0</v>
      </c>
      <c r="CD74" s="79">
        <v>0</v>
      </c>
      <c r="CE74" s="79">
        <v>0</v>
      </c>
      <c r="CF74" s="95">
        <v>45</v>
      </c>
      <c r="CG74" s="34">
        <v>112</v>
      </c>
      <c r="CH74" s="79">
        <v>0</v>
      </c>
      <c r="CI74" s="79">
        <v>0</v>
      </c>
      <c r="CJ74" s="79">
        <v>0</v>
      </c>
      <c r="CK74" s="95">
        <v>45</v>
      </c>
      <c r="CL74" s="34">
        <v>70</v>
      </c>
      <c r="CM74" s="34">
        <v>70</v>
      </c>
      <c r="CN74" s="34">
        <v>75</v>
      </c>
      <c r="CO74" s="34">
        <v>102</v>
      </c>
      <c r="CP74" s="34">
        <v>98</v>
      </c>
      <c r="CQ74" s="34">
        <v>116</v>
      </c>
      <c r="CR74" s="34">
        <v>81</v>
      </c>
      <c r="CS74" s="34">
        <v>78</v>
      </c>
      <c r="CT74" s="34">
        <v>78</v>
      </c>
      <c r="CU74" s="34">
        <v>66</v>
      </c>
      <c r="CV74" s="34">
        <v>83</v>
      </c>
      <c r="CW74" s="34">
        <v>60</v>
      </c>
      <c r="CX74" s="34">
        <v>55</v>
      </c>
      <c r="CY74" s="34">
        <v>48</v>
      </c>
      <c r="CZ74" s="34">
        <v>15</v>
      </c>
      <c r="DA74" s="34">
        <v>22</v>
      </c>
      <c r="DB74" s="34">
        <v>51</v>
      </c>
      <c r="DC74" s="34">
        <v>75</v>
      </c>
      <c r="DD74" s="34">
        <v>52</v>
      </c>
      <c r="DE74" s="34">
        <v>63</v>
      </c>
      <c r="DF74" s="34"/>
      <c r="DG74" s="34"/>
      <c r="DH74" s="34"/>
      <c r="DI74" s="195">
        <f>(ÜBERSICHT!K74)</f>
        <v>0</v>
      </c>
      <c r="DJ74" s="195">
        <f>(ÜBERSICHT!L74)</f>
        <v>0</v>
      </c>
      <c r="DK74" s="210">
        <f t="shared" si="10"/>
        <v>63.333333333333336</v>
      </c>
      <c r="DL74" s="64">
        <f t="shared" si="11"/>
        <v>11</v>
      </c>
      <c r="DM74" s="40">
        <f t="shared" si="12"/>
        <v>1.6198441322792377E-2</v>
      </c>
      <c r="DN74" s="28"/>
      <c r="DO74" s="28"/>
      <c r="DP74" s="28"/>
      <c r="DQ74" s="28"/>
      <c r="DR74" s="28"/>
      <c r="DS74" s="28"/>
      <c r="DT74" s="28"/>
      <c r="DU74" s="28"/>
    </row>
    <row r="75" spans="1:125" x14ac:dyDescent="0.3">
      <c r="A75" s="200"/>
      <c r="B75" s="290"/>
      <c r="C75" s="251" t="str">
        <f>(Mitglieder!C75)</f>
        <v>Zz-PingPong</v>
      </c>
      <c r="D75" s="82">
        <f t="shared" si="9"/>
        <v>54.333333333333336</v>
      </c>
      <c r="E75" s="71" t="str">
        <f>(ÜBERSICHT!E75)</f>
        <v>/</v>
      </c>
      <c r="F75" s="56"/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9">
        <v>0</v>
      </c>
      <c r="AM75" s="79">
        <v>0</v>
      </c>
      <c r="AN75" s="79">
        <v>0</v>
      </c>
      <c r="AO75" s="79">
        <v>0</v>
      </c>
      <c r="AP75" s="79">
        <v>0</v>
      </c>
      <c r="AQ75" s="79">
        <v>0</v>
      </c>
      <c r="AR75" s="79">
        <v>0</v>
      </c>
      <c r="AS75" s="79">
        <v>0</v>
      </c>
      <c r="AT75" s="79">
        <v>0</v>
      </c>
      <c r="AU75" s="79">
        <v>0</v>
      </c>
      <c r="AV75" s="79">
        <v>0</v>
      </c>
      <c r="AW75" s="79">
        <v>0</v>
      </c>
      <c r="AX75" s="79">
        <v>0</v>
      </c>
      <c r="AY75" s="79">
        <v>0</v>
      </c>
      <c r="AZ75" s="79">
        <v>0</v>
      </c>
      <c r="BA75" s="79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79">
        <v>0</v>
      </c>
      <c r="BO75" s="79">
        <v>0</v>
      </c>
      <c r="BP75" s="79">
        <v>0</v>
      </c>
      <c r="BQ75" s="79">
        <v>0</v>
      </c>
      <c r="BR75" s="79">
        <v>0</v>
      </c>
      <c r="BS75" s="79">
        <v>0</v>
      </c>
      <c r="BT75" s="79">
        <v>0</v>
      </c>
      <c r="BU75" s="79">
        <v>0</v>
      </c>
      <c r="BV75" s="79">
        <v>0</v>
      </c>
      <c r="BW75" s="79">
        <v>0</v>
      </c>
      <c r="BX75" s="79">
        <v>0</v>
      </c>
      <c r="BY75" s="79">
        <v>0</v>
      </c>
      <c r="BZ75" s="79">
        <v>0</v>
      </c>
      <c r="CA75" s="79">
        <v>0</v>
      </c>
      <c r="CB75" s="79">
        <v>0</v>
      </c>
      <c r="CC75" s="79">
        <v>0</v>
      </c>
      <c r="CD75" s="79">
        <v>0</v>
      </c>
      <c r="CE75" s="79">
        <v>0</v>
      </c>
      <c r="CF75" s="79">
        <v>0</v>
      </c>
      <c r="CG75" s="79">
        <v>0</v>
      </c>
      <c r="CH75" s="79">
        <v>0</v>
      </c>
      <c r="CI75" s="79">
        <v>0</v>
      </c>
      <c r="CJ75" s="79">
        <v>0</v>
      </c>
      <c r="CK75" s="79">
        <v>0</v>
      </c>
      <c r="CL75" s="79">
        <v>0</v>
      </c>
      <c r="CM75" s="79">
        <v>0</v>
      </c>
      <c r="CN75" s="79">
        <v>0</v>
      </c>
      <c r="CO75" s="79">
        <v>0</v>
      </c>
      <c r="CP75" s="79">
        <v>0</v>
      </c>
      <c r="CQ75" s="79">
        <v>0</v>
      </c>
      <c r="CR75" s="79">
        <v>0</v>
      </c>
      <c r="CS75" s="79">
        <v>0</v>
      </c>
      <c r="CT75" s="79">
        <v>0</v>
      </c>
      <c r="CU75" s="79">
        <v>0</v>
      </c>
      <c r="CV75" s="79">
        <v>0</v>
      </c>
      <c r="CW75" s="79">
        <v>0</v>
      </c>
      <c r="CX75" s="95">
        <v>75</v>
      </c>
      <c r="CY75" s="34">
        <v>53</v>
      </c>
      <c r="CZ75" s="34">
        <v>56</v>
      </c>
      <c r="DA75" s="34">
        <v>29</v>
      </c>
      <c r="DB75" s="34">
        <v>38</v>
      </c>
      <c r="DC75" s="79">
        <v>0</v>
      </c>
      <c r="DD75" s="79">
        <v>0</v>
      </c>
      <c r="DE75" s="95">
        <v>75</v>
      </c>
      <c r="DF75" s="34"/>
      <c r="DG75" s="34"/>
      <c r="DH75" s="34"/>
      <c r="DI75" s="195">
        <f>(ÜBERSICHT!K75)</f>
        <v>0</v>
      </c>
      <c r="DJ75" s="195">
        <f>(ÜBERSICHT!L75)</f>
        <v>0</v>
      </c>
      <c r="DK75" s="210">
        <f t="shared" si="10"/>
        <v>75</v>
      </c>
      <c r="DL75" s="64">
        <f t="shared" si="11"/>
        <v>75</v>
      </c>
      <c r="DM75" s="40">
        <f t="shared" si="12"/>
        <v>1.2076000790798007E-2</v>
      </c>
      <c r="DN75" s="28"/>
      <c r="DO75" s="28"/>
      <c r="DP75" s="28"/>
      <c r="DQ75" s="28"/>
      <c r="DR75" s="28"/>
      <c r="DS75" s="28"/>
      <c r="DT75" s="28"/>
      <c r="DU75" s="28"/>
    </row>
    <row r="76" spans="1:125" x14ac:dyDescent="0.3">
      <c r="A76" s="200"/>
      <c r="B76" s="290"/>
      <c r="C76" s="251" t="str">
        <f>(Mitglieder!C76)</f>
        <v>Zz-Pit</v>
      </c>
      <c r="D76" s="82">
        <f t="shared" si="9"/>
        <v>44.857142857142854</v>
      </c>
      <c r="E76" s="71" t="str">
        <f>(ÜBERSICHT!E76)</f>
        <v>/</v>
      </c>
      <c r="F76" s="56"/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</v>
      </c>
      <c r="AK76" s="79">
        <v>0</v>
      </c>
      <c r="AL76" s="79">
        <v>0</v>
      </c>
      <c r="AM76" s="79">
        <v>0</v>
      </c>
      <c r="AN76" s="79">
        <v>0</v>
      </c>
      <c r="AO76" s="79">
        <v>0</v>
      </c>
      <c r="AP76" s="79">
        <v>0</v>
      </c>
      <c r="AQ76" s="79">
        <v>0</v>
      </c>
      <c r="AR76" s="79">
        <v>0</v>
      </c>
      <c r="AS76" s="79">
        <v>0</v>
      </c>
      <c r="AT76" s="79">
        <v>0</v>
      </c>
      <c r="AU76" s="79">
        <v>0</v>
      </c>
      <c r="AV76" s="79">
        <v>0</v>
      </c>
      <c r="AW76" s="79">
        <v>0</v>
      </c>
      <c r="AX76" s="79">
        <v>0</v>
      </c>
      <c r="AY76" s="79">
        <v>0</v>
      </c>
      <c r="AZ76" s="79">
        <v>0</v>
      </c>
      <c r="BA76" s="79">
        <v>0</v>
      </c>
      <c r="BB76" s="79">
        <v>0</v>
      </c>
      <c r="BC76" s="79">
        <v>0</v>
      </c>
      <c r="BD76" s="79">
        <v>0</v>
      </c>
      <c r="BE76" s="79">
        <v>0</v>
      </c>
      <c r="BF76" s="79">
        <v>0</v>
      </c>
      <c r="BG76" s="79">
        <v>0</v>
      </c>
      <c r="BH76" s="79">
        <v>0</v>
      </c>
      <c r="BI76" s="79">
        <v>0</v>
      </c>
      <c r="BJ76" s="79">
        <v>0</v>
      </c>
      <c r="BK76" s="79">
        <v>0</v>
      </c>
      <c r="BL76" s="79">
        <v>0</v>
      </c>
      <c r="BM76" s="79">
        <v>0</v>
      </c>
      <c r="BN76" s="79">
        <v>0</v>
      </c>
      <c r="BO76" s="79">
        <v>0</v>
      </c>
      <c r="BP76" s="79">
        <v>0</v>
      </c>
      <c r="BQ76" s="79">
        <v>0</v>
      </c>
      <c r="BR76" s="79">
        <v>0</v>
      </c>
      <c r="BS76" s="79">
        <v>0</v>
      </c>
      <c r="BT76" s="79">
        <v>0</v>
      </c>
      <c r="BU76" s="79">
        <v>0</v>
      </c>
      <c r="BV76" s="79">
        <v>0</v>
      </c>
      <c r="BW76" s="79">
        <v>0</v>
      </c>
      <c r="BX76" s="79">
        <v>0</v>
      </c>
      <c r="BY76" s="79">
        <v>0</v>
      </c>
      <c r="BZ76" s="79">
        <v>0</v>
      </c>
      <c r="CA76" s="79">
        <v>0</v>
      </c>
      <c r="CB76" s="79">
        <v>0</v>
      </c>
      <c r="CC76" s="79">
        <v>0</v>
      </c>
      <c r="CD76" s="79">
        <v>0</v>
      </c>
      <c r="CE76" s="79">
        <v>0</v>
      </c>
      <c r="CF76" s="79">
        <v>0</v>
      </c>
      <c r="CG76" s="79">
        <v>0</v>
      </c>
      <c r="CH76" s="79">
        <v>0</v>
      </c>
      <c r="CI76" s="79">
        <v>0</v>
      </c>
      <c r="CJ76" s="79">
        <v>0</v>
      </c>
      <c r="CK76" s="79">
        <v>0</v>
      </c>
      <c r="CL76" s="79">
        <v>0</v>
      </c>
      <c r="CM76" s="79">
        <v>0</v>
      </c>
      <c r="CN76" s="79">
        <v>0</v>
      </c>
      <c r="CO76" s="79">
        <v>0</v>
      </c>
      <c r="CP76" s="79">
        <v>0</v>
      </c>
      <c r="CQ76" s="79">
        <v>0</v>
      </c>
      <c r="CR76" s="79">
        <v>0</v>
      </c>
      <c r="CS76" s="79">
        <v>0</v>
      </c>
      <c r="CT76" s="79">
        <v>0</v>
      </c>
      <c r="CU76" s="79">
        <v>0</v>
      </c>
      <c r="CV76" s="79">
        <v>0</v>
      </c>
      <c r="CW76" s="79">
        <v>0</v>
      </c>
      <c r="CX76" s="79">
        <v>0</v>
      </c>
      <c r="CY76" s="95">
        <v>75</v>
      </c>
      <c r="CZ76" s="34">
        <v>49</v>
      </c>
      <c r="DA76" s="34">
        <v>18</v>
      </c>
      <c r="DB76" s="34">
        <v>20</v>
      </c>
      <c r="DC76" s="34">
        <v>62</v>
      </c>
      <c r="DD76" s="34">
        <v>15</v>
      </c>
      <c r="DE76" s="95">
        <v>75</v>
      </c>
      <c r="DF76" s="34"/>
      <c r="DG76" s="34"/>
      <c r="DH76" s="34"/>
      <c r="DI76" s="195">
        <f>(ÜBERSICHT!K76)</f>
        <v>0</v>
      </c>
      <c r="DJ76" s="195">
        <f>(ÜBERSICHT!L76)</f>
        <v>0</v>
      </c>
      <c r="DK76" s="210">
        <f t="shared" si="10"/>
        <v>50.666666666666664</v>
      </c>
      <c r="DL76" s="64">
        <f t="shared" si="11"/>
        <v>60</v>
      </c>
      <c r="DM76" s="40">
        <f t="shared" si="12"/>
        <v>9.969844649370483E-3</v>
      </c>
      <c r="DN76" s="28"/>
      <c r="DO76" s="28"/>
      <c r="DP76" s="28"/>
      <c r="DQ76" s="28"/>
      <c r="DR76" s="28"/>
      <c r="DS76" s="28"/>
      <c r="DT76" s="28"/>
      <c r="DU76" s="28"/>
    </row>
    <row r="77" spans="1:125" x14ac:dyDescent="0.3">
      <c r="A77" s="200"/>
      <c r="B77" s="290"/>
      <c r="C77" s="251" t="str">
        <f>(Mitglieder!C77)</f>
        <v>Zz-Tobias</v>
      </c>
      <c r="D77" s="82">
        <f t="shared" si="9"/>
        <v>57.361111111111114</v>
      </c>
      <c r="E77" s="71" t="str">
        <f>(ÜBERSICHT!E77)</f>
        <v>/</v>
      </c>
      <c r="F77" s="56"/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  <c r="AK77" s="79">
        <v>0</v>
      </c>
      <c r="AL77" s="79">
        <v>0</v>
      </c>
      <c r="AM77" s="79">
        <v>0</v>
      </c>
      <c r="AN77" s="79">
        <v>0</v>
      </c>
      <c r="AO77" s="79">
        <v>0</v>
      </c>
      <c r="AP77" s="79">
        <v>0</v>
      </c>
      <c r="AQ77" s="79">
        <v>0</v>
      </c>
      <c r="AR77" s="79">
        <v>0</v>
      </c>
      <c r="AS77" s="79">
        <v>0</v>
      </c>
      <c r="AT77" s="79">
        <v>0</v>
      </c>
      <c r="AU77" s="79">
        <v>0</v>
      </c>
      <c r="AV77" s="79">
        <v>0</v>
      </c>
      <c r="AW77" s="79">
        <v>0</v>
      </c>
      <c r="AX77" s="79">
        <v>0</v>
      </c>
      <c r="AY77" s="79">
        <v>0</v>
      </c>
      <c r="AZ77" s="79">
        <v>0</v>
      </c>
      <c r="BA77" s="79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0</v>
      </c>
      <c r="BG77" s="79">
        <v>0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79">
        <v>0</v>
      </c>
      <c r="BO77" s="79">
        <v>0</v>
      </c>
      <c r="BP77" s="95">
        <v>45</v>
      </c>
      <c r="BQ77" s="34">
        <v>66</v>
      </c>
      <c r="BR77" s="34">
        <v>55</v>
      </c>
      <c r="BS77" s="34">
        <v>38</v>
      </c>
      <c r="BT77" s="34">
        <v>50</v>
      </c>
      <c r="BU77" s="34">
        <v>70</v>
      </c>
      <c r="BV77" s="34">
        <v>54</v>
      </c>
      <c r="BW77" s="34">
        <v>76</v>
      </c>
      <c r="BX77" s="34">
        <v>52</v>
      </c>
      <c r="BY77" s="34">
        <v>50</v>
      </c>
      <c r="BZ77" s="34">
        <v>69</v>
      </c>
      <c r="CA77" s="34">
        <v>54</v>
      </c>
      <c r="CB77" s="34">
        <v>61</v>
      </c>
      <c r="CC77" s="34">
        <v>79</v>
      </c>
      <c r="CD77" s="79">
        <v>0</v>
      </c>
      <c r="CE77" s="95">
        <v>45</v>
      </c>
      <c r="CF77" s="34">
        <v>72</v>
      </c>
      <c r="CG77" s="34">
        <v>68</v>
      </c>
      <c r="CH77" s="34">
        <v>82</v>
      </c>
      <c r="CI77" s="34">
        <v>49</v>
      </c>
      <c r="CJ77" s="34">
        <v>69</v>
      </c>
      <c r="CK77" s="34">
        <v>64</v>
      </c>
      <c r="CL77" s="34">
        <v>47</v>
      </c>
      <c r="CM77" s="34">
        <v>44</v>
      </c>
      <c r="CN77" s="34">
        <v>54</v>
      </c>
      <c r="CO77" s="34">
        <v>38</v>
      </c>
      <c r="CP77" s="34">
        <v>30</v>
      </c>
      <c r="CQ77" s="34">
        <v>56</v>
      </c>
      <c r="CR77" s="34">
        <v>55</v>
      </c>
      <c r="CS77" s="34">
        <v>67</v>
      </c>
      <c r="CT77" s="34">
        <v>52</v>
      </c>
      <c r="CU77" s="34">
        <v>49</v>
      </c>
      <c r="CV77" s="34">
        <v>41</v>
      </c>
      <c r="CW77" s="34">
        <v>68</v>
      </c>
      <c r="CX77" s="34">
        <v>69</v>
      </c>
      <c r="CY77" s="34">
        <v>52</v>
      </c>
      <c r="CZ77" s="79">
        <v>0</v>
      </c>
      <c r="DA77" s="79">
        <v>0</v>
      </c>
      <c r="DB77" s="79">
        <v>0</v>
      </c>
      <c r="DC77" s="79">
        <v>0</v>
      </c>
      <c r="DD77" s="79">
        <v>0</v>
      </c>
      <c r="DE77" s="95">
        <v>75</v>
      </c>
      <c r="DF77" s="34"/>
      <c r="DG77" s="34"/>
      <c r="DH77" s="34"/>
      <c r="DI77" s="195">
        <f>(ÜBERSICHT!K77)</f>
        <v>0</v>
      </c>
      <c r="DJ77" s="195">
        <f>(ÜBERSICHT!L77)</f>
        <v>0</v>
      </c>
      <c r="DK77" s="210">
        <f t="shared" si="10"/>
        <v>75</v>
      </c>
      <c r="DL77" s="64">
        <f t="shared" si="11"/>
        <v>75</v>
      </c>
      <c r="DM77" s="40">
        <f t="shared" si="12"/>
        <v>1.2748947665131842E-2</v>
      </c>
      <c r="DN77" s="28"/>
      <c r="DO77" s="28"/>
      <c r="DP77" s="28"/>
      <c r="DQ77" s="28"/>
      <c r="DR77" s="28"/>
      <c r="DS77" s="28"/>
      <c r="DT77" s="28"/>
      <c r="DU77" s="28"/>
    </row>
    <row r="78" spans="1:125" s="60" customFormat="1" ht="13.8" x14ac:dyDescent="0.3">
      <c r="A78" s="11"/>
      <c r="B78" s="10"/>
      <c r="C78" s="15"/>
      <c r="D78" s="63">
        <f>AVERAGE(D3:D$52)</f>
        <v>89.98564056858244</v>
      </c>
      <c r="E78" s="15"/>
      <c r="F78" s="9"/>
      <c r="G78" s="61">
        <v>1428</v>
      </c>
      <c r="H78" s="61">
        <v>1587</v>
      </c>
      <c r="I78" s="61">
        <v>1490</v>
      </c>
      <c r="J78" s="61">
        <v>1631</v>
      </c>
      <c r="K78" s="61">
        <v>1463</v>
      </c>
      <c r="L78" s="61">
        <v>1898</v>
      </c>
      <c r="M78" s="61">
        <v>1814</v>
      </c>
      <c r="N78" s="61">
        <v>1802</v>
      </c>
      <c r="O78" s="61">
        <v>1733</v>
      </c>
      <c r="P78" s="61">
        <v>1625</v>
      </c>
      <c r="Q78" s="61">
        <v>1884</v>
      </c>
      <c r="R78" s="61">
        <v>2002</v>
      </c>
      <c r="S78" s="61">
        <v>2239</v>
      </c>
      <c r="T78" s="61">
        <v>1984</v>
      </c>
      <c r="U78" s="61">
        <v>1866</v>
      </c>
      <c r="V78" s="61">
        <v>1866</v>
      </c>
      <c r="W78" s="61">
        <v>1869</v>
      </c>
      <c r="X78" s="61">
        <v>1856</v>
      </c>
      <c r="Y78" s="61">
        <v>2039</v>
      </c>
      <c r="Z78" s="61">
        <v>2129</v>
      </c>
      <c r="AA78" s="61">
        <v>2218</v>
      </c>
      <c r="AB78" s="61">
        <v>2198</v>
      </c>
      <c r="AC78" s="61">
        <v>2308</v>
      </c>
      <c r="AD78" s="61">
        <v>2535</v>
      </c>
      <c r="AE78" s="61">
        <v>2565</v>
      </c>
      <c r="AF78" s="61">
        <v>2594</v>
      </c>
      <c r="AG78" s="61">
        <v>2801</v>
      </c>
      <c r="AH78" s="61">
        <v>2623</v>
      </c>
      <c r="AI78" s="61">
        <v>2703</v>
      </c>
      <c r="AJ78" s="61">
        <v>3021</v>
      </c>
      <c r="AK78" s="61">
        <v>2724</v>
      </c>
      <c r="AL78" s="61">
        <v>2512</v>
      </c>
      <c r="AM78" s="61">
        <v>2685</v>
      </c>
      <c r="AN78" s="61">
        <v>3034</v>
      </c>
      <c r="AO78" s="61">
        <v>3149</v>
      </c>
      <c r="AP78" s="61">
        <v>2997</v>
      </c>
      <c r="AQ78" s="61">
        <v>2624</v>
      </c>
      <c r="AR78" s="61">
        <v>3072</v>
      </c>
      <c r="AS78" s="61">
        <v>3448</v>
      </c>
      <c r="AT78" s="61">
        <v>3135</v>
      </c>
      <c r="AU78" s="61">
        <v>3123</v>
      </c>
      <c r="AV78" s="61">
        <v>3483</v>
      </c>
      <c r="AW78" s="61">
        <v>3383</v>
      </c>
      <c r="AX78" s="61">
        <v>3234</v>
      </c>
      <c r="AY78" s="61">
        <v>3582</v>
      </c>
      <c r="AZ78" s="61">
        <v>3166</v>
      </c>
      <c r="BA78" s="61">
        <v>3604</v>
      </c>
      <c r="BB78" s="61">
        <v>3738</v>
      </c>
      <c r="BC78" s="61">
        <v>3626</v>
      </c>
      <c r="BD78" s="61">
        <v>3824</v>
      </c>
      <c r="BE78" s="61">
        <v>3634</v>
      </c>
      <c r="BF78" s="61">
        <v>3764</v>
      </c>
      <c r="BG78" s="61">
        <v>3583</v>
      </c>
      <c r="BH78" s="61">
        <v>3916</v>
      </c>
      <c r="BI78" s="61">
        <v>3760</v>
      </c>
      <c r="BJ78" s="61">
        <v>3502</v>
      </c>
      <c r="BK78" s="61">
        <v>4336</v>
      </c>
      <c r="BL78" s="61">
        <v>4648</v>
      </c>
      <c r="BM78" s="61">
        <v>3276</v>
      </c>
      <c r="BN78" s="61">
        <v>3866</v>
      </c>
      <c r="BO78" s="61">
        <v>3660</v>
      </c>
      <c r="BP78" s="61">
        <v>3913</v>
      </c>
      <c r="BQ78" s="61">
        <v>4205</v>
      </c>
      <c r="BR78" s="61">
        <v>3717</v>
      </c>
      <c r="BS78" s="61">
        <v>3667</v>
      </c>
      <c r="BT78" s="61">
        <v>3938</v>
      </c>
      <c r="BU78" s="61">
        <v>3856</v>
      </c>
      <c r="BV78" s="61">
        <v>3426</v>
      </c>
      <c r="BW78" s="61">
        <v>3800</v>
      </c>
      <c r="BX78" s="61">
        <v>4350</v>
      </c>
      <c r="BY78" s="61">
        <v>4361</v>
      </c>
      <c r="BZ78" s="61">
        <v>4963</v>
      </c>
      <c r="CA78" s="61">
        <v>4376</v>
      </c>
      <c r="CB78" s="61">
        <v>4448</v>
      </c>
      <c r="CC78" s="61">
        <v>4424</v>
      </c>
      <c r="CD78" s="61">
        <v>4498</v>
      </c>
      <c r="CE78" s="61">
        <v>4178</v>
      </c>
      <c r="CF78" s="61">
        <v>4355</v>
      </c>
      <c r="CG78" s="61">
        <v>4518</v>
      </c>
      <c r="CH78" s="61">
        <v>4560</v>
      </c>
      <c r="CI78" s="61">
        <v>4500</v>
      </c>
      <c r="CJ78" s="61">
        <v>4503</v>
      </c>
      <c r="CK78" s="61">
        <v>4182</v>
      </c>
      <c r="CL78" s="61">
        <v>4294</v>
      </c>
      <c r="CM78" s="61">
        <v>3477</v>
      </c>
      <c r="CN78" s="61">
        <v>4471</v>
      </c>
      <c r="CO78" s="61">
        <v>4410</v>
      </c>
      <c r="CP78" s="61">
        <v>4152</v>
      </c>
      <c r="CQ78" s="61">
        <v>4943</v>
      </c>
      <c r="CR78" s="61">
        <v>4368</v>
      </c>
      <c r="CS78" s="61">
        <v>4691</v>
      </c>
      <c r="CT78" s="61">
        <v>4795</v>
      </c>
      <c r="CU78" s="61">
        <v>4928</v>
      </c>
      <c r="CV78" s="61">
        <v>4961</v>
      </c>
      <c r="CW78" s="61">
        <v>4961</v>
      </c>
      <c r="CX78" s="61">
        <v>4872</v>
      </c>
      <c r="CY78" s="61">
        <v>4868</v>
      </c>
      <c r="CZ78" s="61">
        <v>5065</v>
      </c>
      <c r="DA78" s="61">
        <v>4824</v>
      </c>
      <c r="DB78" s="61">
        <v>4950</v>
      </c>
      <c r="DC78" s="61">
        <v>5393</v>
      </c>
      <c r="DD78" s="61">
        <v>5009</v>
      </c>
      <c r="DE78" s="61">
        <v>4999</v>
      </c>
      <c r="DF78" s="15">
        <f>SUM(DF3:DF$52)</f>
        <v>0</v>
      </c>
      <c r="DG78" s="15">
        <f>SUM(DG3:DG$52)</f>
        <v>0</v>
      </c>
      <c r="DH78" s="15">
        <f>SUM(DH3:DH$52)</f>
        <v>0</v>
      </c>
      <c r="DI78" s="238">
        <f>(ÜBERSICHT!K78)</f>
        <v>4</v>
      </c>
      <c r="DJ78" s="15"/>
      <c r="DK78" s="15"/>
      <c r="DL78" s="15">
        <f t="shared" si="11"/>
        <v>-10</v>
      </c>
      <c r="DM78" s="62">
        <f>SUM(DM$3:DM$52)</f>
        <v>0.99999999999999967</v>
      </c>
      <c r="DN78" s="59"/>
      <c r="DO78" s="59"/>
      <c r="DP78" s="59"/>
      <c r="DQ78" s="59"/>
      <c r="DR78" s="59"/>
      <c r="DS78" s="59"/>
      <c r="DT78" s="59"/>
      <c r="DU78" s="59"/>
    </row>
    <row r="79" spans="1:125" x14ac:dyDescent="0.3">
      <c r="C79" s="32"/>
      <c r="D79" s="63">
        <f>SUM(D3:D$52)</f>
        <v>4499.282028429122</v>
      </c>
      <c r="E79" s="32"/>
      <c r="F79" s="32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59"/>
      <c r="DJ79" s="32"/>
      <c r="DK79" s="215" t="s">
        <v>1317</v>
      </c>
      <c r="DL79" s="173"/>
      <c r="DM79" s="173"/>
      <c r="DN79" s="28"/>
      <c r="DO79" s="28"/>
      <c r="DP79" s="28"/>
      <c r="DQ79" s="28"/>
      <c r="DR79" s="28"/>
      <c r="DS79" s="28"/>
      <c r="DT79" s="28"/>
      <c r="DU79" s="28"/>
    </row>
    <row r="80" spans="1:125" x14ac:dyDescent="0.3">
      <c r="C80" s="31"/>
      <c r="E80" s="31"/>
      <c r="AL80" s="214" t="s">
        <v>603</v>
      </c>
      <c r="DI80" s="159"/>
      <c r="DJ80" s="31"/>
      <c r="DN80" s="2"/>
      <c r="DO80" s="2"/>
      <c r="DP80" s="2"/>
      <c r="DQ80" s="28"/>
      <c r="DR80" s="28"/>
      <c r="DS80" s="28"/>
      <c r="DT80" s="28"/>
      <c r="DU80" s="28"/>
    </row>
    <row r="81" spans="3:125" x14ac:dyDescent="0.3">
      <c r="C81" s="31"/>
      <c r="E81" s="31"/>
      <c r="O81" s="31"/>
      <c r="P81" s="31"/>
      <c r="Q81" s="31"/>
      <c r="R81" s="31"/>
      <c r="DI81" s="159"/>
      <c r="DJ81" s="31"/>
      <c r="DN81" s="2"/>
      <c r="DO81" s="2"/>
      <c r="DP81" s="2"/>
      <c r="DQ81" s="28"/>
      <c r="DR81" s="28"/>
      <c r="DS81" s="28"/>
      <c r="DT81" s="28"/>
      <c r="DU81" s="28"/>
    </row>
    <row r="82" spans="3:125" x14ac:dyDescent="0.3">
      <c r="C82" s="31"/>
      <c r="E82" s="31"/>
      <c r="O82" s="31"/>
      <c r="P82" s="31"/>
      <c r="Q82" s="31"/>
      <c r="R82" s="31"/>
      <c r="DI82" s="159"/>
      <c r="DJ82" s="31"/>
      <c r="DN82" s="2"/>
      <c r="DO82" s="2"/>
      <c r="DP82" s="2"/>
      <c r="DR82" s="28"/>
      <c r="DS82" s="28"/>
      <c r="DT82" s="28"/>
      <c r="DU82" s="28"/>
    </row>
    <row r="83" spans="3:125" x14ac:dyDescent="0.3">
      <c r="C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28"/>
      <c r="DJ83" s="31"/>
      <c r="DL83" s="31"/>
      <c r="DM83" s="31"/>
      <c r="DN83" s="31"/>
      <c r="DO83" s="31"/>
      <c r="DP83" s="31"/>
      <c r="DR83" s="28"/>
      <c r="DS83" s="28"/>
      <c r="DT83" s="28"/>
      <c r="DU83" s="28"/>
    </row>
    <row r="84" spans="3:125" x14ac:dyDescent="0.3">
      <c r="C84" s="31"/>
      <c r="E84" s="31"/>
      <c r="DI84" s="28"/>
      <c r="DJ84" s="31"/>
      <c r="DN84" s="2"/>
      <c r="DO84" s="2"/>
      <c r="DP84" s="2"/>
      <c r="DR84" s="28"/>
      <c r="DS84" s="28"/>
      <c r="DT84" s="28"/>
      <c r="DU84" s="28"/>
    </row>
    <row r="85" spans="3:125" x14ac:dyDescent="0.3">
      <c r="C85" s="31"/>
      <c r="E85" s="31"/>
      <c r="DI85" s="28"/>
      <c r="DJ85" s="31"/>
      <c r="DN85" s="28"/>
      <c r="DO85" s="28"/>
      <c r="DP85" s="28"/>
      <c r="DQ85" s="28"/>
      <c r="DR85" s="28"/>
      <c r="DS85" s="28"/>
      <c r="DT85" s="28"/>
      <c r="DU85" s="28"/>
    </row>
    <row r="86" spans="3:125" x14ac:dyDescent="0.3">
      <c r="C86" s="31"/>
      <c r="E86" s="31"/>
      <c r="DI86" s="28"/>
      <c r="DJ86" s="31"/>
      <c r="DN86" s="28"/>
      <c r="DO86" s="28"/>
      <c r="DP86" s="28"/>
      <c r="DQ86" s="28"/>
      <c r="DR86" s="28"/>
      <c r="DS86" s="28"/>
      <c r="DT86" s="28"/>
      <c r="DU86" s="28"/>
    </row>
    <row r="87" spans="3:125" x14ac:dyDescent="0.3">
      <c r="C87" s="31"/>
      <c r="E87" s="31"/>
      <c r="DI87" s="28"/>
      <c r="DJ87" s="31"/>
      <c r="DN87" s="28"/>
      <c r="DO87" s="28"/>
      <c r="DP87" s="28"/>
      <c r="DQ87" s="28"/>
      <c r="DR87" s="28"/>
      <c r="DS87" s="28"/>
      <c r="DT87" s="28"/>
      <c r="DU87" s="28"/>
    </row>
    <row r="88" spans="3:125" x14ac:dyDescent="0.3">
      <c r="C88" s="31"/>
      <c r="E88" s="31"/>
      <c r="DI88" s="28"/>
      <c r="DJ88" s="31"/>
      <c r="DN88" s="28"/>
      <c r="DO88" s="28"/>
      <c r="DP88" s="28"/>
      <c r="DQ88" s="28"/>
      <c r="DR88" s="28"/>
      <c r="DS88" s="28"/>
      <c r="DT88" s="28"/>
      <c r="DU88" s="28"/>
    </row>
    <row r="89" spans="3:125" x14ac:dyDescent="0.3">
      <c r="C89" s="31"/>
      <c r="E89" s="31"/>
      <c r="DI89" s="28"/>
      <c r="DJ89" s="31"/>
      <c r="DN89" s="28"/>
      <c r="DO89" s="28"/>
      <c r="DP89" s="28"/>
      <c r="DQ89" s="28"/>
      <c r="DR89" s="28"/>
      <c r="DS89" s="28"/>
      <c r="DT89" s="28"/>
      <c r="DU89" s="28"/>
    </row>
    <row r="90" spans="3:125" x14ac:dyDescent="0.3">
      <c r="C90" s="31"/>
      <c r="E90" s="31"/>
      <c r="DI90" s="28"/>
      <c r="DJ90" s="31"/>
      <c r="DN90" s="28"/>
      <c r="DO90" s="28"/>
      <c r="DP90" s="28"/>
      <c r="DQ90" s="28"/>
      <c r="DR90" s="28"/>
      <c r="DS90" s="28"/>
      <c r="DT90" s="28"/>
      <c r="DU90" s="28"/>
    </row>
    <row r="91" spans="3:125" x14ac:dyDescent="0.3">
      <c r="C91" s="31"/>
      <c r="E91" s="31"/>
      <c r="DI91" s="28"/>
      <c r="DJ91" s="31"/>
      <c r="DN91" s="28"/>
      <c r="DO91" s="28"/>
      <c r="DP91" s="28"/>
      <c r="DQ91" s="28"/>
      <c r="DR91" s="28"/>
      <c r="DS91" s="28"/>
      <c r="DT91" s="28"/>
      <c r="DU91" s="28"/>
    </row>
    <row r="92" spans="3:125" x14ac:dyDescent="0.3">
      <c r="C92" s="31"/>
      <c r="E92" s="31"/>
      <c r="DI92" s="28"/>
      <c r="DJ92" s="31"/>
      <c r="DN92" s="28"/>
      <c r="DO92" s="28"/>
      <c r="DP92" s="28"/>
      <c r="DQ92" s="28"/>
      <c r="DR92" s="28"/>
      <c r="DS92" s="28"/>
      <c r="DT92" s="28"/>
      <c r="DU92" s="28"/>
    </row>
    <row r="93" spans="3:125" x14ac:dyDescent="0.3">
      <c r="C93" s="31"/>
      <c r="E93" s="31"/>
      <c r="DI93" s="28"/>
      <c r="DJ93" s="31"/>
      <c r="DN93" s="28"/>
      <c r="DO93" s="28"/>
      <c r="DP93" s="28"/>
      <c r="DQ93" s="28"/>
      <c r="DR93" s="28"/>
      <c r="DS93" s="28"/>
      <c r="DT93" s="28"/>
      <c r="DU93" s="28"/>
    </row>
    <row r="94" spans="3:125" x14ac:dyDescent="0.3">
      <c r="C94" s="31"/>
      <c r="E94" s="31"/>
      <c r="DI94" s="28"/>
      <c r="DJ94" s="31"/>
      <c r="DN94" s="28"/>
      <c r="DO94" s="28"/>
      <c r="DP94" s="28"/>
      <c r="DQ94" s="28"/>
      <c r="DR94" s="28"/>
      <c r="DS94" s="28"/>
      <c r="DT94" s="28"/>
      <c r="DU94" s="28"/>
    </row>
    <row r="95" spans="3:125" x14ac:dyDescent="0.3">
      <c r="C95" s="31"/>
      <c r="E95" s="31"/>
      <c r="DI95" s="28"/>
      <c r="DJ95" s="31"/>
      <c r="DN95" s="28"/>
      <c r="DO95" s="28"/>
      <c r="DP95" s="28"/>
      <c r="DQ95" s="28"/>
      <c r="DR95" s="28"/>
      <c r="DS95" s="28"/>
      <c r="DT95" s="28"/>
      <c r="DU95" s="28"/>
    </row>
    <row r="96" spans="3:125" x14ac:dyDescent="0.3">
      <c r="C96" s="31"/>
      <c r="E96" s="31"/>
      <c r="DI96" s="28"/>
      <c r="DJ96" s="31"/>
      <c r="DN96" s="28"/>
      <c r="DO96" s="28"/>
      <c r="DP96" s="28"/>
      <c r="DQ96" s="28"/>
      <c r="DR96" s="28"/>
      <c r="DS96" s="28"/>
      <c r="DT96" s="28"/>
      <c r="DU96" s="28"/>
    </row>
    <row r="97" spans="3:125" x14ac:dyDescent="0.3">
      <c r="C97" s="31"/>
      <c r="E97" s="31"/>
      <c r="DI97" s="28"/>
      <c r="DJ97" s="31"/>
      <c r="DN97" s="28"/>
      <c r="DO97" s="28"/>
      <c r="DP97" s="28"/>
      <c r="DQ97" s="28"/>
      <c r="DR97" s="28"/>
      <c r="DS97" s="28"/>
      <c r="DT97" s="28"/>
      <c r="DU97" s="28"/>
    </row>
    <row r="98" spans="3:125" x14ac:dyDescent="0.3">
      <c r="C98" s="31"/>
      <c r="E98" s="31"/>
      <c r="DI98" s="28"/>
      <c r="DJ98" s="31"/>
      <c r="DN98" s="28"/>
      <c r="DO98" s="28"/>
      <c r="DP98" s="28"/>
      <c r="DQ98" s="28"/>
      <c r="DR98" s="28"/>
      <c r="DS98" s="28"/>
      <c r="DT98" s="28"/>
      <c r="DU98" s="28"/>
    </row>
    <row r="99" spans="3:125" x14ac:dyDescent="0.3">
      <c r="C99" s="31"/>
      <c r="E99" s="31"/>
      <c r="DI99" s="28"/>
      <c r="DJ99" s="31"/>
      <c r="DN99" s="28"/>
      <c r="DO99" s="28"/>
      <c r="DP99" s="28"/>
      <c r="DQ99" s="28"/>
      <c r="DR99" s="28"/>
      <c r="DS99" s="28"/>
      <c r="DT99" s="28"/>
      <c r="DU99" s="28"/>
    </row>
    <row r="100" spans="3:125" x14ac:dyDescent="0.3">
      <c r="C100" s="31"/>
      <c r="E100" s="31"/>
      <c r="DI100" s="28"/>
      <c r="DJ100" s="31"/>
      <c r="DN100" s="28"/>
      <c r="DO100" s="28"/>
      <c r="DP100" s="28"/>
      <c r="DQ100" s="28"/>
      <c r="DR100" s="28"/>
      <c r="DS100" s="28"/>
      <c r="DT100" s="28"/>
      <c r="DU100" s="28"/>
    </row>
    <row r="101" spans="3:125" x14ac:dyDescent="0.3">
      <c r="C101" s="31"/>
      <c r="E101" s="31"/>
      <c r="DI101" s="28"/>
      <c r="DJ101" s="31"/>
      <c r="DN101" s="28"/>
      <c r="DO101" s="28"/>
      <c r="DP101" s="28"/>
      <c r="DQ101" s="28"/>
      <c r="DR101" s="28"/>
      <c r="DS101" s="28"/>
      <c r="DT101" s="28"/>
      <c r="DU101" s="28"/>
    </row>
    <row r="102" spans="3:125" x14ac:dyDescent="0.3">
      <c r="C102" s="31"/>
      <c r="E102" s="31"/>
      <c r="DI102" s="28"/>
      <c r="DJ102" s="31"/>
      <c r="DN102" s="28"/>
      <c r="DO102" s="28"/>
      <c r="DP102" s="28"/>
      <c r="DQ102" s="28"/>
      <c r="DR102" s="28"/>
      <c r="DS102" s="28"/>
      <c r="DT102" s="28"/>
      <c r="DU102" s="28"/>
    </row>
    <row r="103" spans="3:125" x14ac:dyDescent="0.3">
      <c r="C103" s="31"/>
      <c r="E103" s="31"/>
      <c r="DI103" s="28"/>
      <c r="DJ103" s="31"/>
      <c r="DN103" s="28"/>
      <c r="DO103" s="28"/>
      <c r="DP103" s="28"/>
      <c r="DQ103" s="28"/>
      <c r="DR103" s="28"/>
      <c r="DS103" s="28"/>
      <c r="DT103" s="28"/>
      <c r="DU103" s="28"/>
    </row>
    <row r="104" spans="3:125" x14ac:dyDescent="0.3">
      <c r="C104" s="31"/>
      <c r="E104" s="31"/>
      <c r="DI104" s="28"/>
      <c r="DJ104" s="31"/>
      <c r="DN104" s="28"/>
      <c r="DO104" s="28"/>
      <c r="DP104" s="28"/>
      <c r="DQ104" s="28"/>
      <c r="DR104" s="28"/>
      <c r="DS104" s="28"/>
      <c r="DT104" s="28"/>
      <c r="DU104" s="28"/>
    </row>
    <row r="105" spans="3:125" x14ac:dyDescent="0.3">
      <c r="C105" s="31"/>
      <c r="E105" s="31"/>
      <c r="DI105" s="28"/>
      <c r="DJ105" s="31"/>
      <c r="DN105" s="28"/>
      <c r="DO105" s="28"/>
      <c r="DP105" s="28"/>
      <c r="DQ105" s="28"/>
      <c r="DR105" s="28"/>
      <c r="DS105" s="28"/>
      <c r="DT105" s="28"/>
      <c r="DU105" s="28"/>
    </row>
    <row r="106" spans="3:125" x14ac:dyDescent="0.3">
      <c r="C106" s="31"/>
      <c r="E106" s="31"/>
      <c r="DI106" s="28"/>
      <c r="DJ106" s="31"/>
      <c r="DN106" s="28"/>
      <c r="DO106" s="28"/>
      <c r="DP106" s="28"/>
      <c r="DQ106" s="28"/>
      <c r="DR106" s="28"/>
      <c r="DS106" s="28"/>
      <c r="DT106" s="28"/>
      <c r="DU106" s="28"/>
    </row>
    <row r="107" spans="3:125" x14ac:dyDescent="0.3">
      <c r="C107" s="31"/>
      <c r="E107" s="31"/>
      <c r="DI107" s="28"/>
      <c r="DJ107" s="31"/>
      <c r="DN107" s="28"/>
      <c r="DO107" s="28"/>
      <c r="DP107" s="28"/>
      <c r="DQ107" s="28"/>
      <c r="DR107" s="28"/>
      <c r="DS107" s="28"/>
      <c r="DT107" s="28"/>
      <c r="DU107" s="28"/>
    </row>
    <row r="108" spans="3:125" x14ac:dyDescent="0.3">
      <c r="C108" s="31"/>
      <c r="E108" s="31"/>
      <c r="DI108" s="28"/>
      <c r="DJ108" s="31"/>
      <c r="DN108" s="28"/>
      <c r="DO108" s="28"/>
      <c r="DP108" s="28"/>
      <c r="DQ108" s="28"/>
      <c r="DR108" s="28"/>
      <c r="DS108" s="28"/>
      <c r="DT108" s="28"/>
      <c r="DU108" s="28"/>
    </row>
    <row r="109" spans="3:125" x14ac:dyDescent="0.3">
      <c r="C109" s="31"/>
      <c r="E109" s="31"/>
      <c r="DI109" s="28"/>
      <c r="DJ109" s="31"/>
      <c r="DN109" s="28"/>
      <c r="DO109" s="28"/>
      <c r="DP109" s="28"/>
      <c r="DQ109" s="28"/>
      <c r="DR109" s="28"/>
      <c r="DS109" s="28"/>
      <c r="DT109" s="28"/>
      <c r="DU109" s="28"/>
    </row>
    <row r="110" spans="3:125" x14ac:dyDescent="0.3">
      <c r="C110" s="31"/>
      <c r="E110" s="31"/>
      <c r="DI110" s="28"/>
      <c r="DJ110" s="31"/>
      <c r="DN110" s="28"/>
      <c r="DO110" s="28"/>
      <c r="DP110" s="28"/>
      <c r="DQ110" s="28"/>
      <c r="DR110" s="28"/>
      <c r="DS110" s="28"/>
      <c r="DT110" s="28"/>
      <c r="DU110" s="28"/>
    </row>
    <row r="111" spans="3:125" x14ac:dyDescent="0.3">
      <c r="C111" s="31"/>
      <c r="E111" s="31"/>
      <c r="DI111" s="28"/>
      <c r="DJ111" s="31"/>
      <c r="DN111" s="28"/>
      <c r="DO111" s="28"/>
      <c r="DP111" s="28"/>
      <c r="DQ111" s="28"/>
      <c r="DR111" s="28"/>
      <c r="DS111" s="28"/>
      <c r="DT111" s="28"/>
      <c r="DU111" s="28"/>
    </row>
    <row r="112" spans="3:125" x14ac:dyDescent="0.3">
      <c r="C112" s="31"/>
      <c r="E112" s="31"/>
      <c r="DI112" s="28"/>
      <c r="DJ112" s="31"/>
      <c r="DN112" s="28"/>
      <c r="DO112" s="28"/>
      <c r="DP112" s="28"/>
      <c r="DQ112" s="28"/>
      <c r="DR112" s="28"/>
      <c r="DS112" s="28"/>
      <c r="DT112" s="28"/>
      <c r="DU112" s="28"/>
    </row>
    <row r="113" spans="3:125" x14ac:dyDescent="0.3">
      <c r="C113" s="31"/>
      <c r="E113" s="31"/>
      <c r="DI113" s="28"/>
      <c r="DJ113" s="31"/>
      <c r="DN113" s="28"/>
      <c r="DO113" s="28"/>
      <c r="DP113" s="28"/>
      <c r="DQ113" s="28"/>
      <c r="DR113" s="28"/>
      <c r="DS113" s="28"/>
      <c r="DT113" s="28"/>
      <c r="DU113" s="28"/>
    </row>
    <row r="114" spans="3:125" x14ac:dyDescent="0.3">
      <c r="C114" s="31"/>
      <c r="E114" s="31"/>
      <c r="DI114" s="28"/>
      <c r="DJ114" s="31"/>
      <c r="DN114" s="28"/>
      <c r="DO114" s="28"/>
      <c r="DP114" s="28"/>
      <c r="DQ114" s="28"/>
      <c r="DR114" s="28"/>
      <c r="DS114" s="28"/>
      <c r="DT114" s="28"/>
      <c r="DU114" s="28"/>
    </row>
    <row r="115" spans="3:125" x14ac:dyDescent="0.3">
      <c r="C115" s="31"/>
      <c r="E115" s="31"/>
      <c r="DI115" s="28"/>
      <c r="DJ115" s="31"/>
      <c r="DN115" s="28"/>
      <c r="DO115" s="28"/>
      <c r="DP115" s="28"/>
      <c r="DQ115" s="28"/>
      <c r="DR115" s="28"/>
      <c r="DS115" s="28"/>
      <c r="DT115" s="28"/>
      <c r="DU115" s="28"/>
    </row>
    <row r="116" spans="3:125" x14ac:dyDescent="0.3">
      <c r="C116" s="31"/>
      <c r="E116" s="31"/>
      <c r="DI116" s="28"/>
      <c r="DJ116" s="31"/>
      <c r="DN116" s="28"/>
      <c r="DO116" s="28"/>
      <c r="DP116" s="28"/>
      <c r="DQ116" s="28"/>
      <c r="DR116" s="28"/>
      <c r="DS116" s="28"/>
      <c r="DT116" s="28"/>
      <c r="DU116" s="28"/>
    </row>
    <row r="117" spans="3:125" x14ac:dyDescent="0.3">
      <c r="C117" s="31"/>
      <c r="E117" s="31"/>
      <c r="DI117" s="28"/>
      <c r="DJ117" s="31"/>
      <c r="DN117" s="28"/>
      <c r="DO117" s="28"/>
      <c r="DP117" s="28"/>
      <c r="DQ117" s="28"/>
      <c r="DR117" s="28"/>
      <c r="DS117" s="28"/>
      <c r="DT117" s="28"/>
      <c r="DU117" s="28"/>
    </row>
    <row r="118" spans="3:125" x14ac:dyDescent="0.3">
      <c r="C118" s="31"/>
      <c r="E118" s="31"/>
      <c r="DI118" s="28"/>
      <c r="DJ118" s="31"/>
      <c r="DN118" s="28"/>
      <c r="DO118" s="28"/>
      <c r="DP118" s="28"/>
      <c r="DQ118" s="28"/>
      <c r="DR118" s="28"/>
      <c r="DS118" s="28"/>
      <c r="DT118" s="28"/>
      <c r="DU118" s="28"/>
    </row>
    <row r="119" spans="3:125" x14ac:dyDescent="0.3">
      <c r="C119" s="31"/>
      <c r="E119" s="31"/>
      <c r="DI119" s="28"/>
      <c r="DJ119" s="31"/>
      <c r="DN119" s="28"/>
      <c r="DO119" s="28"/>
      <c r="DP119" s="28"/>
      <c r="DQ119" s="28"/>
      <c r="DR119" s="28"/>
      <c r="DS119" s="28"/>
      <c r="DT119" s="28"/>
      <c r="DU119" s="28"/>
    </row>
    <row r="120" spans="3:125" x14ac:dyDescent="0.3">
      <c r="C120" s="31"/>
      <c r="E120" s="31"/>
      <c r="DI120" s="28"/>
      <c r="DJ120" s="31"/>
      <c r="DN120" s="28"/>
      <c r="DO120" s="28"/>
      <c r="DP120" s="28"/>
      <c r="DQ120" s="28"/>
      <c r="DR120" s="28"/>
      <c r="DS120" s="28"/>
      <c r="DT120" s="28"/>
      <c r="DU120" s="28"/>
    </row>
    <row r="121" spans="3:125" x14ac:dyDescent="0.3">
      <c r="C121" s="31"/>
      <c r="E121" s="31"/>
      <c r="DI121" s="28"/>
      <c r="DJ121" s="31"/>
      <c r="DN121" s="28"/>
      <c r="DO121" s="28"/>
      <c r="DP121" s="28"/>
      <c r="DQ121" s="28"/>
      <c r="DR121" s="28"/>
      <c r="DS121" s="28"/>
      <c r="DT121" s="28"/>
      <c r="DU121" s="28"/>
    </row>
    <row r="122" spans="3:125" x14ac:dyDescent="0.3">
      <c r="C122" s="31"/>
      <c r="E122" s="31"/>
      <c r="DI122" s="28"/>
      <c r="DJ122" s="31"/>
      <c r="DN122" s="28"/>
      <c r="DO122" s="28"/>
      <c r="DP122" s="28"/>
      <c r="DQ122" s="28"/>
      <c r="DR122" s="28"/>
      <c r="DS122" s="28"/>
      <c r="DT122" s="28"/>
      <c r="DU122" s="28"/>
    </row>
    <row r="123" spans="3:125" x14ac:dyDescent="0.3">
      <c r="C123" s="31"/>
      <c r="E123" s="31"/>
      <c r="DI123" s="28"/>
      <c r="DJ123" s="31"/>
      <c r="DN123" s="28"/>
      <c r="DO123" s="28"/>
      <c r="DP123" s="28"/>
      <c r="DQ123" s="28"/>
      <c r="DR123" s="28"/>
      <c r="DS123" s="28"/>
      <c r="DT123" s="28"/>
      <c r="DU123" s="28"/>
    </row>
    <row r="124" spans="3:125" x14ac:dyDescent="0.3">
      <c r="C124" s="31"/>
      <c r="E124" s="31"/>
      <c r="DI124" s="28"/>
      <c r="DJ124" s="31"/>
      <c r="DN124" s="28"/>
      <c r="DO124" s="28"/>
      <c r="DP124" s="28"/>
      <c r="DQ124" s="28"/>
      <c r="DR124" s="28"/>
      <c r="DS124" s="28"/>
      <c r="DT124" s="28"/>
      <c r="DU124" s="28"/>
    </row>
    <row r="125" spans="3:125" x14ac:dyDescent="0.3">
      <c r="C125" s="31"/>
      <c r="E125" s="31"/>
      <c r="DI125" s="28"/>
      <c r="DJ125" s="31"/>
      <c r="DN125" s="28"/>
      <c r="DO125" s="28"/>
      <c r="DP125" s="28"/>
      <c r="DQ125" s="28"/>
      <c r="DR125" s="28"/>
      <c r="DS125" s="28"/>
      <c r="DT125" s="28"/>
      <c r="DU125" s="28"/>
    </row>
    <row r="126" spans="3:125" x14ac:dyDescent="0.3">
      <c r="C126" s="31"/>
      <c r="E126" s="31"/>
      <c r="DI126" s="28"/>
      <c r="DJ126" s="31"/>
      <c r="DN126" s="28"/>
      <c r="DO126" s="28"/>
      <c r="DP126" s="28"/>
      <c r="DQ126" s="28"/>
      <c r="DR126" s="28"/>
      <c r="DS126" s="28"/>
      <c r="DT126" s="28"/>
      <c r="DU126" s="28"/>
    </row>
    <row r="127" spans="3:125" x14ac:dyDescent="0.3">
      <c r="C127" s="31"/>
      <c r="E127" s="31"/>
      <c r="DI127" s="28"/>
      <c r="DJ127" s="31"/>
      <c r="DN127" s="28"/>
      <c r="DO127" s="28"/>
      <c r="DP127" s="28"/>
      <c r="DQ127" s="28"/>
      <c r="DR127" s="28"/>
      <c r="DS127" s="28"/>
      <c r="DT127" s="28"/>
      <c r="DU127" s="28"/>
    </row>
    <row r="128" spans="3:125" x14ac:dyDescent="0.3">
      <c r="C128" s="31"/>
      <c r="E128" s="31"/>
      <c r="DI128" s="28"/>
      <c r="DJ128" s="31"/>
      <c r="DN128" s="28"/>
      <c r="DO128" s="28"/>
      <c r="DP128" s="28"/>
      <c r="DQ128" s="28"/>
      <c r="DR128" s="28"/>
      <c r="DS128" s="28"/>
      <c r="DT128" s="28"/>
      <c r="DU128" s="28"/>
    </row>
    <row r="129" spans="3:125" x14ac:dyDescent="0.3">
      <c r="C129" s="31"/>
      <c r="E129" s="31"/>
      <c r="DI129" s="28"/>
      <c r="DN129" s="28"/>
      <c r="DO129" s="28"/>
      <c r="DP129" s="28"/>
      <c r="DQ129" s="28"/>
      <c r="DR129" s="28"/>
      <c r="DS129" s="28"/>
      <c r="DT129" s="28"/>
      <c r="DU129" s="28"/>
    </row>
    <row r="130" spans="3:125" x14ac:dyDescent="0.3">
      <c r="C130" s="31"/>
      <c r="E130" s="31"/>
      <c r="DI130" s="28"/>
      <c r="DN130" s="28"/>
      <c r="DO130" s="28"/>
      <c r="DP130" s="28"/>
      <c r="DQ130" s="28"/>
      <c r="DR130" s="28"/>
      <c r="DS130" s="28"/>
      <c r="DT130" s="28"/>
      <c r="DU130" s="28"/>
    </row>
    <row r="131" spans="3:125" x14ac:dyDescent="0.3">
      <c r="C131" s="31"/>
      <c r="E131" s="31"/>
      <c r="DN131" s="28"/>
      <c r="DO131" s="28"/>
      <c r="DP131" s="28"/>
      <c r="DQ131" s="28"/>
      <c r="DR131" s="28"/>
      <c r="DS131" s="28"/>
      <c r="DT131" s="28"/>
      <c r="DU131" s="28"/>
    </row>
    <row r="132" spans="3:125" x14ac:dyDescent="0.3">
      <c r="C132" s="31"/>
      <c r="E132" s="31"/>
      <c r="DN132" s="28"/>
      <c r="DO132" s="28"/>
      <c r="DP132" s="28"/>
      <c r="DQ132" s="28"/>
      <c r="DR132" s="28"/>
      <c r="DS132" s="28"/>
      <c r="DT132" s="28"/>
      <c r="DU132" s="28"/>
    </row>
    <row r="133" spans="3:125" x14ac:dyDescent="0.3">
      <c r="C133" s="31"/>
      <c r="E133" s="31"/>
      <c r="DN133" s="28"/>
      <c r="DO133" s="28"/>
      <c r="DP133" s="28"/>
      <c r="DQ133" s="28"/>
      <c r="DR133" s="28"/>
      <c r="DS133" s="28"/>
      <c r="DT133" s="28"/>
      <c r="DU133" s="28"/>
    </row>
    <row r="134" spans="3:125" x14ac:dyDescent="0.3">
      <c r="C134" s="31"/>
      <c r="E134" s="31"/>
      <c r="DN134" s="28"/>
      <c r="DO134" s="28"/>
      <c r="DP134" s="28"/>
      <c r="DQ134" s="28"/>
      <c r="DR134" s="28"/>
      <c r="DS134" s="28"/>
      <c r="DT134" s="28"/>
      <c r="DU134" s="28"/>
    </row>
    <row r="135" spans="3:125" x14ac:dyDescent="0.3">
      <c r="C135" s="31"/>
      <c r="E135" s="31"/>
      <c r="DN135" s="28"/>
      <c r="DO135" s="28"/>
      <c r="DP135" s="28"/>
      <c r="DQ135" s="28"/>
      <c r="DR135" s="28"/>
      <c r="DS135" s="28"/>
      <c r="DT135" s="28"/>
      <c r="DU135" s="28"/>
    </row>
    <row r="136" spans="3:125" x14ac:dyDescent="0.3">
      <c r="C136" s="31"/>
      <c r="E136" s="31"/>
      <c r="DN136" s="28"/>
      <c r="DO136" s="28"/>
      <c r="DP136" s="28"/>
      <c r="DQ136" s="28"/>
      <c r="DR136" s="28"/>
      <c r="DS136" s="28"/>
      <c r="DT136" s="28"/>
      <c r="DU136" s="28"/>
    </row>
    <row r="137" spans="3:125" x14ac:dyDescent="0.3">
      <c r="C137" s="31"/>
      <c r="E137" s="31"/>
      <c r="DN137" s="28"/>
      <c r="DO137" s="28"/>
      <c r="DP137" s="28"/>
      <c r="DQ137" s="28"/>
      <c r="DR137" s="28"/>
      <c r="DS137" s="28"/>
      <c r="DT137" s="28"/>
      <c r="DU137" s="28"/>
    </row>
    <row r="138" spans="3:125" x14ac:dyDescent="0.3">
      <c r="C138" s="31"/>
      <c r="E138" s="31"/>
      <c r="DN138" s="28"/>
      <c r="DO138" s="28"/>
      <c r="DP138" s="28"/>
      <c r="DQ138" s="28"/>
      <c r="DR138" s="28"/>
      <c r="DS138" s="28"/>
      <c r="DT138" s="28"/>
      <c r="DU138" s="28"/>
    </row>
    <row r="139" spans="3:125" x14ac:dyDescent="0.3">
      <c r="C139" s="31"/>
      <c r="E139" s="31"/>
      <c r="DN139" s="28"/>
      <c r="DO139" s="28"/>
      <c r="DP139" s="28"/>
      <c r="DQ139" s="28"/>
      <c r="DR139" s="28"/>
      <c r="DS139" s="28"/>
      <c r="DT139" s="28"/>
      <c r="DU139" s="28"/>
    </row>
    <row r="140" spans="3:125" x14ac:dyDescent="0.3">
      <c r="C140" s="31"/>
      <c r="E140" s="31"/>
      <c r="DN140" s="28"/>
      <c r="DO140" s="28"/>
      <c r="DP140" s="28"/>
      <c r="DQ140" s="28"/>
      <c r="DR140" s="28"/>
      <c r="DS140" s="28"/>
      <c r="DT140" s="28"/>
      <c r="DU140" s="28"/>
    </row>
    <row r="141" spans="3:125" x14ac:dyDescent="0.3">
      <c r="C141" s="31"/>
      <c r="E141" s="31"/>
      <c r="DN141" s="28"/>
      <c r="DO141" s="28"/>
      <c r="DP141" s="28"/>
      <c r="DQ141" s="28"/>
      <c r="DR141" s="28"/>
      <c r="DS141" s="28"/>
      <c r="DT141" s="28"/>
      <c r="DU141" s="28"/>
    </row>
    <row r="142" spans="3:125" x14ac:dyDescent="0.3">
      <c r="C142" s="31"/>
      <c r="E142" s="31"/>
      <c r="DN142" s="28"/>
      <c r="DO142" s="28"/>
      <c r="DP142" s="28"/>
      <c r="DQ142" s="28"/>
      <c r="DR142" s="28"/>
      <c r="DS142" s="28"/>
      <c r="DT142" s="28"/>
      <c r="DU142" s="28"/>
    </row>
    <row r="143" spans="3:125" x14ac:dyDescent="0.3">
      <c r="C143" s="31"/>
      <c r="E143" s="31"/>
      <c r="DN143" s="28"/>
      <c r="DO143" s="28"/>
      <c r="DP143" s="28"/>
      <c r="DQ143" s="28"/>
      <c r="DR143" s="28"/>
      <c r="DS143" s="28"/>
      <c r="DT143" s="28"/>
      <c r="DU143" s="28"/>
    </row>
    <row r="144" spans="3:125" x14ac:dyDescent="0.3">
      <c r="C144" s="31"/>
      <c r="E144" s="31"/>
      <c r="DN144" s="28"/>
      <c r="DO144" s="28"/>
      <c r="DP144" s="28"/>
      <c r="DQ144" s="28"/>
      <c r="DR144" s="28"/>
      <c r="DS144" s="28"/>
      <c r="DT144" s="28"/>
      <c r="DU144" s="28"/>
    </row>
    <row r="145" spans="3:125" x14ac:dyDescent="0.3">
      <c r="C145" s="31"/>
      <c r="E145" s="31"/>
      <c r="DN145" s="28"/>
      <c r="DO145" s="28"/>
      <c r="DP145" s="28"/>
      <c r="DQ145" s="28"/>
      <c r="DR145" s="28"/>
      <c r="DS145" s="28"/>
      <c r="DT145" s="28"/>
      <c r="DU145" s="28"/>
    </row>
    <row r="146" spans="3:125" x14ac:dyDescent="0.3">
      <c r="C146" s="31"/>
      <c r="E146" s="31"/>
      <c r="DN146" s="28"/>
      <c r="DO146" s="28"/>
      <c r="DP146" s="28"/>
      <c r="DQ146" s="28"/>
      <c r="DR146" s="28"/>
      <c r="DS146" s="28"/>
      <c r="DT146" s="28"/>
      <c r="DU146" s="28"/>
    </row>
    <row r="147" spans="3:125" x14ac:dyDescent="0.3">
      <c r="C147" s="31"/>
      <c r="E147" s="31"/>
      <c r="DN147" s="28"/>
      <c r="DO147" s="28"/>
      <c r="DP147" s="28"/>
      <c r="DQ147" s="28"/>
      <c r="DR147" s="28"/>
      <c r="DS147" s="28"/>
      <c r="DT147" s="28"/>
      <c r="DU147" s="28"/>
    </row>
    <row r="148" spans="3:125" x14ac:dyDescent="0.3">
      <c r="C148" s="31"/>
      <c r="E148" s="31"/>
      <c r="DN148" s="28"/>
      <c r="DO148" s="28"/>
      <c r="DP148" s="28"/>
      <c r="DQ148" s="28"/>
      <c r="DR148" s="28"/>
      <c r="DS148" s="28"/>
      <c r="DT148" s="28"/>
      <c r="DU148" s="28"/>
    </row>
    <row r="149" spans="3:125" x14ac:dyDescent="0.3">
      <c r="C149" s="31"/>
      <c r="E149" s="31"/>
      <c r="DN149" s="28"/>
      <c r="DO149" s="28"/>
      <c r="DP149" s="28"/>
      <c r="DQ149" s="28"/>
      <c r="DR149" s="28"/>
      <c r="DS149" s="28"/>
      <c r="DT149" s="28"/>
      <c r="DU149" s="28"/>
    </row>
    <row r="150" spans="3:125" x14ac:dyDescent="0.3">
      <c r="C150" s="31"/>
      <c r="E150" s="31"/>
      <c r="DN150" s="28"/>
      <c r="DO150" s="28"/>
      <c r="DP150" s="28"/>
      <c r="DQ150" s="28"/>
      <c r="DR150" s="28"/>
      <c r="DS150" s="28"/>
      <c r="DT150" s="28"/>
      <c r="DU150" s="28"/>
    </row>
    <row r="151" spans="3:125" x14ac:dyDescent="0.3">
      <c r="C151" s="31"/>
      <c r="E151" s="31"/>
      <c r="DN151" s="28"/>
      <c r="DO151" s="28"/>
      <c r="DP151" s="28"/>
      <c r="DQ151" s="28"/>
      <c r="DR151" s="28"/>
      <c r="DS151" s="28"/>
      <c r="DT151" s="28"/>
      <c r="DU151" s="28"/>
    </row>
    <row r="152" spans="3:125" x14ac:dyDescent="0.3">
      <c r="C152" s="31"/>
      <c r="E152" s="31"/>
      <c r="DN152" s="28"/>
      <c r="DO152" s="28"/>
      <c r="DP152" s="28"/>
      <c r="DQ152" s="28"/>
      <c r="DR152" s="28"/>
      <c r="DS152" s="28"/>
      <c r="DT152" s="28"/>
      <c r="DU152" s="28"/>
    </row>
    <row r="153" spans="3:125" x14ac:dyDescent="0.3">
      <c r="C153" s="31"/>
      <c r="E153" s="31"/>
      <c r="DN153" s="28"/>
      <c r="DO153" s="28"/>
      <c r="DP153" s="28"/>
      <c r="DQ153" s="28"/>
      <c r="DR153" s="28"/>
      <c r="DS153" s="28"/>
      <c r="DT153" s="28"/>
      <c r="DU153" s="28"/>
    </row>
    <row r="154" spans="3:125" x14ac:dyDescent="0.3">
      <c r="C154" s="31"/>
      <c r="E154" s="31"/>
      <c r="DN154" s="28"/>
      <c r="DO154" s="28"/>
      <c r="DP154" s="28"/>
      <c r="DQ154" s="28"/>
      <c r="DR154" s="28"/>
      <c r="DS154" s="28"/>
      <c r="DT154" s="28"/>
      <c r="DU154" s="28"/>
    </row>
    <row r="155" spans="3:125" x14ac:dyDescent="0.3">
      <c r="C155" s="31"/>
      <c r="E155" s="31"/>
      <c r="DN155" s="28"/>
      <c r="DO155" s="28"/>
      <c r="DP155" s="28"/>
      <c r="DQ155" s="28"/>
      <c r="DR155" s="28"/>
      <c r="DS155" s="28"/>
      <c r="DT155" s="28"/>
      <c r="DU155" s="28"/>
    </row>
    <row r="156" spans="3:125" x14ac:dyDescent="0.3">
      <c r="C156" s="31"/>
      <c r="E156" s="31"/>
      <c r="DN156" s="28"/>
      <c r="DO156" s="28"/>
      <c r="DP156" s="28"/>
      <c r="DQ156" s="28"/>
      <c r="DR156" s="28"/>
      <c r="DS156" s="28"/>
      <c r="DT156" s="28"/>
      <c r="DU156" s="28"/>
    </row>
    <row r="157" spans="3:125" x14ac:dyDescent="0.3">
      <c r="C157" s="31"/>
      <c r="E157" s="31"/>
      <c r="DN157" s="28"/>
      <c r="DO157" s="28"/>
      <c r="DP157" s="28"/>
      <c r="DQ157" s="28"/>
      <c r="DR157" s="28"/>
      <c r="DS157" s="28"/>
      <c r="DT157" s="28"/>
      <c r="DU157" s="28"/>
    </row>
    <row r="158" spans="3:125" x14ac:dyDescent="0.3">
      <c r="C158" s="31"/>
      <c r="E158" s="31"/>
      <c r="DN158" s="28"/>
      <c r="DO158" s="28"/>
      <c r="DP158" s="28"/>
      <c r="DQ158" s="28"/>
      <c r="DR158" s="28"/>
      <c r="DS158" s="28"/>
      <c r="DT158" s="28"/>
      <c r="DU158" s="28"/>
    </row>
    <row r="159" spans="3:125" x14ac:dyDescent="0.3">
      <c r="C159" s="31"/>
      <c r="E159" s="31"/>
      <c r="DN159" s="28"/>
      <c r="DO159" s="28"/>
      <c r="DP159" s="28"/>
      <c r="DQ159" s="28"/>
      <c r="DR159" s="28"/>
      <c r="DS159" s="28"/>
      <c r="DT159" s="28"/>
      <c r="DU159" s="28"/>
    </row>
  </sheetData>
  <autoFilter ref="C1:DM78">
    <sortState ref="C2:DM80">
      <sortCondition ref="C1:C78"/>
    </sortState>
  </autoFilter>
  <conditionalFormatting sqref="DL2">
    <cfRule type="dataBar" priority="47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{4C9A0F5E-4E1D-41B4-8FCD-9D5B2C20CECC}</x14:id>
        </ext>
      </extLst>
    </cfRule>
  </conditionalFormatting>
  <conditionalFormatting sqref="DM2">
    <cfRule type="dataBar" priority="45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{E7644A06-D8D5-453C-A094-DA70865708D4}</x14:id>
        </ext>
      </extLst>
    </cfRule>
  </conditionalFormatting>
  <conditionalFormatting sqref="E2:E77">
    <cfRule type="containsText" dxfId="3315" priority="341" operator="containsText" text="nicht aktiv">
      <formula>NOT(ISERROR(SEARCH("nicht aktiv",E2)))</formula>
    </cfRule>
    <cfRule type="containsText" dxfId="3314" priority="342" operator="containsText" text="Neu">
      <formula>NOT(ISERROR(SEARCH("Neu",E2)))</formula>
    </cfRule>
    <cfRule type="containsText" dxfId="3313" priority="343" operator="containsText" text="Abmahnung">
      <formula>NOT(ISERROR(SEARCH("Abmahnung",E2)))</formula>
    </cfRule>
  </conditionalFormatting>
  <conditionalFormatting sqref="E2:E77">
    <cfRule type="cellIs" dxfId="3312" priority="340" operator="equal">
      <formula>0</formula>
    </cfRule>
  </conditionalFormatting>
  <conditionalFormatting sqref="DI2:DI77">
    <cfRule type="containsText" dxfId="3311" priority="99" operator="containsText" text="bedingt">
      <formula>NOT(ISERROR(SEARCH("bedingt",DI2)))</formula>
    </cfRule>
    <cfRule type="containsText" dxfId="3310" priority="315" operator="containsText" text="nicht aktiv">
      <formula>NOT(ISERROR(SEARCH("nicht aktiv",DI2)))</formula>
    </cfRule>
  </conditionalFormatting>
  <conditionalFormatting sqref="D2">
    <cfRule type="dataBar" priority="27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{DFDBFCEB-CD1E-4A3F-A7FB-2A31FB38C0B3}</x14:id>
        </ext>
      </extLst>
    </cfRule>
  </conditionalFormatting>
  <conditionalFormatting sqref="G2:AR2 DH2">
    <cfRule type="dataBar" priority="24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{58A0C04F-6871-4A03-9A74-03284C4B70FE}</x14:id>
        </ext>
      </extLst>
    </cfRule>
  </conditionalFormatting>
  <conditionalFormatting sqref="DJ2:DJ77">
    <cfRule type="containsText" dxfId="3309" priority="242" operator="containsText" text="INFOS">
      <formula>NOT(ISERROR(SEARCH("INFOS",DJ2)))</formula>
    </cfRule>
  </conditionalFormatting>
  <conditionalFormatting sqref="DL3:DL77">
    <cfRule type="dataBar" priority="24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{81516A18-2C22-46DD-A2E3-42AC3DD352A2}</x14:id>
        </ext>
      </extLst>
    </cfRule>
  </conditionalFormatting>
  <conditionalFormatting sqref="DM3:DM77">
    <cfRule type="dataBar" priority="23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{108E5A87-4ABD-466B-B2B5-4589ADF219E4}</x14:id>
        </ext>
      </extLst>
    </cfRule>
  </conditionalFormatting>
  <conditionalFormatting sqref="DK3:DK77">
    <cfRule type="cellIs" dxfId="3308" priority="236" operator="lessThan">
      <formula>65</formula>
    </cfRule>
    <cfRule type="cellIs" dxfId="3307" priority="237" operator="lessThan">
      <formula>60</formula>
    </cfRule>
  </conditionalFormatting>
  <conditionalFormatting sqref="DK3:DK77">
    <cfRule type="dataBar" priority="2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{8F21E4E4-996D-43A9-94A3-B15E1C2DBF32}</x14:id>
        </ext>
      </extLst>
    </cfRule>
  </conditionalFormatting>
  <conditionalFormatting sqref="D3:D77">
    <cfRule type="dataBar" priority="23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{9B02477E-678B-4476-9BEB-CC68B630FD5F}</x14:id>
        </ext>
      </extLst>
    </cfRule>
  </conditionalFormatting>
  <conditionalFormatting sqref="AS2">
    <cfRule type="dataBar" priority="22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{7E3C5A4D-DEED-4F26-ABC6-3EB404EF1B5F}</x14:id>
        </ext>
      </extLst>
    </cfRule>
  </conditionalFormatting>
  <conditionalFormatting sqref="AT2">
    <cfRule type="dataBar" priority="22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{B0497398-0E63-4FC5-8D12-DA1710985888}</x14:id>
        </ext>
      </extLst>
    </cfRule>
  </conditionalFormatting>
  <conditionalFormatting sqref="AU2">
    <cfRule type="dataBar" priority="22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{3A84367E-3C9F-4853-BAB4-5BC6A6B608F9}</x14:id>
        </ext>
      </extLst>
    </cfRule>
  </conditionalFormatting>
  <conditionalFormatting sqref="AV2">
    <cfRule type="dataBar" priority="2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{5044A913-6C36-4208-A6A7-63A55A1B3E67}</x14:id>
        </ext>
      </extLst>
    </cfRule>
  </conditionalFormatting>
  <conditionalFormatting sqref="AW2">
    <cfRule type="dataBar" priority="2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{92542590-06B2-4B7D-9438-A0D1B190957B}</x14:id>
        </ext>
      </extLst>
    </cfRule>
  </conditionalFormatting>
  <conditionalFormatting sqref="AX2">
    <cfRule type="dataBar" priority="2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{B6096345-C381-4FD9-824A-F90608BFCDC3}</x14:id>
        </ext>
      </extLst>
    </cfRule>
  </conditionalFormatting>
  <conditionalFormatting sqref="AY2">
    <cfRule type="dataBar" priority="20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{BB01B819-F1E4-4C4A-8A9A-96676EF6A328}</x14:id>
        </ext>
      </extLst>
    </cfRule>
  </conditionalFormatting>
  <conditionalFormatting sqref="AZ2">
    <cfRule type="dataBar" priority="20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{F76728DE-996C-43FF-9E6D-7624DBB0ED30}</x14:id>
        </ext>
      </extLst>
    </cfRule>
  </conditionalFormatting>
  <conditionalFormatting sqref="BA2">
    <cfRule type="dataBar" priority="20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{1EB1A576-5452-49FF-B633-9BFBC05AFE2D}</x14:id>
        </ext>
      </extLst>
    </cfRule>
  </conditionalFormatting>
  <conditionalFormatting sqref="BB2">
    <cfRule type="dataBar" priority="19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{85CC2F34-F053-4653-BE6D-28C7A18524E9}</x14:id>
        </ext>
      </extLst>
    </cfRule>
  </conditionalFormatting>
  <conditionalFormatting sqref="BC2">
    <cfRule type="dataBar" priority="19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{BD940B5C-6D43-4CF9-9711-1C33705A3991}</x14:id>
        </ext>
      </extLst>
    </cfRule>
  </conditionalFormatting>
  <conditionalFormatting sqref="BD2">
    <cfRule type="dataBar" priority="19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{FB61294E-8B99-4ACF-803A-5D7F3FED731D}</x14:id>
        </ext>
      </extLst>
    </cfRule>
  </conditionalFormatting>
  <conditionalFormatting sqref="BE2">
    <cfRule type="dataBar" priority="18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{DDDE9480-4E4D-4193-8AB2-A6A98C99BC03}</x14:id>
        </ext>
      </extLst>
    </cfRule>
  </conditionalFormatting>
  <conditionalFormatting sqref="BF2">
    <cfRule type="dataBar" priority="17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{47B6B361-A823-4DDB-BEC5-869225E20D75}</x14:id>
        </ext>
      </extLst>
    </cfRule>
  </conditionalFormatting>
  <conditionalFormatting sqref="BG2:BI2">
    <cfRule type="dataBar" priority="17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{524061EC-EDBE-4077-9E87-DB69D1F56414}</x14:id>
        </ext>
      </extLst>
    </cfRule>
  </conditionalFormatting>
  <conditionalFormatting sqref="BM2">
    <cfRule type="dataBar" priority="17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{E564FAE4-DBE5-40E0-867E-819A0F4666FB}</x14:id>
        </ext>
      </extLst>
    </cfRule>
  </conditionalFormatting>
  <conditionalFormatting sqref="BL2">
    <cfRule type="dataBar" priority="16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{D0DABFBA-1B42-47EA-884A-527F0AE5041B}</x14:id>
        </ext>
      </extLst>
    </cfRule>
  </conditionalFormatting>
  <conditionalFormatting sqref="BK2">
    <cfRule type="dataBar" priority="16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{16182AA1-3395-4E66-B8F4-3131904DCC63}</x14:id>
        </ext>
      </extLst>
    </cfRule>
  </conditionalFormatting>
  <conditionalFormatting sqref="BJ2">
    <cfRule type="dataBar" priority="16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{DB3E146C-E817-498C-9C38-64A4E37B8119}</x14:id>
        </ext>
      </extLst>
    </cfRule>
  </conditionalFormatting>
  <conditionalFormatting sqref="BP2">
    <cfRule type="dataBar" priority="16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{B1ACC6A2-D7AF-46C8-89E5-56B8CEE952A4}</x14:id>
        </ext>
      </extLst>
    </cfRule>
  </conditionalFormatting>
  <conditionalFormatting sqref="BO2">
    <cfRule type="dataBar" priority="15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{87DA54C7-EBBC-427D-9368-17DDE2B4398F}</x14:id>
        </ext>
      </extLst>
    </cfRule>
  </conditionalFormatting>
  <conditionalFormatting sqref="BN2">
    <cfRule type="dataBar" priority="15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{93C0D3E5-D8BB-43CC-B4E0-9CFC7184EEEA}</x14:id>
        </ext>
      </extLst>
    </cfRule>
  </conditionalFormatting>
  <conditionalFormatting sqref="BQ2">
    <cfRule type="dataBar" priority="14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{D2E2960C-3740-4BF5-AF72-D2C9626348C9}</x14:id>
        </ext>
      </extLst>
    </cfRule>
  </conditionalFormatting>
  <conditionalFormatting sqref="BR2">
    <cfRule type="dataBar" priority="14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{003FCEAC-64DA-4E6C-9BA7-C943124428E6}</x14:id>
        </ext>
      </extLst>
    </cfRule>
  </conditionalFormatting>
  <conditionalFormatting sqref="BS2">
    <cfRule type="dataBar" priority="1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{3EED2917-A489-47D7-A54C-39BC40D7F1FB}</x14:id>
        </ext>
      </extLst>
    </cfRule>
  </conditionalFormatting>
  <conditionalFormatting sqref="BT2">
    <cfRule type="dataBar" priority="12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{60C505D2-3D6B-42F6-9C0A-E0F0DDC27FDC}</x14:id>
        </ext>
      </extLst>
    </cfRule>
  </conditionalFormatting>
  <conditionalFormatting sqref="BU2">
    <cfRule type="dataBar" priority="11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{EA609D1A-FC65-441F-9863-43BDF7B190F1}</x14:id>
        </ext>
      </extLst>
    </cfRule>
  </conditionalFormatting>
  <conditionalFormatting sqref="BV2">
    <cfRule type="dataBar" priority="11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{92709038-C8AC-4E0B-98B1-6AD5BF556F2B}</x14:id>
        </ext>
      </extLst>
    </cfRule>
  </conditionalFormatting>
  <conditionalFormatting sqref="BW2">
    <cfRule type="dataBar" priority="1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{9227E65A-5FBF-43F3-ADA6-E5C19465D1D6}</x14:id>
        </ext>
      </extLst>
    </cfRule>
  </conditionalFormatting>
  <conditionalFormatting sqref="BX2">
    <cfRule type="dataBar" priority="10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{75455651-CE93-49A7-BE2B-895C2FE24983}</x14:id>
        </ext>
      </extLst>
    </cfRule>
  </conditionalFormatting>
  <conditionalFormatting sqref="BY2">
    <cfRule type="dataBar" priority="10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{452AB333-C195-4101-9F32-CB582D0475F4}</x14:id>
        </ext>
      </extLst>
    </cfRule>
  </conditionalFormatting>
  <conditionalFormatting sqref="BZ2">
    <cfRule type="dataBar" priority="9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{5655D50F-E039-4B60-913E-F4AD108BA3D1}</x14:id>
        </ext>
      </extLst>
    </cfRule>
  </conditionalFormatting>
  <conditionalFormatting sqref="CA2">
    <cfRule type="dataBar" priority="9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{F9678F9F-5761-40F4-874C-64A05C5F7067}</x14:id>
        </ext>
      </extLst>
    </cfRule>
  </conditionalFormatting>
  <conditionalFormatting sqref="CB2">
    <cfRule type="dataBar" priority="9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{28F387BC-EEE9-4078-BD47-C473D0FBFDF2}</x14:id>
        </ext>
      </extLst>
    </cfRule>
  </conditionalFormatting>
  <conditionalFormatting sqref="CC2">
    <cfRule type="dataBar" priority="8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{E8DE81AD-219E-4E49-A5D1-A96DA7E4A328}</x14:id>
        </ext>
      </extLst>
    </cfRule>
  </conditionalFormatting>
  <conditionalFormatting sqref="CD2">
    <cfRule type="dataBar" priority="7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{8CCFC068-A07F-449D-BE03-5399C5F2BF0F}</x14:id>
        </ext>
      </extLst>
    </cfRule>
  </conditionalFormatting>
  <conditionalFormatting sqref="CE2">
    <cfRule type="dataBar" priority="7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{81CE29A1-57F2-4A73-8167-1B8EE0FEC86E}</x14:id>
        </ext>
      </extLst>
    </cfRule>
  </conditionalFormatting>
  <conditionalFormatting sqref="CF2">
    <cfRule type="dataBar" priority="7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{BC6EBB29-C1B4-4905-9625-6C365A4437AE}</x14:id>
        </ext>
      </extLst>
    </cfRule>
  </conditionalFormatting>
  <conditionalFormatting sqref="CG2">
    <cfRule type="dataBar" priority="7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{A6A3612C-12CF-4FE4-98E7-119B1B12276B}</x14:id>
        </ext>
      </extLst>
    </cfRule>
  </conditionalFormatting>
  <conditionalFormatting sqref="CH2">
    <cfRule type="dataBar" priority="5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{21BC7A87-C8C7-442F-A0E1-1386957FA78B}</x14:id>
        </ext>
      </extLst>
    </cfRule>
  </conditionalFormatting>
  <conditionalFormatting sqref="CI2">
    <cfRule type="dataBar" priority="5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{BFFC39E4-80CE-4D5A-A4E5-A143B1BCB4F5}</x14:id>
        </ext>
      </extLst>
    </cfRule>
  </conditionalFormatting>
  <conditionalFormatting sqref="CJ2:CM2">
    <cfRule type="dataBar" priority="5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{58F04668-378E-4067-824B-46CAF1459F23}</x14:id>
        </ext>
      </extLst>
    </cfRule>
  </conditionalFormatting>
  <conditionalFormatting sqref="CN2">
    <cfRule type="dataBar" priority="4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{AB030B9B-85F4-4E11-91FC-62DDAB0985ED}</x14:id>
        </ext>
      </extLst>
    </cfRule>
  </conditionalFormatting>
  <conditionalFormatting sqref="CO2">
    <cfRule type="dataBar" priority="4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{AD5212C9-CCF7-442E-8007-3A1F0E9D7871}</x14:id>
        </ext>
      </extLst>
    </cfRule>
  </conditionalFormatting>
  <conditionalFormatting sqref="CP2">
    <cfRule type="dataBar" priority="3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{152E1A13-FC93-49DF-883F-ADF8AB32E6A1}</x14:id>
        </ext>
      </extLst>
    </cfRule>
  </conditionalFormatting>
  <conditionalFormatting sqref="CQ2:CS2">
    <cfRule type="dataBar" priority="3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{0E8D3244-5950-41EB-A9F0-157D94BA0D1B}</x14:id>
        </ext>
      </extLst>
    </cfRule>
  </conditionalFormatting>
  <conditionalFormatting sqref="F52:F55">
    <cfRule type="dataBar" priority="3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{3B33BC40-179F-4CFF-B6F6-AD4E634A9452}</x14:id>
        </ext>
      </extLst>
    </cfRule>
  </conditionalFormatting>
  <conditionalFormatting sqref="CV2">
    <cfRule type="dataBar" priority="3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{98987458-8883-487A-B12C-F464B483D853}</x14:id>
        </ext>
      </extLst>
    </cfRule>
  </conditionalFormatting>
  <conditionalFormatting sqref="CU2">
    <cfRule type="dataBar" priority="3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{EA800E5C-AC3C-4DA3-9C18-CA8C62ACBE7E}</x14:id>
        </ext>
      </extLst>
    </cfRule>
  </conditionalFormatting>
  <conditionalFormatting sqref="CT2">
    <cfRule type="dataBar" priority="2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{43CC75E9-B985-45C4-ADD0-D20381BBDE1F}</x14:id>
        </ext>
      </extLst>
    </cfRule>
  </conditionalFormatting>
  <conditionalFormatting sqref="CW2">
    <cfRule type="dataBar" priority="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{90991480-35BD-49EC-BBE2-2D8B7736AAA9}</x14:id>
        </ext>
      </extLst>
    </cfRule>
  </conditionalFormatting>
  <conditionalFormatting sqref="CX2">
    <cfRule type="dataBar" priority="2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{BD58D340-7014-4B6D-BC4C-1726D723F150}</x14:id>
        </ext>
      </extLst>
    </cfRule>
  </conditionalFormatting>
  <conditionalFormatting sqref="CY2">
    <cfRule type="dataBar" priority="2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{492714AE-36F5-4728-9397-E23BC5CA6D3D}</x14:id>
        </ext>
      </extLst>
    </cfRule>
  </conditionalFormatting>
  <conditionalFormatting sqref="DB2:DG2">
    <cfRule type="dataBar" priority="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{E08F0967-27B2-44C6-80F4-C86DA708A360}</x14:id>
        </ext>
      </extLst>
    </cfRule>
  </conditionalFormatting>
  <conditionalFormatting sqref="DA2">
    <cfRule type="dataBar" priority="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{EB955A98-0767-4844-804E-FFC4937C690A}</x14:id>
        </ext>
      </extLst>
    </cfRule>
  </conditionalFormatting>
  <conditionalFormatting sqref="CZ2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{8D4C4D0D-4994-4FD3-BAEE-6C33C3C1473F}</x14:id>
        </ext>
      </extLst>
    </cfRule>
  </conditionalFormatting>
  <conditionalFormatting sqref="G3:DH7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{BA32D5EF-64DB-4B09-97C3-7948F292AE7E}</x14:id>
        </ext>
      </extLst>
    </cfRule>
  </conditionalFormatting>
  <pageMargins left="0.7" right="0.7" top="0.78740157499999996" bottom="0.78740157499999996" header="0.3" footer="0.3"/>
  <pageSetup paperSize="9" orientation="portrait" horizontalDpi="4294967293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9A0F5E-4E1D-41B4-8FCD-9D5B2C20CE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DL2</xm:sqref>
        </x14:conditionalFormatting>
        <x14:conditionalFormatting xmlns:xm="http://schemas.microsoft.com/office/excel/2006/main">
          <x14:cfRule type="dataBar" id="{E7644A06-D8D5-453C-A094-DA70865708D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DM2</xm:sqref>
        </x14:conditionalFormatting>
        <x14:conditionalFormatting xmlns:xm="http://schemas.microsoft.com/office/excel/2006/main">
          <x14:cfRule type="dataBar" id="{DFDBFCEB-CD1E-4A3F-A7FB-2A31FB38C0B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D2</xm:sqref>
        </x14:conditionalFormatting>
        <x14:conditionalFormatting xmlns:xm="http://schemas.microsoft.com/office/excel/2006/main">
          <x14:cfRule type="dataBar" id="{58A0C04F-6871-4A03-9A74-03284C4B70F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G2:AR2 DH2</xm:sqref>
        </x14:conditionalFormatting>
        <x14:conditionalFormatting xmlns:xm="http://schemas.microsoft.com/office/excel/2006/main">
          <x14:cfRule type="dataBar" id="{81516A18-2C22-46DD-A2E3-42AC3DD352A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DL3:DL77</xm:sqref>
        </x14:conditionalFormatting>
        <x14:conditionalFormatting xmlns:xm="http://schemas.microsoft.com/office/excel/2006/main">
          <x14:cfRule type="dataBar" id="{108E5A87-4ABD-466B-B2B5-4589ADF219E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DM3:DM77</xm:sqref>
        </x14:conditionalFormatting>
        <x14:conditionalFormatting xmlns:xm="http://schemas.microsoft.com/office/excel/2006/main">
          <x14:cfRule type="dataBar" id="{8F21E4E4-996D-43A9-94A3-B15E1C2DBF3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DK3:DK77</xm:sqref>
        </x14:conditionalFormatting>
        <x14:conditionalFormatting xmlns:xm="http://schemas.microsoft.com/office/excel/2006/main">
          <x14:cfRule type="dataBar" id="{9B02477E-678B-4476-9BEB-CC68B630FD5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D3:D77</xm:sqref>
        </x14:conditionalFormatting>
        <x14:conditionalFormatting xmlns:xm="http://schemas.microsoft.com/office/excel/2006/main">
          <x14:cfRule type="dataBar" id="{7E3C5A4D-DEED-4F26-ABC6-3EB404EF1B5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AS2</xm:sqref>
        </x14:conditionalFormatting>
        <x14:conditionalFormatting xmlns:xm="http://schemas.microsoft.com/office/excel/2006/main">
          <x14:cfRule type="dataBar" id="{B0497398-0E63-4FC5-8D12-DA171098588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AT2</xm:sqref>
        </x14:conditionalFormatting>
        <x14:conditionalFormatting xmlns:xm="http://schemas.microsoft.com/office/excel/2006/main">
          <x14:cfRule type="dataBar" id="{3A84367E-3C9F-4853-BAB4-5BC6A6B608F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AU2</xm:sqref>
        </x14:conditionalFormatting>
        <x14:conditionalFormatting xmlns:xm="http://schemas.microsoft.com/office/excel/2006/main">
          <x14:cfRule type="dataBar" id="{5044A913-6C36-4208-A6A7-63A55A1B3E6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AV2</xm:sqref>
        </x14:conditionalFormatting>
        <x14:conditionalFormatting xmlns:xm="http://schemas.microsoft.com/office/excel/2006/main">
          <x14:cfRule type="dataBar" id="{92542590-06B2-4B7D-9438-A0D1B190957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AW2</xm:sqref>
        </x14:conditionalFormatting>
        <x14:conditionalFormatting xmlns:xm="http://schemas.microsoft.com/office/excel/2006/main">
          <x14:cfRule type="dataBar" id="{B6096345-C381-4FD9-824A-F90608BFCDC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AX2</xm:sqref>
        </x14:conditionalFormatting>
        <x14:conditionalFormatting xmlns:xm="http://schemas.microsoft.com/office/excel/2006/main">
          <x14:cfRule type="dataBar" id="{BB01B819-F1E4-4C4A-8A9A-96676EF6A32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AY2</xm:sqref>
        </x14:conditionalFormatting>
        <x14:conditionalFormatting xmlns:xm="http://schemas.microsoft.com/office/excel/2006/main">
          <x14:cfRule type="dataBar" id="{F76728DE-996C-43FF-9E6D-7624DBB0ED3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AZ2</xm:sqref>
        </x14:conditionalFormatting>
        <x14:conditionalFormatting xmlns:xm="http://schemas.microsoft.com/office/excel/2006/main">
          <x14:cfRule type="dataBar" id="{1EB1A576-5452-49FF-B633-9BFBC05AFE2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BA2</xm:sqref>
        </x14:conditionalFormatting>
        <x14:conditionalFormatting xmlns:xm="http://schemas.microsoft.com/office/excel/2006/main">
          <x14:cfRule type="dataBar" id="{85CC2F34-F053-4653-BE6D-28C7A18524E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BB2</xm:sqref>
        </x14:conditionalFormatting>
        <x14:conditionalFormatting xmlns:xm="http://schemas.microsoft.com/office/excel/2006/main">
          <x14:cfRule type="dataBar" id="{BD940B5C-6D43-4CF9-9711-1C33705A399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BC2</xm:sqref>
        </x14:conditionalFormatting>
        <x14:conditionalFormatting xmlns:xm="http://schemas.microsoft.com/office/excel/2006/main">
          <x14:cfRule type="dataBar" id="{FB61294E-8B99-4ACF-803A-5D7F3FED731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BD2</xm:sqref>
        </x14:conditionalFormatting>
        <x14:conditionalFormatting xmlns:xm="http://schemas.microsoft.com/office/excel/2006/main">
          <x14:cfRule type="dataBar" id="{DDDE9480-4E4D-4193-8AB2-A6A98C99BC0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BE2</xm:sqref>
        </x14:conditionalFormatting>
        <x14:conditionalFormatting xmlns:xm="http://schemas.microsoft.com/office/excel/2006/main">
          <x14:cfRule type="dataBar" id="{47B6B361-A823-4DDB-BEC5-869225E20D7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BF2</xm:sqref>
        </x14:conditionalFormatting>
        <x14:conditionalFormatting xmlns:xm="http://schemas.microsoft.com/office/excel/2006/main">
          <x14:cfRule type="dataBar" id="{524061EC-EDBE-4077-9E87-DB69D1F5641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BG2:BI2</xm:sqref>
        </x14:conditionalFormatting>
        <x14:conditionalFormatting xmlns:xm="http://schemas.microsoft.com/office/excel/2006/main">
          <x14:cfRule type="dataBar" id="{E564FAE4-DBE5-40E0-867E-819A0F4666F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BM2</xm:sqref>
        </x14:conditionalFormatting>
        <x14:conditionalFormatting xmlns:xm="http://schemas.microsoft.com/office/excel/2006/main">
          <x14:cfRule type="dataBar" id="{D0DABFBA-1B42-47EA-884A-527F0AE5041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BL2</xm:sqref>
        </x14:conditionalFormatting>
        <x14:conditionalFormatting xmlns:xm="http://schemas.microsoft.com/office/excel/2006/main">
          <x14:cfRule type="dataBar" id="{16182AA1-3395-4E66-B8F4-3131904DCC6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BK2</xm:sqref>
        </x14:conditionalFormatting>
        <x14:conditionalFormatting xmlns:xm="http://schemas.microsoft.com/office/excel/2006/main">
          <x14:cfRule type="dataBar" id="{DB3E146C-E817-498C-9C38-64A4E37B811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BJ2</xm:sqref>
        </x14:conditionalFormatting>
        <x14:conditionalFormatting xmlns:xm="http://schemas.microsoft.com/office/excel/2006/main">
          <x14:cfRule type="dataBar" id="{B1ACC6A2-D7AF-46C8-89E5-56B8CEE952A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BP2</xm:sqref>
        </x14:conditionalFormatting>
        <x14:conditionalFormatting xmlns:xm="http://schemas.microsoft.com/office/excel/2006/main">
          <x14:cfRule type="dataBar" id="{87DA54C7-EBBC-427D-9368-17DDE2B4398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BO2</xm:sqref>
        </x14:conditionalFormatting>
        <x14:conditionalFormatting xmlns:xm="http://schemas.microsoft.com/office/excel/2006/main">
          <x14:cfRule type="dataBar" id="{93C0D3E5-D8BB-43CC-B4E0-9CFC7184EEE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BN2</xm:sqref>
        </x14:conditionalFormatting>
        <x14:conditionalFormatting xmlns:xm="http://schemas.microsoft.com/office/excel/2006/main">
          <x14:cfRule type="dataBar" id="{D2E2960C-3740-4BF5-AF72-D2C9626348C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BQ2</xm:sqref>
        </x14:conditionalFormatting>
        <x14:conditionalFormatting xmlns:xm="http://schemas.microsoft.com/office/excel/2006/main">
          <x14:cfRule type="dataBar" id="{003FCEAC-64DA-4E6C-9BA7-C943124428E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BR2</xm:sqref>
        </x14:conditionalFormatting>
        <x14:conditionalFormatting xmlns:xm="http://schemas.microsoft.com/office/excel/2006/main">
          <x14:cfRule type="dataBar" id="{3EED2917-A489-47D7-A54C-39BC40D7F1F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BS2</xm:sqref>
        </x14:conditionalFormatting>
        <x14:conditionalFormatting xmlns:xm="http://schemas.microsoft.com/office/excel/2006/main">
          <x14:cfRule type="dataBar" id="{60C505D2-3D6B-42F6-9C0A-E0F0DDC27FD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BT2</xm:sqref>
        </x14:conditionalFormatting>
        <x14:conditionalFormatting xmlns:xm="http://schemas.microsoft.com/office/excel/2006/main">
          <x14:cfRule type="dataBar" id="{EA609D1A-FC65-441F-9863-43BDF7B190F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BU2</xm:sqref>
        </x14:conditionalFormatting>
        <x14:conditionalFormatting xmlns:xm="http://schemas.microsoft.com/office/excel/2006/main">
          <x14:cfRule type="dataBar" id="{92709038-C8AC-4E0B-98B1-6AD5BF556F2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BV2</xm:sqref>
        </x14:conditionalFormatting>
        <x14:conditionalFormatting xmlns:xm="http://schemas.microsoft.com/office/excel/2006/main">
          <x14:cfRule type="dataBar" id="{9227E65A-5FBF-43F3-ADA6-E5C19465D1D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BW2</xm:sqref>
        </x14:conditionalFormatting>
        <x14:conditionalFormatting xmlns:xm="http://schemas.microsoft.com/office/excel/2006/main">
          <x14:cfRule type="dataBar" id="{75455651-CE93-49A7-BE2B-895C2FE2498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BX2</xm:sqref>
        </x14:conditionalFormatting>
        <x14:conditionalFormatting xmlns:xm="http://schemas.microsoft.com/office/excel/2006/main">
          <x14:cfRule type="dataBar" id="{452AB333-C195-4101-9F32-CB582D0475F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BY2</xm:sqref>
        </x14:conditionalFormatting>
        <x14:conditionalFormatting xmlns:xm="http://schemas.microsoft.com/office/excel/2006/main">
          <x14:cfRule type="dataBar" id="{5655D50F-E039-4B60-913E-F4AD108BA3D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BZ2</xm:sqref>
        </x14:conditionalFormatting>
        <x14:conditionalFormatting xmlns:xm="http://schemas.microsoft.com/office/excel/2006/main">
          <x14:cfRule type="dataBar" id="{F9678F9F-5761-40F4-874C-64A05C5F706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CA2</xm:sqref>
        </x14:conditionalFormatting>
        <x14:conditionalFormatting xmlns:xm="http://schemas.microsoft.com/office/excel/2006/main">
          <x14:cfRule type="dataBar" id="{28F387BC-EEE9-4078-BD47-C473D0FBFDF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CB2</xm:sqref>
        </x14:conditionalFormatting>
        <x14:conditionalFormatting xmlns:xm="http://schemas.microsoft.com/office/excel/2006/main">
          <x14:cfRule type="dataBar" id="{E8DE81AD-219E-4E49-A5D1-A96DA7E4A32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CC2</xm:sqref>
        </x14:conditionalFormatting>
        <x14:conditionalFormatting xmlns:xm="http://schemas.microsoft.com/office/excel/2006/main">
          <x14:cfRule type="dataBar" id="{8CCFC068-A07F-449D-BE03-5399C5F2BF0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CD2</xm:sqref>
        </x14:conditionalFormatting>
        <x14:conditionalFormatting xmlns:xm="http://schemas.microsoft.com/office/excel/2006/main">
          <x14:cfRule type="dataBar" id="{81CE29A1-57F2-4A73-8167-1B8EE0FEC86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CE2</xm:sqref>
        </x14:conditionalFormatting>
        <x14:conditionalFormatting xmlns:xm="http://schemas.microsoft.com/office/excel/2006/main">
          <x14:cfRule type="dataBar" id="{BC6EBB29-C1B4-4905-9625-6C365A4437A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CF2</xm:sqref>
        </x14:conditionalFormatting>
        <x14:conditionalFormatting xmlns:xm="http://schemas.microsoft.com/office/excel/2006/main">
          <x14:cfRule type="dataBar" id="{A6A3612C-12CF-4FE4-98E7-119B1B12276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CG2</xm:sqref>
        </x14:conditionalFormatting>
        <x14:conditionalFormatting xmlns:xm="http://schemas.microsoft.com/office/excel/2006/main">
          <x14:cfRule type="dataBar" id="{21BC7A87-C8C7-442F-A0E1-1386957FA78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CH2</xm:sqref>
        </x14:conditionalFormatting>
        <x14:conditionalFormatting xmlns:xm="http://schemas.microsoft.com/office/excel/2006/main">
          <x14:cfRule type="dataBar" id="{BFFC39E4-80CE-4D5A-A4E5-A143B1BCB4F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CI2</xm:sqref>
        </x14:conditionalFormatting>
        <x14:conditionalFormatting xmlns:xm="http://schemas.microsoft.com/office/excel/2006/main">
          <x14:cfRule type="dataBar" id="{58F04668-378E-4067-824B-46CAF1459F2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CJ2:CM2</xm:sqref>
        </x14:conditionalFormatting>
        <x14:conditionalFormatting xmlns:xm="http://schemas.microsoft.com/office/excel/2006/main">
          <x14:cfRule type="dataBar" id="{AB030B9B-85F4-4E11-91FC-62DDAB0985E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CN2</xm:sqref>
        </x14:conditionalFormatting>
        <x14:conditionalFormatting xmlns:xm="http://schemas.microsoft.com/office/excel/2006/main">
          <x14:cfRule type="dataBar" id="{AD5212C9-CCF7-442E-8007-3A1F0E9D787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CO2</xm:sqref>
        </x14:conditionalFormatting>
        <x14:conditionalFormatting xmlns:xm="http://schemas.microsoft.com/office/excel/2006/main">
          <x14:cfRule type="dataBar" id="{152E1A13-FC93-49DF-883F-ADF8AB32E6A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CP2</xm:sqref>
        </x14:conditionalFormatting>
        <x14:conditionalFormatting xmlns:xm="http://schemas.microsoft.com/office/excel/2006/main">
          <x14:cfRule type="dataBar" id="{0E8D3244-5950-41EB-A9F0-157D94BA0D1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CQ2:CS2</xm:sqref>
        </x14:conditionalFormatting>
        <x14:conditionalFormatting xmlns:xm="http://schemas.microsoft.com/office/excel/2006/main">
          <x14:cfRule type="dataBar" id="{3B33BC40-179F-4CFF-B6F6-AD4E634A945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F52:F55</xm:sqref>
        </x14:conditionalFormatting>
        <x14:conditionalFormatting xmlns:xm="http://schemas.microsoft.com/office/excel/2006/main">
          <x14:cfRule type="dataBar" id="{98987458-8883-487A-B12C-F464B483D85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CV2</xm:sqref>
        </x14:conditionalFormatting>
        <x14:conditionalFormatting xmlns:xm="http://schemas.microsoft.com/office/excel/2006/main">
          <x14:cfRule type="dataBar" id="{EA800E5C-AC3C-4DA3-9C18-CA8C62ACBE7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CU2</xm:sqref>
        </x14:conditionalFormatting>
        <x14:conditionalFormatting xmlns:xm="http://schemas.microsoft.com/office/excel/2006/main">
          <x14:cfRule type="dataBar" id="{43CC75E9-B985-45C4-ADD0-D20381BBDE1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CT2</xm:sqref>
        </x14:conditionalFormatting>
        <x14:conditionalFormatting xmlns:xm="http://schemas.microsoft.com/office/excel/2006/main">
          <x14:cfRule type="dataBar" id="{90991480-35BD-49EC-BBE2-2D8B7736AAA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CW2</xm:sqref>
        </x14:conditionalFormatting>
        <x14:conditionalFormatting xmlns:xm="http://schemas.microsoft.com/office/excel/2006/main">
          <x14:cfRule type="dataBar" id="{BD58D340-7014-4B6D-BC4C-1726D723F15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CX2</xm:sqref>
        </x14:conditionalFormatting>
        <x14:conditionalFormatting xmlns:xm="http://schemas.microsoft.com/office/excel/2006/main">
          <x14:cfRule type="dataBar" id="{492714AE-36F5-4728-9397-E23BC5CA6D3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CY2</xm:sqref>
        </x14:conditionalFormatting>
        <x14:conditionalFormatting xmlns:xm="http://schemas.microsoft.com/office/excel/2006/main">
          <x14:cfRule type="dataBar" id="{E08F0967-27B2-44C6-80F4-C86DA708A36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DB2:DG2</xm:sqref>
        </x14:conditionalFormatting>
        <x14:conditionalFormatting xmlns:xm="http://schemas.microsoft.com/office/excel/2006/main">
          <x14:cfRule type="dataBar" id="{EB955A98-0767-4844-804E-FFC4937C690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DA2</xm:sqref>
        </x14:conditionalFormatting>
        <x14:conditionalFormatting xmlns:xm="http://schemas.microsoft.com/office/excel/2006/main">
          <x14:cfRule type="dataBar" id="{8D4C4D0D-4994-4FD3-BAEE-6C33C3C1473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CZ2</xm:sqref>
        </x14:conditionalFormatting>
        <x14:conditionalFormatting xmlns:xm="http://schemas.microsoft.com/office/excel/2006/main">
          <x14:cfRule type="dataBar" id="{BA32D5EF-64DB-4B09-97C3-7948F292AE7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G3:DH77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AEK128"/>
  <sheetViews>
    <sheetView zoomScaleNormal="100" workbookViewId="0">
      <pane xSplit="6" ySplit="1" topLeftCell="ZX38" activePane="bottomRight" state="frozen"/>
      <selection activeCell="H30" sqref="H30"/>
      <selection pane="topRight" activeCell="H30" sqref="H30"/>
      <selection pane="bottomLeft" activeCell="H30" sqref="H30"/>
      <selection pane="bottomRight" activeCell="ABA2" sqref="ABA2:ABB77"/>
    </sheetView>
  </sheetViews>
  <sheetFormatPr baseColWidth="10" defaultRowHeight="14.4" x14ac:dyDescent="0.3"/>
  <cols>
    <col min="1" max="1" width="2.6640625" hidden="1" customWidth="1"/>
    <col min="2" max="2" width="3.6640625" customWidth="1"/>
    <col min="3" max="3" width="18.44140625" style="1" customWidth="1"/>
    <col min="4" max="4" width="13.109375" style="22" customWidth="1"/>
    <col min="5" max="5" width="9.6640625" customWidth="1"/>
    <col min="6" max="6" width="0.33203125" style="2" customWidth="1"/>
    <col min="7" max="695" width="5.44140625" customWidth="1"/>
    <col min="696" max="710" width="6.33203125" customWidth="1"/>
    <col min="711" max="721" width="6.33203125" hidden="1" customWidth="1"/>
    <col min="722" max="728" width="5.44140625" hidden="1" customWidth="1"/>
    <col min="729" max="729" width="10.88671875" customWidth="1"/>
    <col min="730" max="730" width="10.44140625" style="1" customWidth="1"/>
    <col min="731" max="731" width="3.33203125" style="205" customWidth="1"/>
    <col min="732" max="734" width="8.88671875" style="1" customWidth="1"/>
    <col min="735" max="737" width="8.88671875" style="22" customWidth="1"/>
    <col min="738" max="738" width="3.6640625" style="21" customWidth="1"/>
    <col min="739" max="739" width="3" customWidth="1"/>
    <col min="740" max="740" width="5.44140625" customWidth="1"/>
    <col min="741" max="741" width="8.109375" customWidth="1"/>
    <col min="742" max="742" width="70.88671875" customWidth="1"/>
    <col min="744" max="744" width="17.5546875" customWidth="1"/>
    <col min="745" max="745" width="11.33203125" style="22" customWidth="1"/>
    <col min="746" max="746" width="9.6640625" customWidth="1"/>
    <col min="747" max="752" width="4.6640625" hidden="1" customWidth="1"/>
    <col min="753" max="753" width="4.6640625" style="21" hidden="1" customWidth="1"/>
    <col min="754" max="754" width="9.6640625" customWidth="1"/>
    <col min="755" max="760" width="4.6640625" hidden="1" customWidth="1"/>
    <col min="761" max="761" width="4.6640625" style="21" hidden="1" customWidth="1"/>
    <col min="762" max="762" width="9.6640625" customWidth="1"/>
    <col min="763" max="768" width="4.6640625" hidden="1" customWidth="1"/>
    <col min="769" max="769" width="4.6640625" style="21" hidden="1" customWidth="1"/>
    <col min="770" max="770" width="9.6640625" customWidth="1"/>
    <col min="771" max="776" width="4.6640625" hidden="1" customWidth="1"/>
    <col min="777" max="777" width="4.6640625" style="21" hidden="1" customWidth="1"/>
    <col min="778" max="778" width="9.6640625" customWidth="1"/>
    <col min="779" max="784" width="4.6640625" hidden="1" customWidth="1"/>
    <col min="785" max="785" width="4.6640625" style="21" hidden="1" customWidth="1"/>
    <col min="786" max="786" width="9.6640625" customWidth="1"/>
    <col min="787" max="792" width="4.6640625" hidden="1" customWidth="1"/>
    <col min="793" max="793" width="4.6640625" style="21" hidden="1" customWidth="1"/>
    <col min="794" max="794" width="9.6640625" customWidth="1"/>
    <col min="795" max="800" width="4.6640625" hidden="1" customWidth="1"/>
    <col min="801" max="801" width="4.6640625" style="21" hidden="1" customWidth="1"/>
    <col min="802" max="802" width="9.6640625" customWidth="1"/>
    <col min="803" max="808" width="4.6640625" hidden="1" customWidth="1"/>
    <col min="809" max="809" width="4.6640625" style="21" hidden="1" customWidth="1"/>
    <col min="810" max="810" width="9.6640625" customWidth="1"/>
    <col min="811" max="817" width="4.6640625" hidden="1" customWidth="1"/>
  </cols>
  <sheetData>
    <row r="1" spans="1:817" ht="34.5" customHeight="1" x14ac:dyDescent="0.3">
      <c r="A1" s="199"/>
      <c r="B1" s="4" t="s">
        <v>359</v>
      </c>
      <c r="C1" s="5" t="s">
        <v>29</v>
      </c>
      <c r="D1" s="8" t="s">
        <v>48</v>
      </c>
      <c r="E1" s="8" t="s">
        <v>1446</v>
      </c>
      <c r="F1" s="8"/>
      <c r="G1" s="3" t="s">
        <v>194</v>
      </c>
      <c r="H1" s="3" t="s">
        <v>195</v>
      </c>
      <c r="I1" s="13" t="s">
        <v>196</v>
      </c>
      <c r="J1" s="3" t="s">
        <v>197</v>
      </c>
      <c r="K1" s="13" t="s">
        <v>198</v>
      </c>
      <c r="L1" s="13" t="s">
        <v>199</v>
      </c>
      <c r="M1" s="13" t="s">
        <v>200</v>
      </c>
      <c r="N1" s="3" t="s">
        <v>201</v>
      </c>
      <c r="O1" s="3" t="s">
        <v>202</v>
      </c>
      <c r="P1" s="3" t="s">
        <v>203</v>
      </c>
      <c r="Q1" s="3" t="s">
        <v>204</v>
      </c>
      <c r="R1" s="3" t="s">
        <v>205</v>
      </c>
      <c r="S1" s="13" t="s">
        <v>206</v>
      </c>
      <c r="T1" s="13" t="s">
        <v>207</v>
      </c>
      <c r="U1" s="13" t="s">
        <v>208</v>
      </c>
      <c r="V1" s="13" t="s">
        <v>209</v>
      </c>
      <c r="W1" s="13" t="s">
        <v>210</v>
      </c>
      <c r="X1" s="13" t="s">
        <v>211</v>
      </c>
      <c r="Y1" s="3" t="s">
        <v>212</v>
      </c>
      <c r="Z1" s="13" t="s">
        <v>213</v>
      </c>
      <c r="AA1" s="13" t="s">
        <v>214</v>
      </c>
      <c r="AB1" s="3" t="s">
        <v>215</v>
      </c>
      <c r="AC1" s="3" t="s">
        <v>216</v>
      </c>
      <c r="AD1" s="3" t="s">
        <v>217</v>
      </c>
      <c r="AE1" s="3" t="s">
        <v>218</v>
      </c>
      <c r="AF1" s="3" t="s">
        <v>219</v>
      </c>
      <c r="AG1" s="3" t="s">
        <v>220</v>
      </c>
      <c r="AH1" s="3" t="s">
        <v>221</v>
      </c>
      <c r="AI1" s="3" t="s">
        <v>222</v>
      </c>
      <c r="AJ1" s="13" t="s">
        <v>223</v>
      </c>
      <c r="AK1" s="13" t="s">
        <v>224</v>
      </c>
      <c r="AL1" s="13" t="s">
        <v>225</v>
      </c>
      <c r="AM1" s="3" t="s">
        <v>226</v>
      </c>
      <c r="AN1" s="3" t="s">
        <v>227</v>
      </c>
      <c r="AO1" s="3" t="s">
        <v>228</v>
      </c>
      <c r="AP1" s="3" t="s">
        <v>229</v>
      </c>
      <c r="AQ1" s="13" t="s">
        <v>230</v>
      </c>
      <c r="AR1" s="3" t="s">
        <v>231</v>
      </c>
      <c r="AS1" s="13" t="s">
        <v>232</v>
      </c>
      <c r="AT1" s="3" t="s">
        <v>233</v>
      </c>
      <c r="AU1" s="13" t="s">
        <v>234</v>
      </c>
      <c r="AV1" s="3" t="s">
        <v>235</v>
      </c>
      <c r="AW1" s="13" t="s">
        <v>236</v>
      </c>
      <c r="AX1" s="3" t="s">
        <v>237</v>
      </c>
      <c r="AY1" s="13" t="s">
        <v>238</v>
      </c>
      <c r="AZ1" s="13" t="s">
        <v>239</v>
      </c>
      <c r="BA1" s="13" t="s">
        <v>240</v>
      </c>
      <c r="BB1" s="13" t="s">
        <v>241</v>
      </c>
      <c r="BC1" s="13" t="s">
        <v>242</v>
      </c>
      <c r="BD1" s="3" t="s">
        <v>243</v>
      </c>
      <c r="BE1" s="3" t="s">
        <v>244</v>
      </c>
      <c r="BF1" s="3" t="s">
        <v>245</v>
      </c>
      <c r="BG1" s="13" t="s">
        <v>246</v>
      </c>
      <c r="BH1" s="3" t="s">
        <v>247</v>
      </c>
      <c r="BI1" s="13" t="s">
        <v>248</v>
      </c>
      <c r="BJ1" s="3" t="s">
        <v>249</v>
      </c>
      <c r="BK1" s="13" t="s">
        <v>250</v>
      </c>
      <c r="BL1" s="13" t="s">
        <v>251</v>
      </c>
      <c r="BM1" s="3" t="s">
        <v>252</v>
      </c>
      <c r="BN1" s="3" t="s">
        <v>253</v>
      </c>
      <c r="BO1" s="3" t="s">
        <v>254</v>
      </c>
      <c r="BP1" s="3" t="s">
        <v>255</v>
      </c>
      <c r="BQ1" s="3" t="s">
        <v>256</v>
      </c>
      <c r="BR1" s="3" t="s">
        <v>257</v>
      </c>
      <c r="BS1" s="13" t="s">
        <v>258</v>
      </c>
      <c r="BT1" s="3" t="s">
        <v>259</v>
      </c>
      <c r="BU1" s="13" t="s">
        <v>260</v>
      </c>
      <c r="BV1" s="13" t="s">
        <v>261</v>
      </c>
      <c r="BW1" s="3" t="s">
        <v>262</v>
      </c>
      <c r="BX1" s="13" t="s">
        <v>263</v>
      </c>
      <c r="BY1" s="3" t="s">
        <v>264</v>
      </c>
      <c r="BZ1" s="13" t="s">
        <v>265</v>
      </c>
      <c r="CA1" s="13" t="s">
        <v>274</v>
      </c>
      <c r="CB1" s="3" t="s">
        <v>275</v>
      </c>
      <c r="CC1" s="13" t="s">
        <v>276</v>
      </c>
      <c r="CD1" s="3" t="s">
        <v>277</v>
      </c>
      <c r="CE1" s="3" t="s">
        <v>278</v>
      </c>
      <c r="CF1" s="13" t="s">
        <v>283</v>
      </c>
      <c r="CG1" s="3" t="s">
        <v>284</v>
      </c>
      <c r="CH1" s="13" t="s">
        <v>285</v>
      </c>
      <c r="CI1" s="13" t="s">
        <v>286</v>
      </c>
      <c r="CJ1" s="13" t="s">
        <v>287</v>
      </c>
      <c r="CK1" s="3" t="s">
        <v>288</v>
      </c>
      <c r="CL1" s="13" t="s">
        <v>289</v>
      </c>
      <c r="CM1" s="3" t="s">
        <v>290</v>
      </c>
      <c r="CN1" s="13" t="s">
        <v>291</v>
      </c>
      <c r="CO1" s="3" t="s">
        <v>292</v>
      </c>
      <c r="CP1" s="3" t="s">
        <v>293</v>
      </c>
      <c r="CQ1" s="3" t="s">
        <v>294</v>
      </c>
      <c r="CR1" s="3" t="s">
        <v>295</v>
      </c>
      <c r="CS1" s="3" t="s">
        <v>315</v>
      </c>
      <c r="CT1" s="3" t="s">
        <v>316</v>
      </c>
      <c r="CU1" s="13" t="s">
        <v>317</v>
      </c>
      <c r="CV1" s="3" t="s">
        <v>318</v>
      </c>
      <c r="CW1" s="3" t="s">
        <v>319</v>
      </c>
      <c r="CX1" s="3" t="s">
        <v>320</v>
      </c>
      <c r="CY1" s="13" t="s">
        <v>321</v>
      </c>
      <c r="CZ1" s="13" t="s">
        <v>322</v>
      </c>
      <c r="DA1" s="13" t="s">
        <v>323</v>
      </c>
      <c r="DB1" s="3" t="s">
        <v>324</v>
      </c>
      <c r="DC1" s="3" t="s">
        <v>325</v>
      </c>
      <c r="DD1" s="3" t="s">
        <v>326</v>
      </c>
      <c r="DE1" s="13" t="s">
        <v>327</v>
      </c>
      <c r="DF1" s="3" t="s">
        <v>328</v>
      </c>
      <c r="DG1" s="3" t="s">
        <v>329</v>
      </c>
      <c r="DH1" s="3" t="s">
        <v>330</v>
      </c>
      <c r="DI1" s="3" t="s">
        <v>331</v>
      </c>
      <c r="DJ1" s="13" t="s">
        <v>370</v>
      </c>
      <c r="DK1" s="3" t="s">
        <v>371</v>
      </c>
      <c r="DL1" s="3" t="s">
        <v>372</v>
      </c>
      <c r="DM1" s="13" t="s">
        <v>373</v>
      </c>
      <c r="DN1" s="13" t="s">
        <v>374</v>
      </c>
      <c r="DO1" s="3" t="s">
        <v>375</v>
      </c>
      <c r="DP1" s="13" t="s">
        <v>376</v>
      </c>
      <c r="DQ1" s="3" t="s">
        <v>377</v>
      </c>
      <c r="DR1" s="13" t="s">
        <v>378</v>
      </c>
      <c r="DS1" s="13" t="s">
        <v>379</v>
      </c>
      <c r="DT1" s="3" t="s">
        <v>380</v>
      </c>
      <c r="DU1" s="3" t="s">
        <v>381</v>
      </c>
      <c r="DV1" s="13" t="s">
        <v>382</v>
      </c>
      <c r="DW1" s="3" t="s">
        <v>383</v>
      </c>
      <c r="DX1" s="13" t="s">
        <v>384</v>
      </c>
      <c r="DY1" s="3" t="s">
        <v>385</v>
      </c>
      <c r="DZ1" s="3" t="s">
        <v>402</v>
      </c>
      <c r="EA1" s="13" t="s">
        <v>403</v>
      </c>
      <c r="EB1" s="13" t="s">
        <v>404</v>
      </c>
      <c r="EC1" s="3" t="s">
        <v>405</v>
      </c>
      <c r="ED1" s="3" t="s">
        <v>406</v>
      </c>
      <c r="EE1" s="3" t="s">
        <v>407</v>
      </c>
      <c r="EF1" s="3" t="s">
        <v>408</v>
      </c>
      <c r="EG1" s="3" t="s">
        <v>409</v>
      </c>
      <c r="EH1" s="3" t="s">
        <v>410</v>
      </c>
      <c r="EI1" s="3" t="s">
        <v>411</v>
      </c>
      <c r="EJ1" s="3" t="s">
        <v>412</v>
      </c>
      <c r="EK1" s="13" t="s">
        <v>413</v>
      </c>
      <c r="EL1" s="3" t="s">
        <v>414</v>
      </c>
      <c r="EM1" s="3" t="s">
        <v>415</v>
      </c>
      <c r="EN1" s="3" t="s">
        <v>416</v>
      </c>
      <c r="EO1" s="3" t="s">
        <v>417</v>
      </c>
      <c r="EP1" s="3" t="s">
        <v>418</v>
      </c>
      <c r="EQ1" s="13" t="s">
        <v>419</v>
      </c>
      <c r="ER1" s="3" t="s">
        <v>420</v>
      </c>
      <c r="ES1" s="3" t="s">
        <v>421</v>
      </c>
      <c r="ET1" s="3" t="s">
        <v>422</v>
      </c>
      <c r="EU1" s="3" t="s">
        <v>445</v>
      </c>
      <c r="EV1" s="3" t="s">
        <v>446</v>
      </c>
      <c r="EW1" s="3" t="s">
        <v>447</v>
      </c>
      <c r="EX1" s="3" t="s">
        <v>448</v>
      </c>
      <c r="EY1" s="3" t="s">
        <v>449</v>
      </c>
      <c r="EZ1" s="3" t="s">
        <v>450</v>
      </c>
      <c r="FA1" s="3" t="s">
        <v>451</v>
      </c>
      <c r="FB1" s="3" t="s">
        <v>452</v>
      </c>
      <c r="FC1" s="3" t="s">
        <v>453</v>
      </c>
      <c r="FD1" s="3" t="s">
        <v>454</v>
      </c>
      <c r="FE1" s="13" t="s">
        <v>455</v>
      </c>
      <c r="FF1" s="3" t="s">
        <v>456</v>
      </c>
      <c r="FG1" s="3" t="s">
        <v>457</v>
      </c>
      <c r="FH1" s="3" t="s">
        <v>458</v>
      </c>
      <c r="FI1" s="3" t="s">
        <v>459</v>
      </c>
      <c r="FJ1" s="3" t="s">
        <v>460</v>
      </c>
      <c r="FK1" s="3" t="s">
        <v>461</v>
      </c>
      <c r="FL1" s="13" t="s">
        <v>462</v>
      </c>
      <c r="FM1" s="3" t="s">
        <v>463</v>
      </c>
      <c r="FN1" s="13" t="s">
        <v>464</v>
      </c>
      <c r="FO1" s="3" t="s">
        <v>465</v>
      </c>
      <c r="FP1" s="3" t="s">
        <v>466</v>
      </c>
      <c r="FQ1" s="3" t="s">
        <v>467</v>
      </c>
      <c r="FR1" s="13" t="s">
        <v>468</v>
      </c>
      <c r="FS1" s="3" t="s">
        <v>469</v>
      </c>
      <c r="FT1" s="3" t="s">
        <v>504</v>
      </c>
      <c r="FU1" s="3" t="s">
        <v>505</v>
      </c>
      <c r="FV1" s="3" t="s">
        <v>506</v>
      </c>
      <c r="FW1" s="3" t="s">
        <v>507</v>
      </c>
      <c r="FX1" s="3" t="s">
        <v>508</v>
      </c>
      <c r="FY1" s="3" t="s">
        <v>509</v>
      </c>
      <c r="FZ1" s="3" t="s">
        <v>510</v>
      </c>
      <c r="GA1" s="3" t="s">
        <v>511</v>
      </c>
      <c r="GB1" s="3" t="s">
        <v>512</v>
      </c>
      <c r="GC1" s="3" t="s">
        <v>513</v>
      </c>
      <c r="GD1" s="3" t="s">
        <v>514</v>
      </c>
      <c r="GE1" s="3" t="s">
        <v>515</v>
      </c>
      <c r="GF1" s="13" t="s">
        <v>516</v>
      </c>
      <c r="GG1" s="3" t="s">
        <v>517</v>
      </c>
      <c r="GH1" s="3" t="s">
        <v>518</v>
      </c>
      <c r="GI1" s="3" t="s">
        <v>519</v>
      </c>
      <c r="GJ1" s="3" t="s">
        <v>520</v>
      </c>
      <c r="GK1" s="13" t="s">
        <v>521</v>
      </c>
      <c r="GL1" s="3" t="s">
        <v>522</v>
      </c>
      <c r="GM1" s="3" t="s">
        <v>523</v>
      </c>
      <c r="GN1" s="3" t="s">
        <v>524</v>
      </c>
      <c r="GO1" s="3" t="s">
        <v>525</v>
      </c>
      <c r="GP1" s="3" t="s">
        <v>526</v>
      </c>
      <c r="GQ1" s="13" t="s">
        <v>527</v>
      </c>
      <c r="GR1" s="3" t="s">
        <v>528</v>
      </c>
      <c r="GS1" s="3" t="s">
        <v>529</v>
      </c>
      <c r="GT1" s="13" t="s">
        <v>530</v>
      </c>
      <c r="GU1" s="3" t="s">
        <v>560</v>
      </c>
      <c r="GV1" s="3" t="s">
        <v>561</v>
      </c>
      <c r="GW1" s="3" t="s">
        <v>562</v>
      </c>
      <c r="GX1" s="3" t="s">
        <v>563</v>
      </c>
      <c r="GY1" s="3" t="s">
        <v>564</v>
      </c>
      <c r="GZ1" s="3" t="s">
        <v>565</v>
      </c>
      <c r="HA1" s="3" t="s">
        <v>566</v>
      </c>
      <c r="HB1" s="3" t="s">
        <v>567</v>
      </c>
      <c r="HC1" s="3" t="s">
        <v>568</v>
      </c>
      <c r="HD1" s="3" t="s">
        <v>569</v>
      </c>
      <c r="HE1" s="3" t="s">
        <v>570</v>
      </c>
      <c r="HF1" s="3" t="s">
        <v>571</v>
      </c>
      <c r="HG1" s="3" t="s">
        <v>572</v>
      </c>
      <c r="HH1" s="3" t="s">
        <v>573</v>
      </c>
      <c r="HI1" s="3" t="s">
        <v>574</v>
      </c>
      <c r="HJ1" s="13" t="s">
        <v>575</v>
      </c>
      <c r="HK1" s="3" t="s">
        <v>576</v>
      </c>
      <c r="HL1" s="3" t="s">
        <v>577</v>
      </c>
      <c r="HM1" s="3" t="s">
        <v>578</v>
      </c>
      <c r="HN1" s="3" t="s">
        <v>579</v>
      </c>
      <c r="HO1" s="3" t="s">
        <v>580</v>
      </c>
      <c r="HP1" s="3" t="s">
        <v>581</v>
      </c>
      <c r="HQ1" s="3" t="s">
        <v>582</v>
      </c>
      <c r="HR1" s="13" t="s">
        <v>583</v>
      </c>
      <c r="HS1" s="3" t="s">
        <v>584</v>
      </c>
      <c r="HT1" s="3" t="s">
        <v>585</v>
      </c>
      <c r="HU1" s="3" t="s">
        <v>586</v>
      </c>
      <c r="HV1" s="3" t="s">
        <v>587</v>
      </c>
      <c r="HW1" s="3" t="s">
        <v>588</v>
      </c>
      <c r="HX1" s="3" t="s">
        <v>589</v>
      </c>
      <c r="HY1" s="13" t="s">
        <v>590</v>
      </c>
      <c r="HZ1" s="3" t="s">
        <v>591</v>
      </c>
      <c r="IA1" s="3" t="s">
        <v>592</v>
      </c>
      <c r="IB1" s="3" t="s">
        <v>593</v>
      </c>
      <c r="IC1" s="3" t="s">
        <v>637</v>
      </c>
      <c r="ID1" s="13" t="s">
        <v>638</v>
      </c>
      <c r="IE1" s="3" t="s">
        <v>639</v>
      </c>
      <c r="IF1" s="13" t="s">
        <v>640</v>
      </c>
      <c r="IG1" s="13" t="s">
        <v>641</v>
      </c>
      <c r="IH1" s="3" t="s">
        <v>642</v>
      </c>
      <c r="II1" s="3" t="s">
        <v>643</v>
      </c>
      <c r="IJ1" s="3" t="s">
        <v>644</v>
      </c>
      <c r="IK1" s="13" t="s">
        <v>645</v>
      </c>
      <c r="IL1" s="3" t="s">
        <v>646</v>
      </c>
      <c r="IM1" s="3" t="s">
        <v>647</v>
      </c>
      <c r="IN1" s="3" t="s">
        <v>648</v>
      </c>
      <c r="IO1" s="13" t="s">
        <v>649</v>
      </c>
      <c r="IP1" s="13" t="s">
        <v>650</v>
      </c>
      <c r="IQ1" s="3" t="s">
        <v>651</v>
      </c>
      <c r="IR1" s="3" t="s">
        <v>652</v>
      </c>
      <c r="IS1" s="3" t="s">
        <v>653</v>
      </c>
      <c r="IT1" s="3" t="s">
        <v>654</v>
      </c>
      <c r="IU1" s="3" t="s">
        <v>655</v>
      </c>
      <c r="IV1" s="3" t="s">
        <v>656</v>
      </c>
      <c r="IW1" s="3" t="s">
        <v>657</v>
      </c>
      <c r="IX1" s="3" t="s">
        <v>658</v>
      </c>
      <c r="IY1" s="3" t="s">
        <v>659</v>
      </c>
      <c r="IZ1" s="13" t="s">
        <v>660</v>
      </c>
      <c r="JA1" s="13" t="s">
        <v>661</v>
      </c>
      <c r="JB1" s="3" t="s">
        <v>662</v>
      </c>
      <c r="JC1" s="3" t="s">
        <v>663</v>
      </c>
      <c r="JD1" s="3" t="s">
        <v>664</v>
      </c>
      <c r="JE1" s="3" t="s">
        <v>665</v>
      </c>
      <c r="JF1" s="3" t="s">
        <v>666</v>
      </c>
      <c r="JG1" s="13" t="s">
        <v>728</v>
      </c>
      <c r="JH1" s="13" t="s">
        <v>729</v>
      </c>
      <c r="JI1" s="3" t="s">
        <v>730</v>
      </c>
      <c r="JJ1" s="3" t="s">
        <v>731</v>
      </c>
      <c r="JK1" s="3" t="s">
        <v>732</v>
      </c>
      <c r="JL1" s="3" t="s">
        <v>733</v>
      </c>
      <c r="JM1" s="3" t="s">
        <v>734</v>
      </c>
      <c r="JN1" s="3" t="s">
        <v>735</v>
      </c>
      <c r="JO1" s="13" t="s">
        <v>736</v>
      </c>
      <c r="JP1" s="3" t="s">
        <v>737</v>
      </c>
      <c r="JQ1" s="3" t="s">
        <v>738</v>
      </c>
      <c r="JR1" s="13" t="s">
        <v>739</v>
      </c>
      <c r="JS1" s="3" t="s">
        <v>740</v>
      </c>
      <c r="JT1" s="3" t="s">
        <v>741</v>
      </c>
      <c r="JU1" s="3" t="s">
        <v>742</v>
      </c>
      <c r="JV1" s="3" t="s">
        <v>743</v>
      </c>
      <c r="JW1" s="3" t="s">
        <v>744</v>
      </c>
      <c r="JX1" s="13" t="s">
        <v>745</v>
      </c>
      <c r="JY1" s="13" t="s">
        <v>746</v>
      </c>
      <c r="JZ1" s="13" t="s">
        <v>747</v>
      </c>
      <c r="KA1" s="3" t="s">
        <v>748</v>
      </c>
      <c r="KB1" s="3" t="s">
        <v>749</v>
      </c>
      <c r="KC1" s="3" t="s">
        <v>750</v>
      </c>
      <c r="KD1" s="3" t="s">
        <v>751</v>
      </c>
      <c r="KE1" s="3" t="s">
        <v>752</v>
      </c>
      <c r="KF1" s="13" t="s">
        <v>753</v>
      </c>
      <c r="KG1" s="3" t="s">
        <v>754</v>
      </c>
      <c r="KH1" s="3" t="s">
        <v>755</v>
      </c>
      <c r="KI1" s="13" t="s">
        <v>756</v>
      </c>
      <c r="KJ1" s="3" t="s">
        <v>757</v>
      </c>
      <c r="KK1" s="3" t="s">
        <v>758</v>
      </c>
      <c r="KL1" s="3" t="s">
        <v>759</v>
      </c>
      <c r="KM1" s="3" t="s">
        <v>760</v>
      </c>
      <c r="KN1" s="13" t="s">
        <v>761</v>
      </c>
      <c r="KO1" s="3" t="s">
        <v>762</v>
      </c>
      <c r="KP1" s="3" t="s">
        <v>763</v>
      </c>
      <c r="KQ1" s="13" t="s">
        <v>764</v>
      </c>
      <c r="KR1" s="3" t="s">
        <v>765</v>
      </c>
      <c r="KS1" s="13" t="s">
        <v>766</v>
      </c>
      <c r="KT1" s="13" t="s">
        <v>822</v>
      </c>
      <c r="KU1" s="3" t="s">
        <v>823</v>
      </c>
      <c r="KV1" s="3" t="s">
        <v>824</v>
      </c>
      <c r="KW1" s="13" t="s">
        <v>825</v>
      </c>
      <c r="KX1" s="3" t="s">
        <v>826</v>
      </c>
      <c r="KY1" s="3" t="s">
        <v>827</v>
      </c>
      <c r="KZ1" s="3" t="s">
        <v>828</v>
      </c>
      <c r="LA1" s="3" t="s">
        <v>829</v>
      </c>
      <c r="LB1" s="13" t="s">
        <v>830</v>
      </c>
      <c r="LC1" s="3" t="s">
        <v>831</v>
      </c>
      <c r="LD1" s="3" t="s">
        <v>832</v>
      </c>
      <c r="LE1" s="3" t="s">
        <v>833</v>
      </c>
      <c r="LF1" s="3" t="s">
        <v>834</v>
      </c>
      <c r="LG1" s="13" t="s">
        <v>835</v>
      </c>
      <c r="LH1" s="13" t="s">
        <v>836</v>
      </c>
      <c r="LI1" s="13" t="s">
        <v>837</v>
      </c>
      <c r="LJ1" s="3" t="s">
        <v>838</v>
      </c>
      <c r="LK1" s="13" t="s">
        <v>839</v>
      </c>
      <c r="LL1" s="13" t="s">
        <v>840</v>
      </c>
      <c r="LM1" s="13" t="s">
        <v>841</v>
      </c>
      <c r="LN1" s="3" t="s">
        <v>842</v>
      </c>
      <c r="LO1" s="3" t="s">
        <v>843</v>
      </c>
      <c r="LP1" s="13" t="s">
        <v>844</v>
      </c>
      <c r="LQ1" s="3" t="s">
        <v>845</v>
      </c>
      <c r="LR1" s="13" t="s">
        <v>846</v>
      </c>
      <c r="LS1" s="3" t="s">
        <v>847</v>
      </c>
      <c r="LT1" s="13" t="s">
        <v>848</v>
      </c>
      <c r="LU1" s="3" t="s">
        <v>849</v>
      </c>
      <c r="LV1" s="3" t="s">
        <v>850</v>
      </c>
      <c r="LW1" s="3" t="s">
        <v>851</v>
      </c>
      <c r="LX1" s="13" t="s">
        <v>892</v>
      </c>
      <c r="LY1" s="3" t="s">
        <v>893</v>
      </c>
      <c r="LZ1" s="3" t="s">
        <v>894</v>
      </c>
      <c r="MA1" s="3" t="s">
        <v>895</v>
      </c>
      <c r="MB1" s="3" t="s">
        <v>896</v>
      </c>
      <c r="MC1" s="3" t="s">
        <v>897</v>
      </c>
      <c r="MD1" s="3" t="s">
        <v>898</v>
      </c>
      <c r="ME1" s="3" t="s">
        <v>899</v>
      </c>
      <c r="MF1" s="13" t="s">
        <v>900</v>
      </c>
      <c r="MG1" s="13" t="s">
        <v>901</v>
      </c>
      <c r="MH1" s="3" t="s">
        <v>902</v>
      </c>
      <c r="MI1" s="13" t="s">
        <v>903</v>
      </c>
      <c r="MJ1" s="3" t="s">
        <v>904</v>
      </c>
      <c r="MK1" s="13" t="s">
        <v>905</v>
      </c>
      <c r="ML1" s="13" t="s">
        <v>906</v>
      </c>
      <c r="MM1" s="13" t="s">
        <v>907</v>
      </c>
      <c r="MN1" s="3" t="s">
        <v>908</v>
      </c>
      <c r="MO1" s="3" t="s">
        <v>909</v>
      </c>
      <c r="MP1" s="3" t="s">
        <v>910</v>
      </c>
      <c r="MQ1" s="13" t="s">
        <v>911</v>
      </c>
      <c r="MR1" s="3" t="s">
        <v>912</v>
      </c>
      <c r="MS1" s="3" t="s">
        <v>913</v>
      </c>
      <c r="MT1" s="3" t="s">
        <v>935</v>
      </c>
      <c r="MU1" s="3" t="s">
        <v>936</v>
      </c>
      <c r="MV1" s="3" t="s">
        <v>937</v>
      </c>
      <c r="MW1" s="3" t="s">
        <v>938</v>
      </c>
      <c r="MX1" s="13" t="s">
        <v>939</v>
      </c>
      <c r="MY1" s="13" t="s">
        <v>940</v>
      </c>
      <c r="MZ1" s="3" t="s">
        <v>941</v>
      </c>
      <c r="NA1" s="13" t="s">
        <v>942</v>
      </c>
      <c r="NB1" s="13" t="s">
        <v>943</v>
      </c>
      <c r="NC1" s="3" t="s">
        <v>944</v>
      </c>
      <c r="ND1" s="3" t="s">
        <v>945</v>
      </c>
      <c r="NE1" s="13" t="s">
        <v>946</v>
      </c>
      <c r="NF1" s="13" t="s">
        <v>947</v>
      </c>
      <c r="NG1" s="3" t="s">
        <v>948</v>
      </c>
      <c r="NH1" s="13" t="s">
        <v>949</v>
      </c>
      <c r="NI1" s="3" t="s">
        <v>950</v>
      </c>
      <c r="NJ1" s="3" t="s">
        <v>951</v>
      </c>
      <c r="NK1" s="3" t="s">
        <v>952</v>
      </c>
      <c r="NL1" s="3" t="s">
        <v>953</v>
      </c>
      <c r="NM1" s="13" t="s">
        <v>954</v>
      </c>
      <c r="NN1" s="3" t="s">
        <v>955</v>
      </c>
      <c r="NO1" s="3" t="s">
        <v>956</v>
      </c>
      <c r="NP1" s="3" t="s">
        <v>957</v>
      </c>
      <c r="NQ1" s="13" t="s">
        <v>958</v>
      </c>
      <c r="NR1" s="3" t="s">
        <v>959</v>
      </c>
      <c r="NS1" s="3" t="s">
        <v>960</v>
      </c>
      <c r="NT1" s="3" t="s">
        <v>961</v>
      </c>
      <c r="NU1" s="13" t="s">
        <v>962</v>
      </c>
      <c r="NV1" s="3" t="s">
        <v>963</v>
      </c>
      <c r="NW1" s="13" t="s">
        <v>964</v>
      </c>
      <c r="NX1" s="13" t="s">
        <v>981</v>
      </c>
      <c r="NY1" s="3" t="s">
        <v>982</v>
      </c>
      <c r="NZ1" s="3" t="s">
        <v>983</v>
      </c>
      <c r="OA1" s="3" t="s">
        <v>984</v>
      </c>
      <c r="OB1" s="13" t="s">
        <v>985</v>
      </c>
      <c r="OC1" s="13" t="s">
        <v>986</v>
      </c>
      <c r="OD1" s="3" t="s">
        <v>987</v>
      </c>
      <c r="OE1" s="3" t="s">
        <v>988</v>
      </c>
      <c r="OF1" s="3" t="s">
        <v>989</v>
      </c>
      <c r="OG1" s="3" t="s">
        <v>990</v>
      </c>
      <c r="OH1" s="3" t="s">
        <v>991</v>
      </c>
      <c r="OI1" s="13" t="s">
        <v>992</v>
      </c>
      <c r="OJ1" s="3" t="s">
        <v>993</v>
      </c>
      <c r="OK1" s="3" t="s">
        <v>994</v>
      </c>
      <c r="OL1" s="3" t="s">
        <v>995</v>
      </c>
      <c r="OM1" s="13" t="s">
        <v>996</v>
      </c>
      <c r="ON1" s="13" t="s">
        <v>997</v>
      </c>
      <c r="OO1" s="3" t="s">
        <v>998</v>
      </c>
      <c r="OP1" s="13" t="s">
        <v>999</v>
      </c>
      <c r="OQ1" s="3" t="s">
        <v>1000</v>
      </c>
      <c r="OR1" s="3" t="s">
        <v>1001</v>
      </c>
      <c r="OS1" s="3" t="s">
        <v>1002</v>
      </c>
      <c r="OT1" s="3" t="s">
        <v>1003</v>
      </c>
      <c r="OU1" s="3" t="s">
        <v>1004</v>
      </c>
      <c r="OV1" s="3" t="s">
        <v>1005</v>
      </c>
      <c r="OW1" s="3" t="s">
        <v>1006</v>
      </c>
      <c r="OX1" s="13" t="s">
        <v>1007</v>
      </c>
      <c r="OY1" s="3" t="s">
        <v>1008</v>
      </c>
      <c r="OZ1" s="13" t="s">
        <v>1009</v>
      </c>
      <c r="PA1" s="3" t="s">
        <v>1010</v>
      </c>
      <c r="PB1" s="13" t="s">
        <v>1017</v>
      </c>
      <c r="PC1" s="3" t="s">
        <v>1018</v>
      </c>
      <c r="PD1" s="3" t="s">
        <v>1019</v>
      </c>
      <c r="PE1" s="13" t="s">
        <v>1020</v>
      </c>
      <c r="PF1" s="3" t="s">
        <v>1021</v>
      </c>
      <c r="PG1" s="3" t="s">
        <v>1022</v>
      </c>
      <c r="PH1" s="13" t="s">
        <v>1023</v>
      </c>
      <c r="PI1" s="3" t="s">
        <v>1024</v>
      </c>
      <c r="PJ1" s="3" t="s">
        <v>1025</v>
      </c>
      <c r="PK1" s="3" t="s">
        <v>1026</v>
      </c>
      <c r="PL1" s="3" t="s">
        <v>1027</v>
      </c>
      <c r="PM1" s="3" t="s">
        <v>1028</v>
      </c>
      <c r="PN1" s="3" t="s">
        <v>1029</v>
      </c>
      <c r="PO1" s="3" t="s">
        <v>1030</v>
      </c>
      <c r="PP1" s="3" t="s">
        <v>1031</v>
      </c>
      <c r="PQ1" s="13" t="s">
        <v>1032</v>
      </c>
      <c r="PR1" s="3" t="s">
        <v>1033</v>
      </c>
      <c r="PS1" s="3" t="s">
        <v>1034</v>
      </c>
      <c r="PT1" s="13" t="s">
        <v>1035</v>
      </c>
      <c r="PU1" s="3" t="s">
        <v>1036</v>
      </c>
      <c r="PV1" s="3" t="s">
        <v>1037</v>
      </c>
      <c r="PW1" s="3" t="s">
        <v>1038</v>
      </c>
      <c r="PX1" s="3" t="s">
        <v>1039</v>
      </c>
      <c r="PY1" s="3" t="s">
        <v>1040</v>
      </c>
      <c r="PZ1" s="13" t="s">
        <v>1041</v>
      </c>
      <c r="QA1" s="3" t="s">
        <v>1042</v>
      </c>
      <c r="QB1" s="13" t="s">
        <v>1043</v>
      </c>
      <c r="QC1" s="13" t="s">
        <v>1044</v>
      </c>
      <c r="QD1" s="3" t="s">
        <v>1045</v>
      </c>
      <c r="QE1" s="13" t="s">
        <v>1046</v>
      </c>
      <c r="QF1" s="3" t="s">
        <v>1047</v>
      </c>
      <c r="QG1" s="3" t="s">
        <v>1048</v>
      </c>
      <c r="QH1" s="3" t="s">
        <v>1049</v>
      </c>
      <c r="QI1" s="13" t="s">
        <v>1050</v>
      </c>
      <c r="QJ1" s="3" t="s">
        <v>1051</v>
      </c>
      <c r="QK1" s="3" t="s">
        <v>1052</v>
      </c>
      <c r="QL1" s="3" t="s">
        <v>1053</v>
      </c>
      <c r="QM1" s="13" t="s">
        <v>1054</v>
      </c>
      <c r="QN1" s="13" t="s">
        <v>1071</v>
      </c>
      <c r="QO1" s="3" t="s">
        <v>1072</v>
      </c>
      <c r="QP1" s="13" t="s">
        <v>1073</v>
      </c>
      <c r="QQ1" s="3" t="s">
        <v>1074</v>
      </c>
      <c r="QR1" s="3" t="s">
        <v>1075</v>
      </c>
      <c r="QS1" s="3" t="s">
        <v>1076</v>
      </c>
      <c r="QT1" s="3" t="s">
        <v>1077</v>
      </c>
      <c r="QU1" s="3" t="s">
        <v>1078</v>
      </c>
      <c r="QV1" s="3" t="s">
        <v>1079</v>
      </c>
      <c r="QW1" s="3" t="s">
        <v>1080</v>
      </c>
      <c r="QX1" s="3" t="s">
        <v>1081</v>
      </c>
      <c r="QY1" s="13" t="s">
        <v>1082</v>
      </c>
      <c r="QZ1" s="3" t="s">
        <v>1083</v>
      </c>
      <c r="RA1" s="3" t="s">
        <v>1084</v>
      </c>
      <c r="RB1" s="3" t="s">
        <v>1085</v>
      </c>
      <c r="RC1" s="3" t="s">
        <v>1086</v>
      </c>
      <c r="RD1" s="3" t="s">
        <v>1087</v>
      </c>
      <c r="RE1" s="3" t="s">
        <v>1088</v>
      </c>
      <c r="RF1" s="13" t="s">
        <v>1089</v>
      </c>
      <c r="RG1" s="3" t="s">
        <v>1090</v>
      </c>
      <c r="RH1" s="3" t="s">
        <v>1091</v>
      </c>
      <c r="RI1" s="3" t="s">
        <v>1092</v>
      </c>
      <c r="RJ1" s="13" t="s">
        <v>1093</v>
      </c>
      <c r="RK1" s="13" t="s">
        <v>1094</v>
      </c>
      <c r="RL1" s="3" t="s">
        <v>1095</v>
      </c>
      <c r="RM1" s="3" t="s">
        <v>1096</v>
      </c>
      <c r="RN1" s="3" t="s">
        <v>1097</v>
      </c>
      <c r="RO1" s="3" t="s">
        <v>1098</v>
      </c>
      <c r="RP1" s="3" t="s">
        <v>1099</v>
      </c>
      <c r="RQ1" s="13" t="s">
        <v>1100</v>
      </c>
      <c r="RR1" s="13" t="s">
        <v>1118</v>
      </c>
      <c r="RS1" s="3" t="s">
        <v>1119</v>
      </c>
      <c r="RT1" s="13" t="s">
        <v>1120</v>
      </c>
      <c r="RU1" s="3" t="s">
        <v>1121</v>
      </c>
      <c r="RV1" s="3" t="s">
        <v>1122</v>
      </c>
      <c r="RW1" s="3" t="s">
        <v>1123</v>
      </c>
      <c r="RX1" s="3" t="s">
        <v>1124</v>
      </c>
      <c r="RY1" s="13" t="s">
        <v>1125</v>
      </c>
      <c r="RZ1" s="3" t="s">
        <v>1126</v>
      </c>
      <c r="SA1" s="13" t="s">
        <v>1127</v>
      </c>
      <c r="SB1" s="3" t="s">
        <v>1128</v>
      </c>
      <c r="SC1" s="3" t="s">
        <v>1129</v>
      </c>
      <c r="SD1" s="3" t="s">
        <v>1130</v>
      </c>
      <c r="SE1" s="3" t="s">
        <v>1131</v>
      </c>
      <c r="SF1" s="13" t="s">
        <v>1132</v>
      </c>
      <c r="SG1" s="3" t="s">
        <v>1133</v>
      </c>
      <c r="SH1" s="3" t="s">
        <v>1134</v>
      </c>
      <c r="SI1" s="13" t="s">
        <v>1135</v>
      </c>
      <c r="SJ1" s="3" t="s">
        <v>1136</v>
      </c>
      <c r="SK1" s="3" t="s">
        <v>1137</v>
      </c>
      <c r="SL1" s="3" t="s">
        <v>1138</v>
      </c>
      <c r="SM1" s="3" t="s">
        <v>1139</v>
      </c>
      <c r="SN1" s="13" t="s">
        <v>1140</v>
      </c>
      <c r="SO1" s="3" t="s">
        <v>1141</v>
      </c>
      <c r="SP1" s="3" t="s">
        <v>1142</v>
      </c>
      <c r="SQ1" s="3" t="s">
        <v>1143</v>
      </c>
      <c r="SR1" s="3" t="s">
        <v>1144</v>
      </c>
      <c r="SS1" s="3" t="s">
        <v>1145</v>
      </c>
      <c r="ST1" s="3" t="s">
        <v>1146</v>
      </c>
      <c r="SU1" s="3" t="s">
        <v>1159</v>
      </c>
      <c r="SV1" s="3" t="s">
        <v>1160</v>
      </c>
      <c r="SW1" s="3" t="s">
        <v>1161</v>
      </c>
      <c r="SX1" s="13" t="s">
        <v>1162</v>
      </c>
      <c r="SY1" s="3" t="s">
        <v>1163</v>
      </c>
      <c r="SZ1" s="13" t="s">
        <v>1164</v>
      </c>
      <c r="TA1" s="3" t="s">
        <v>1165</v>
      </c>
      <c r="TB1" s="3" t="s">
        <v>1166</v>
      </c>
      <c r="TC1" s="13" t="s">
        <v>1167</v>
      </c>
      <c r="TD1" s="3" t="s">
        <v>1168</v>
      </c>
      <c r="TE1" s="3" t="s">
        <v>1169</v>
      </c>
      <c r="TF1" s="3" t="s">
        <v>1170</v>
      </c>
      <c r="TG1" s="13" t="s">
        <v>1171</v>
      </c>
      <c r="TH1" s="13" t="s">
        <v>1172</v>
      </c>
      <c r="TI1" s="3" t="s">
        <v>1173</v>
      </c>
      <c r="TJ1" s="13" t="s">
        <v>1174</v>
      </c>
      <c r="TK1" s="3" t="s">
        <v>1175</v>
      </c>
      <c r="TL1" s="3" t="s">
        <v>1176</v>
      </c>
      <c r="TM1" s="13" t="s">
        <v>1177</v>
      </c>
      <c r="TN1" s="13" t="s">
        <v>1178</v>
      </c>
      <c r="TO1" s="13" t="s">
        <v>1179</v>
      </c>
      <c r="TP1" s="3" t="s">
        <v>1180</v>
      </c>
      <c r="TQ1" s="3" t="s">
        <v>1181</v>
      </c>
      <c r="TR1" s="312" t="s">
        <v>1182</v>
      </c>
      <c r="TS1" s="13" t="s">
        <v>1183</v>
      </c>
      <c r="TT1" s="312" t="s">
        <v>1184</v>
      </c>
      <c r="TU1" s="13" t="s">
        <v>1185</v>
      </c>
      <c r="TV1" s="3" t="s">
        <v>1186</v>
      </c>
      <c r="TW1" s="3" t="s">
        <v>1187</v>
      </c>
      <c r="TX1" s="3" t="s">
        <v>1188</v>
      </c>
      <c r="TY1" s="3" t="s">
        <v>1189</v>
      </c>
      <c r="TZ1" s="3" t="s">
        <v>1190</v>
      </c>
      <c r="UA1" s="13" t="s">
        <v>1191</v>
      </c>
      <c r="UB1" s="3" t="s">
        <v>1192</v>
      </c>
      <c r="UC1" s="13" t="s">
        <v>1193</v>
      </c>
      <c r="UD1" s="3" t="s">
        <v>1194</v>
      </c>
      <c r="UE1" s="13" t="s">
        <v>1205</v>
      </c>
      <c r="UF1" s="13" t="s">
        <v>1206</v>
      </c>
      <c r="UG1" s="3" t="s">
        <v>1207</v>
      </c>
      <c r="UH1" s="3" t="s">
        <v>1208</v>
      </c>
      <c r="UI1" s="3" t="s">
        <v>1209</v>
      </c>
      <c r="UJ1" s="3" t="s">
        <v>1210</v>
      </c>
      <c r="UK1" s="3" t="s">
        <v>1211</v>
      </c>
      <c r="UL1" s="13" t="s">
        <v>1212</v>
      </c>
      <c r="UM1" s="13" t="s">
        <v>1213</v>
      </c>
      <c r="UN1" s="13" t="s">
        <v>1214</v>
      </c>
      <c r="UO1" s="3" t="s">
        <v>1215</v>
      </c>
      <c r="UP1" s="3" t="s">
        <v>1216</v>
      </c>
      <c r="UQ1" s="3" t="s">
        <v>1217</v>
      </c>
      <c r="UR1" s="3" t="s">
        <v>1218</v>
      </c>
      <c r="US1" s="13" t="s">
        <v>1219</v>
      </c>
      <c r="UT1" s="3" t="s">
        <v>1220</v>
      </c>
      <c r="UU1" s="13" t="s">
        <v>1221</v>
      </c>
      <c r="UV1" s="3" t="s">
        <v>1222</v>
      </c>
      <c r="UW1" s="3" t="s">
        <v>1223</v>
      </c>
      <c r="UX1" s="3" t="s">
        <v>1239</v>
      </c>
      <c r="UY1" s="13" t="s">
        <v>1240</v>
      </c>
      <c r="UZ1" s="13" t="s">
        <v>1241</v>
      </c>
      <c r="VA1" s="3" t="s">
        <v>1242</v>
      </c>
      <c r="VB1" s="3" t="s">
        <v>1243</v>
      </c>
      <c r="VC1" s="13" t="s">
        <v>1244</v>
      </c>
      <c r="VD1" s="3" t="s">
        <v>1245</v>
      </c>
      <c r="VE1" s="13" t="s">
        <v>1246</v>
      </c>
      <c r="VF1" s="3" t="s">
        <v>1247</v>
      </c>
      <c r="VG1" s="13" t="s">
        <v>1248</v>
      </c>
      <c r="VH1" s="3" t="s">
        <v>1249</v>
      </c>
      <c r="VI1" s="13" t="s">
        <v>1250</v>
      </c>
      <c r="VJ1" s="3" t="s">
        <v>1251</v>
      </c>
      <c r="VK1" s="13" t="s">
        <v>1252</v>
      </c>
      <c r="VL1" s="3" t="s">
        <v>1253</v>
      </c>
      <c r="VM1" s="3" t="s">
        <v>1254</v>
      </c>
      <c r="VN1" s="3" t="s">
        <v>1255</v>
      </c>
      <c r="VO1" s="3" t="s">
        <v>1256</v>
      </c>
      <c r="VP1" s="13" t="s">
        <v>1257</v>
      </c>
      <c r="VQ1" s="13" t="s">
        <v>1258</v>
      </c>
      <c r="VR1" s="13" t="s">
        <v>1259</v>
      </c>
      <c r="VS1" s="3" t="s">
        <v>1260</v>
      </c>
      <c r="VT1" s="3" t="s">
        <v>1261</v>
      </c>
      <c r="VU1" s="3" t="s">
        <v>1262</v>
      </c>
      <c r="VV1" s="3" t="s">
        <v>1271</v>
      </c>
      <c r="VW1" s="3" t="s">
        <v>1272</v>
      </c>
      <c r="VX1" s="13" t="s">
        <v>1273</v>
      </c>
      <c r="VY1" s="3" t="s">
        <v>1274</v>
      </c>
      <c r="VZ1" s="3" t="s">
        <v>1275</v>
      </c>
      <c r="WA1" s="3" t="s">
        <v>1276</v>
      </c>
      <c r="WB1" s="3" t="s">
        <v>1277</v>
      </c>
      <c r="WC1" s="3" t="s">
        <v>1278</v>
      </c>
      <c r="WD1" s="3" t="s">
        <v>1279</v>
      </c>
      <c r="WE1" s="13" t="s">
        <v>1280</v>
      </c>
      <c r="WF1" s="3" t="s">
        <v>1281</v>
      </c>
      <c r="WG1" s="3" t="s">
        <v>1282</v>
      </c>
      <c r="WH1" s="3" t="s">
        <v>1283</v>
      </c>
      <c r="WI1" s="3" t="s">
        <v>1284</v>
      </c>
      <c r="WJ1" s="3" t="s">
        <v>1285</v>
      </c>
      <c r="WK1" s="3" t="s">
        <v>1286</v>
      </c>
      <c r="WL1" s="13" t="s">
        <v>1287</v>
      </c>
      <c r="WM1" s="13" t="s">
        <v>1288</v>
      </c>
      <c r="WN1" s="3" t="s">
        <v>1289</v>
      </c>
      <c r="WO1" s="13" t="s">
        <v>1290</v>
      </c>
      <c r="WP1" s="13" t="s">
        <v>1291</v>
      </c>
      <c r="WQ1" s="3" t="s">
        <v>1292</v>
      </c>
      <c r="WR1" s="3" t="s">
        <v>1293</v>
      </c>
      <c r="WS1" s="3" t="s">
        <v>1294</v>
      </c>
      <c r="WT1" s="3" t="s">
        <v>1295</v>
      </c>
      <c r="WU1" s="3" t="s">
        <v>1296</v>
      </c>
      <c r="WV1" s="3" t="s">
        <v>1297</v>
      </c>
      <c r="WW1" s="3" t="s">
        <v>1298</v>
      </c>
      <c r="WX1" s="13" t="s">
        <v>1299</v>
      </c>
      <c r="WY1" s="3" t="s">
        <v>1300</v>
      </c>
      <c r="WZ1" s="3" t="s">
        <v>1301</v>
      </c>
      <c r="XA1" s="3" t="s">
        <v>1302</v>
      </c>
      <c r="XB1" s="3" t="s">
        <v>1303</v>
      </c>
      <c r="XC1" s="13" t="s">
        <v>1304</v>
      </c>
      <c r="XD1" s="13" t="s">
        <v>1305</v>
      </c>
      <c r="XE1" s="3" t="s">
        <v>1306</v>
      </c>
      <c r="XF1" s="3" t="s">
        <v>1335</v>
      </c>
      <c r="XG1" s="3" t="s">
        <v>1336</v>
      </c>
      <c r="XH1" s="3" t="s">
        <v>1337</v>
      </c>
      <c r="XI1" s="3" t="s">
        <v>1338</v>
      </c>
      <c r="XJ1" s="13" t="s">
        <v>1339</v>
      </c>
      <c r="XK1" s="3" t="s">
        <v>1340</v>
      </c>
      <c r="XL1" s="3" t="s">
        <v>1341</v>
      </c>
      <c r="XM1" s="3" t="s">
        <v>1342</v>
      </c>
      <c r="XN1" s="3" t="s">
        <v>1343</v>
      </c>
      <c r="XO1" s="13" t="s">
        <v>1344</v>
      </c>
      <c r="XP1" s="13" t="s">
        <v>1345</v>
      </c>
      <c r="XQ1" s="3" t="s">
        <v>1346</v>
      </c>
      <c r="XR1" s="3" t="s">
        <v>1347</v>
      </c>
      <c r="XS1" s="13" t="s">
        <v>1348</v>
      </c>
      <c r="XT1" s="3" t="s">
        <v>1349</v>
      </c>
      <c r="XU1" s="3" t="s">
        <v>1350</v>
      </c>
      <c r="XV1" s="3" t="s">
        <v>1351</v>
      </c>
      <c r="XW1" s="3" t="s">
        <v>1352</v>
      </c>
      <c r="XX1" s="3" t="s">
        <v>1353</v>
      </c>
      <c r="XY1" s="3" t="s">
        <v>1354</v>
      </c>
      <c r="XZ1" s="13" t="s">
        <v>1355</v>
      </c>
      <c r="YA1" s="3" t="s">
        <v>1356</v>
      </c>
      <c r="YB1" s="3" t="s">
        <v>1357</v>
      </c>
      <c r="YC1" s="3" t="s">
        <v>1358</v>
      </c>
      <c r="YD1" s="3" t="s">
        <v>1363</v>
      </c>
      <c r="YE1" s="3" t="s">
        <v>1364</v>
      </c>
      <c r="YF1" s="3" t="s">
        <v>1365</v>
      </c>
      <c r="YG1" s="13" t="s">
        <v>1366</v>
      </c>
      <c r="YH1" s="13" t="s">
        <v>1367</v>
      </c>
      <c r="YI1" s="13" t="s">
        <v>1368</v>
      </c>
      <c r="YJ1" s="3" t="s">
        <v>1369</v>
      </c>
      <c r="YK1" s="13" t="s">
        <v>1370</v>
      </c>
      <c r="YL1" s="13" t="s">
        <v>1371</v>
      </c>
      <c r="YM1" s="13" t="s">
        <v>1372</v>
      </c>
      <c r="YN1" s="3" t="s">
        <v>1373</v>
      </c>
      <c r="YO1" s="13" t="s">
        <v>1374</v>
      </c>
      <c r="YP1" s="3" t="s">
        <v>1375</v>
      </c>
      <c r="YQ1" s="13" t="s">
        <v>1376</v>
      </c>
      <c r="YR1" s="13" t="s">
        <v>1377</v>
      </c>
      <c r="YS1" s="13" t="s">
        <v>1378</v>
      </c>
      <c r="YT1" s="3" t="s">
        <v>1379</v>
      </c>
      <c r="YU1" s="3" t="s">
        <v>1380</v>
      </c>
      <c r="YV1" s="3" t="s">
        <v>1381</v>
      </c>
      <c r="YW1" s="3" t="s">
        <v>1382</v>
      </c>
      <c r="YX1" s="3" t="s">
        <v>1383</v>
      </c>
      <c r="YY1" s="13" t="s">
        <v>1384</v>
      </c>
      <c r="YZ1" s="3" t="s">
        <v>1385</v>
      </c>
      <c r="ZA1" s="3" t="s">
        <v>1386</v>
      </c>
      <c r="ZB1" s="13" t="s">
        <v>1387</v>
      </c>
      <c r="ZC1" s="13" t="s">
        <v>1388</v>
      </c>
      <c r="ZD1" s="13" t="s">
        <v>1389</v>
      </c>
      <c r="ZE1" s="13" t="s">
        <v>1390</v>
      </c>
      <c r="ZF1" s="3" t="s">
        <v>1391</v>
      </c>
      <c r="ZG1" s="13" t="s">
        <v>1392</v>
      </c>
      <c r="ZH1" s="3" t="s">
        <v>1400</v>
      </c>
      <c r="ZI1" s="3" t="s">
        <v>1401</v>
      </c>
      <c r="ZJ1" s="3" t="s">
        <v>1402</v>
      </c>
      <c r="ZK1" s="13" t="s">
        <v>1403</v>
      </c>
      <c r="ZL1" s="13" t="s">
        <v>1404</v>
      </c>
      <c r="ZM1" s="3" t="s">
        <v>1405</v>
      </c>
      <c r="ZN1" s="13" t="s">
        <v>1406</v>
      </c>
      <c r="ZO1" s="3" t="s">
        <v>1407</v>
      </c>
      <c r="ZP1" s="3" t="s">
        <v>1408</v>
      </c>
      <c r="ZQ1" s="13" t="s">
        <v>1409</v>
      </c>
      <c r="ZR1" s="13" t="s">
        <v>1410</v>
      </c>
      <c r="ZS1" s="3" t="s">
        <v>1411</v>
      </c>
      <c r="ZT1" s="13" t="s">
        <v>1412</v>
      </c>
      <c r="ZU1" s="13" t="s">
        <v>1413</v>
      </c>
      <c r="ZV1" s="13" t="s">
        <v>1414</v>
      </c>
      <c r="ZW1" s="13" t="s">
        <v>1415</v>
      </c>
      <c r="ZX1" s="13" t="s">
        <v>1416</v>
      </c>
      <c r="ZY1" s="13" t="s">
        <v>1417</v>
      </c>
      <c r="ZZ1" s="13" t="s">
        <v>1418</v>
      </c>
      <c r="AAA1" s="3" t="s">
        <v>1419</v>
      </c>
      <c r="AAB1" s="3" t="s">
        <v>1428</v>
      </c>
      <c r="AAC1" s="3" t="s">
        <v>1429</v>
      </c>
      <c r="AAD1" s="3" t="s">
        <v>1430</v>
      </c>
      <c r="AAE1" s="3" t="s">
        <v>1431</v>
      </c>
      <c r="AAF1" s="3" t="s">
        <v>1432</v>
      </c>
      <c r="AAG1" s="3" t="s">
        <v>1433</v>
      </c>
      <c r="AAH1" s="3" t="s">
        <v>1434</v>
      </c>
      <c r="AAI1" s="3" t="s">
        <v>1435</v>
      </c>
      <c r="AAJ1" s="3" t="s">
        <v>1436</v>
      </c>
      <c r="AAK1" s="3" t="s">
        <v>1437</v>
      </c>
      <c r="AAL1" s="3" t="s">
        <v>1438</v>
      </c>
      <c r="AAM1" s="3" t="s">
        <v>1439</v>
      </c>
      <c r="AAN1" s="3" t="s">
        <v>1440</v>
      </c>
      <c r="AAO1" s="3" t="s">
        <v>1441</v>
      </c>
      <c r="AAP1" s="3" t="s">
        <v>1442</v>
      </c>
      <c r="AAQ1" s="3" t="s">
        <v>1443</v>
      </c>
      <c r="AAR1" s="3" t="s">
        <v>1444</v>
      </c>
      <c r="AAS1" s="3" t="s">
        <v>1445</v>
      </c>
      <c r="AAT1" s="3" t="s">
        <v>1413</v>
      </c>
      <c r="AAU1" s="3" t="s">
        <v>1414</v>
      </c>
      <c r="AAV1" s="3" t="s">
        <v>1415</v>
      </c>
      <c r="AAW1" s="3" t="s">
        <v>1416</v>
      </c>
      <c r="AAX1" s="3" t="s">
        <v>1417</v>
      </c>
      <c r="AAY1" s="3" t="s">
        <v>1418</v>
      </c>
      <c r="AAZ1" s="3" t="s">
        <v>1419</v>
      </c>
      <c r="ABA1" s="135" t="s">
        <v>127</v>
      </c>
      <c r="ABB1" s="23" t="s">
        <v>92</v>
      </c>
      <c r="ABC1" s="204"/>
      <c r="ABD1" s="8" t="s">
        <v>122</v>
      </c>
      <c r="ABE1" s="35" t="s">
        <v>45</v>
      </c>
      <c r="ABF1" s="23" t="s">
        <v>43</v>
      </c>
      <c r="ABG1" s="14" t="s">
        <v>16</v>
      </c>
      <c r="ABH1" s="65" t="s">
        <v>76</v>
      </c>
      <c r="ABI1" s="49" t="s">
        <v>67</v>
      </c>
      <c r="ABJ1" s="8" t="s">
        <v>19</v>
      </c>
      <c r="ABK1" s="28"/>
      <c r="ABM1" s="202">
        <f>SUM(ABJ3:ABJ$52)/50</f>
        <v>696</v>
      </c>
      <c r="ABN1" s="311" t="s">
        <v>1481</v>
      </c>
      <c r="ABO1" s="28"/>
      <c r="ABP1" s="4" t="s">
        <v>54</v>
      </c>
      <c r="ABQ1" s="4" t="s">
        <v>613</v>
      </c>
      <c r="ABR1" s="8" t="s">
        <v>1104</v>
      </c>
      <c r="ABS1" s="8"/>
      <c r="ABT1" s="35"/>
      <c r="ABU1" s="23"/>
      <c r="ABV1" s="14"/>
      <c r="ABW1" s="65"/>
      <c r="ABX1" s="49"/>
      <c r="ABY1" s="8"/>
      <c r="ABZ1" s="8" t="s">
        <v>1148</v>
      </c>
      <c r="ACA1" s="8"/>
      <c r="ACB1" s="35"/>
      <c r="ACC1" s="23"/>
      <c r="ACD1" s="14"/>
      <c r="ACE1" s="65"/>
      <c r="ACF1" s="49"/>
      <c r="ACG1" s="8"/>
      <c r="ACH1" s="8" t="s">
        <v>1199</v>
      </c>
      <c r="ACI1" s="8"/>
      <c r="ACJ1" s="35"/>
      <c r="ACK1" s="23"/>
      <c r="ACL1" s="14"/>
      <c r="ACM1" s="65"/>
      <c r="ACN1" s="49"/>
      <c r="ACO1" s="8"/>
      <c r="ACP1" s="8" t="s">
        <v>1226</v>
      </c>
      <c r="ACQ1" s="8"/>
      <c r="ACR1" s="35"/>
      <c r="ACS1" s="23"/>
      <c r="ACT1" s="14"/>
      <c r="ACU1" s="65"/>
      <c r="ACV1" s="49"/>
      <c r="ACW1" s="8"/>
      <c r="ACX1" s="8" t="s">
        <v>1267</v>
      </c>
      <c r="ACY1" s="8"/>
      <c r="ACZ1" s="35"/>
      <c r="ADA1" s="23"/>
      <c r="ADB1" s="14"/>
      <c r="ADC1" s="65"/>
      <c r="ADD1" s="49"/>
      <c r="ADE1" s="8"/>
      <c r="ADF1" s="8" t="s">
        <v>1313</v>
      </c>
      <c r="ADG1" s="8"/>
      <c r="ADH1" s="35"/>
      <c r="ADI1" s="23"/>
      <c r="ADJ1" s="14"/>
      <c r="ADK1" s="65"/>
      <c r="ADL1" s="49"/>
      <c r="ADM1" s="8"/>
      <c r="ADN1" s="8" t="s">
        <v>1359</v>
      </c>
      <c r="ADO1" s="8"/>
      <c r="ADP1" s="35"/>
      <c r="ADQ1" s="23"/>
      <c r="ADR1" s="14"/>
      <c r="ADS1" s="65"/>
      <c r="ADT1" s="49"/>
      <c r="ADU1" s="8"/>
      <c r="ADV1" s="8" t="s">
        <v>1397</v>
      </c>
      <c r="ADW1" s="8"/>
      <c r="ADX1" s="35"/>
      <c r="ADY1" s="23"/>
      <c r="ADZ1" s="14"/>
      <c r="AEA1" s="65"/>
      <c r="AEB1" s="49"/>
      <c r="AEC1" s="8"/>
      <c r="AED1" s="8" t="s">
        <v>1446</v>
      </c>
      <c r="AEE1" s="8"/>
      <c r="AEF1" s="35"/>
      <c r="AEG1" s="23"/>
      <c r="AEH1" s="14"/>
      <c r="AEI1" s="65"/>
      <c r="AEJ1" s="49"/>
      <c r="AEK1" s="8"/>
    </row>
    <row r="2" spans="1:817" ht="6" customHeight="1" x14ac:dyDescent="0.3">
      <c r="B2" s="256"/>
      <c r="C2" s="266" t="str">
        <f>(Mitglieder!C2)</f>
        <v>0 Anker</v>
      </c>
      <c r="D2" s="258"/>
      <c r="E2" s="258"/>
      <c r="F2" s="56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59"/>
      <c r="AE2" s="259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259"/>
      <c r="DH2" s="259"/>
      <c r="DI2" s="259"/>
      <c r="DJ2" s="259"/>
      <c r="DK2" s="259"/>
      <c r="DL2" s="259"/>
      <c r="DM2" s="259"/>
      <c r="DN2" s="259"/>
      <c r="DO2" s="259"/>
      <c r="DP2" s="259"/>
      <c r="DQ2" s="259"/>
      <c r="DR2" s="259"/>
      <c r="DS2" s="259"/>
      <c r="DT2" s="259"/>
      <c r="DU2" s="259"/>
      <c r="DV2" s="259"/>
      <c r="DW2" s="259"/>
      <c r="DX2" s="259"/>
      <c r="DY2" s="259"/>
      <c r="DZ2" s="259"/>
      <c r="EA2" s="259"/>
      <c r="EB2" s="259"/>
      <c r="EC2" s="259"/>
      <c r="ED2" s="259"/>
      <c r="EE2" s="259"/>
      <c r="EF2" s="259"/>
      <c r="EG2" s="259"/>
      <c r="EH2" s="259"/>
      <c r="EI2" s="259"/>
      <c r="EJ2" s="259"/>
      <c r="EK2" s="259"/>
      <c r="EL2" s="259"/>
      <c r="EM2" s="259"/>
      <c r="EN2" s="259"/>
      <c r="EO2" s="259"/>
      <c r="EP2" s="259"/>
      <c r="EQ2" s="259"/>
      <c r="ER2" s="259"/>
      <c r="ES2" s="259"/>
      <c r="ET2" s="259"/>
      <c r="EU2" s="259"/>
      <c r="EV2" s="259"/>
      <c r="EW2" s="259"/>
      <c r="EX2" s="259"/>
      <c r="EY2" s="259"/>
      <c r="EZ2" s="259"/>
      <c r="FA2" s="259"/>
      <c r="FB2" s="259"/>
      <c r="FC2" s="259"/>
      <c r="FD2" s="259"/>
      <c r="FE2" s="259"/>
      <c r="FF2" s="259"/>
      <c r="FG2" s="259"/>
      <c r="FH2" s="259"/>
      <c r="FI2" s="259"/>
      <c r="FJ2" s="259"/>
      <c r="FK2" s="259"/>
      <c r="FL2" s="259"/>
      <c r="FM2" s="259"/>
      <c r="FN2" s="259"/>
      <c r="FO2" s="259"/>
      <c r="FP2" s="259"/>
      <c r="FQ2" s="259"/>
      <c r="FR2" s="259"/>
      <c r="FS2" s="259"/>
      <c r="FT2" s="259"/>
      <c r="FU2" s="259"/>
      <c r="FV2" s="259"/>
      <c r="FW2" s="259"/>
      <c r="FX2" s="259"/>
      <c r="FY2" s="259"/>
      <c r="FZ2" s="259"/>
      <c r="GA2" s="259"/>
      <c r="GB2" s="259"/>
      <c r="GC2" s="259"/>
      <c r="GD2" s="259"/>
      <c r="GE2" s="259"/>
      <c r="GF2" s="259"/>
      <c r="GG2" s="259"/>
      <c r="GH2" s="259"/>
      <c r="GI2" s="259"/>
      <c r="GJ2" s="259"/>
      <c r="GK2" s="259"/>
      <c r="GL2" s="259"/>
      <c r="GM2" s="259"/>
      <c r="GN2" s="259"/>
      <c r="GO2" s="259"/>
      <c r="GP2" s="259"/>
      <c r="GQ2" s="259"/>
      <c r="GR2" s="259"/>
      <c r="GS2" s="259"/>
      <c r="GT2" s="259"/>
      <c r="GU2" s="259"/>
      <c r="GV2" s="259"/>
      <c r="GW2" s="259"/>
      <c r="GX2" s="259"/>
      <c r="GY2" s="259"/>
      <c r="GZ2" s="259"/>
      <c r="HA2" s="259"/>
      <c r="HB2" s="259"/>
      <c r="HC2" s="259"/>
      <c r="HD2" s="259"/>
      <c r="HE2" s="259"/>
      <c r="HF2" s="259"/>
      <c r="HG2" s="259"/>
      <c r="HH2" s="259"/>
      <c r="HI2" s="259"/>
      <c r="HJ2" s="259"/>
      <c r="HK2" s="259"/>
      <c r="HL2" s="259"/>
      <c r="HM2" s="259"/>
      <c r="HN2" s="259"/>
      <c r="HO2" s="259"/>
      <c r="HP2" s="259"/>
      <c r="HQ2" s="259"/>
      <c r="HR2" s="259"/>
      <c r="HS2" s="259"/>
      <c r="HT2" s="259"/>
      <c r="HU2" s="259"/>
      <c r="HV2" s="259"/>
      <c r="HW2" s="259"/>
      <c r="HX2" s="259"/>
      <c r="HY2" s="259"/>
      <c r="HZ2" s="259"/>
      <c r="IA2" s="259"/>
      <c r="IB2" s="259"/>
      <c r="IC2" s="259"/>
      <c r="ID2" s="259"/>
      <c r="IE2" s="259"/>
      <c r="IF2" s="259"/>
      <c r="IG2" s="259"/>
      <c r="IH2" s="259"/>
      <c r="II2" s="259"/>
      <c r="IJ2" s="259"/>
      <c r="IK2" s="259"/>
      <c r="IL2" s="259"/>
      <c r="IM2" s="259"/>
      <c r="IN2" s="259"/>
      <c r="IO2" s="259"/>
      <c r="IP2" s="259"/>
      <c r="IQ2" s="259"/>
      <c r="IR2" s="259"/>
      <c r="IS2" s="259"/>
      <c r="IT2" s="259"/>
      <c r="IU2" s="259"/>
      <c r="IV2" s="259"/>
      <c r="IW2" s="259"/>
      <c r="IX2" s="259"/>
      <c r="IY2" s="259"/>
      <c r="IZ2" s="259"/>
      <c r="JA2" s="259"/>
      <c r="JB2" s="259"/>
      <c r="JC2" s="259"/>
      <c r="JD2" s="259"/>
      <c r="JE2" s="259"/>
      <c r="JF2" s="259"/>
      <c r="JG2" s="259"/>
      <c r="JH2" s="259"/>
      <c r="JI2" s="259"/>
      <c r="JJ2" s="259"/>
      <c r="JK2" s="259"/>
      <c r="JL2" s="259"/>
      <c r="JM2" s="259"/>
      <c r="JN2" s="259"/>
      <c r="JO2" s="259"/>
      <c r="JP2" s="259"/>
      <c r="JQ2" s="259"/>
      <c r="JR2" s="259"/>
      <c r="JS2" s="259"/>
      <c r="JT2" s="259"/>
      <c r="JU2" s="259"/>
      <c r="JV2" s="259"/>
      <c r="JW2" s="259"/>
      <c r="JX2" s="259"/>
      <c r="JY2" s="259"/>
      <c r="JZ2" s="259"/>
      <c r="KA2" s="259"/>
      <c r="KB2" s="259"/>
      <c r="KC2" s="259"/>
      <c r="KD2" s="259"/>
      <c r="KE2" s="259"/>
      <c r="KF2" s="259"/>
      <c r="KG2" s="259"/>
      <c r="KH2" s="259"/>
      <c r="KI2" s="259"/>
      <c r="KJ2" s="259"/>
      <c r="KK2" s="259"/>
      <c r="KL2" s="259"/>
      <c r="KM2" s="259"/>
      <c r="KN2" s="259"/>
      <c r="KO2" s="259"/>
      <c r="KP2" s="259"/>
      <c r="KQ2" s="259"/>
      <c r="KR2" s="259"/>
      <c r="KS2" s="259"/>
      <c r="KT2" s="259"/>
      <c r="KU2" s="278" t="s">
        <v>27</v>
      </c>
      <c r="KV2" s="259"/>
      <c r="KW2" s="259"/>
      <c r="KX2" s="259"/>
      <c r="KY2" s="259"/>
      <c r="KZ2" s="259"/>
      <c r="LA2" s="259"/>
      <c r="LB2" s="259"/>
      <c r="LC2" s="259"/>
      <c r="LD2" s="259"/>
      <c r="LE2" s="259"/>
      <c r="LF2" s="259"/>
      <c r="LG2" s="259"/>
      <c r="LH2" s="259"/>
      <c r="LI2" s="259"/>
      <c r="LJ2" s="259"/>
      <c r="LK2" s="259"/>
      <c r="LL2" s="259"/>
      <c r="LM2" s="259"/>
      <c r="LN2" s="259"/>
      <c r="LO2" s="259"/>
      <c r="LP2" s="259"/>
      <c r="LQ2" s="259"/>
      <c r="LR2" s="259"/>
      <c r="LS2" s="259"/>
      <c r="LT2" s="259"/>
      <c r="LU2" s="259"/>
      <c r="LV2" s="259"/>
      <c r="LW2" s="259"/>
      <c r="LX2" s="259"/>
      <c r="LY2" s="259"/>
      <c r="LZ2" s="259"/>
      <c r="MA2" s="259"/>
      <c r="MB2" s="259"/>
      <c r="MC2" s="259"/>
      <c r="MD2" s="259"/>
      <c r="ME2" s="259"/>
      <c r="MF2" s="259"/>
      <c r="MG2" s="259"/>
      <c r="MH2" s="259"/>
      <c r="MI2" s="259"/>
      <c r="MJ2" s="259"/>
      <c r="MK2" s="259"/>
      <c r="ML2" s="259"/>
      <c r="MM2" s="259"/>
      <c r="MN2" s="259"/>
      <c r="MO2" s="259"/>
      <c r="MP2" s="259"/>
      <c r="MQ2" s="259"/>
      <c r="MR2" s="259"/>
      <c r="MS2" s="259"/>
      <c r="MT2" s="259"/>
      <c r="MU2" s="259"/>
      <c r="MV2" s="259"/>
      <c r="MW2" s="259"/>
      <c r="MX2" s="259"/>
      <c r="MY2" s="259"/>
      <c r="MZ2" s="259"/>
      <c r="NA2" s="259"/>
      <c r="NB2" s="259"/>
      <c r="NC2" s="259"/>
      <c r="ND2" s="259"/>
      <c r="NE2" s="259"/>
      <c r="NF2" s="259"/>
      <c r="NG2" s="259"/>
      <c r="NH2" s="259"/>
      <c r="NI2" s="259"/>
      <c r="NJ2" s="259"/>
      <c r="NK2" s="259"/>
      <c r="NL2" s="259"/>
      <c r="NM2" s="259"/>
      <c r="NN2" s="259"/>
      <c r="NO2" s="259"/>
      <c r="NP2" s="259"/>
      <c r="NQ2" s="259"/>
      <c r="NR2" s="259"/>
      <c r="NS2" s="259"/>
      <c r="NT2" s="259"/>
      <c r="NU2" s="259"/>
      <c r="NV2" s="259"/>
      <c r="NW2" s="259"/>
      <c r="NX2" s="259"/>
      <c r="NY2" s="259"/>
      <c r="NZ2" s="259"/>
      <c r="OA2" s="259"/>
      <c r="OB2" s="259"/>
      <c r="OC2" s="259"/>
      <c r="OD2" s="259"/>
      <c r="OE2" s="259"/>
      <c r="OF2" s="259"/>
      <c r="OG2" s="259"/>
      <c r="OH2" s="259"/>
      <c r="OI2" s="259"/>
      <c r="OJ2" s="259"/>
      <c r="OK2" s="259"/>
      <c r="OL2" s="259"/>
      <c r="OM2" s="259"/>
      <c r="ON2" s="259"/>
      <c r="OO2" s="259"/>
      <c r="OP2" s="259"/>
      <c r="OQ2" s="259"/>
      <c r="OR2" s="259"/>
      <c r="OS2" s="259"/>
      <c r="OT2" s="259"/>
      <c r="OU2" s="259"/>
      <c r="OV2" s="259"/>
      <c r="OW2" s="259"/>
      <c r="OX2" s="259"/>
      <c r="OY2" s="259"/>
      <c r="OZ2" s="259"/>
      <c r="PA2" s="259"/>
      <c r="PB2" s="259"/>
      <c r="PC2" s="259"/>
      <c r="PD2" s="259"/>
      <c r="PE2" s="259"/>
      <c r="PF2" s="259"/>
      <c r="PG2" s="259"/>
      <c r="PH2" s="259"/>
      <c r="PI2" s="259"/>
      <c r="PJ2" s="259"/>
      <c r="PK2" s="259"/>
      <c r="PL2" s="259"/>
      <c r="PM2" s="259"/>
      <c r="PN2" s="259"/>
      <c r="PO2" s="259"/>
      <c r="PP2" s="259"/>
      <c r="PQ2" s="259"/>
      <c r="PR2" s="259"/>
      <c r="PS2" s="259"/>
      <c r="PT2" s="259"/>
      <c r="PU2" s="259"/>
      <c r="PV2" s="259"/>
      <c r="PW2" s="259"/>
      <c r="PX2" s="259"/>
      <c r="PY2" s="259"/>
      <c r="PZ2" s="259"/>
      <c r="QA2" s="259"/>
      <c r="QB2" s="259"/>
      <c r="QC2" s="259"/>
      <c r="QD2" s="259"/>
      <c r="QE2" s="259"/>
      <c r="QF2" s="259"/>
      <c r="QG2" s="259"/>
      <c r="QH2" s="259"/>
      <c r="QI2" s="259"/>
      <c r="QJ2" s="259"/>
      <c r="QK2" s="259"/>
      <c r="QL2" s="259"/>
      <c r="QM2" s="259"/>
      <c r="QN2" s="259"/>
      <c r="QO2" s="259"/>
      <c r="QP2" s="259"/>
      <c r="QQ2" s="259"/>
      <c r="QR2" s="259"/>
      <c r="QS2" s="259"/>
      <c r="QT2" s="259"/>
      <c r="QU2" s="259"/>
      <c r="QV2" s="259"/>
      <c r="QW2" s="259"/>
      <c r="QX2" s="259"/>
      <c r="QY2" s="259"/>
      <c r="QZ2" s="259"/>
      <c r="RA2" s="259"/>
      <c r="RB2" s="259"/>
      <c r="RC2" s="259"/>
      <c r="RD2" s="259"/>
      <c r="RE2" s="259"/>
      <c r="RF2" s="259"/>
      <c r="RG2" s="259"/>
      <c r="RH2" s="259"/>
      <c r="RI2" s="259"/>
      <c r="RJ2" s="259"/>
      <c r="RK2" s="259"/>
      <c r="RL2" s="259"/>
      <c r="RM2" s="259"/>
      <c r="RN2" s="259"/>
      <c r="RO2" s="259"/>
      <c r="RP2" s="259"/>
      <c r="RQ2" s="259"/>
      <c r="RR2" s="259"/>
      <c r="RS2" s="259"/>
      <c r="RT2" s="259"/>
      <c r="RU2" s="259"/>
      <c r="RV2" s="259"/>
      <c r="RW2" s="259"/>
      <c r="RX2" s="259"/>
      <c r="RY2" s="259"/>
      <c r="RZ2" s="259"/>
      <c r="SA2" s="259"/>
      <c r="SB2" s="259"/>
      <c r="SC2" s="259"/>
      <c r="SD2" s="259"/>
      <c r="SE2" s="259"/>
      <c r="SF2" s="259"/>
      <c r="SG2" s="259"/>
      <c r="SH2" s="259"/>
      <c r="SI2" s="259"/>
      <c r="SJ2" s="259"/>
      <c r="SK2" s="259"/>
      <c r="SL2" s="259"/>
      <c r="SM2" s="259"/>
      <c r="SN2" s="259"/>
      <c r="SO2" s="259"/>
      <c r="SP2" s="259"/>
      <c r="SQ2" s="259"/>
      <c r="SR2" s="259"/>
      <c r="SS2" s="259"/>
      <c r="ST2" s="259"/>
      <c r="SU2" s="259"/>
      <c r="SV2" s="259"/>
      <c r="SW2" s="259"/>
      <c r="SX2" s="259"/>
      <c r="SY2" s="259"/>
      <c r="SZ2" s="259"/>
      <c r="TA2" s="259"/>
      <c r="TB2" s="259"/>
      <c r="TC2" s="259"/>
      <c r="TD2" s="259"/>
      <c r="TE2" s="259"/>
      <c r="TF2" s="259"/>
      <c r="TG2" s="259"/>
      <c r="TH2" s="259"/>
      <c r="TI2" s="259"/>
      <c r="TJ2" s="259"/>
      <c r="TK2" s="259"/>
      <c r="TL2" s="259"/>
      <c r="TM2" s="259"/>
      <c r="TN2" s="259"/>
      <c r="TO2" s="259"/>
      <c r="TP2" s="259"/>
      <c r="TQ2" s="259"/>
      <c r="TR2" s="259"/>
      <c r="TS2" s="259"/>
      <c r="TT2" s="259"/>
      <c r="TU2" s="259"/>
      <c r="TV2" s="259"/>
      <c r="TW2" s="259"/>
      <c r="TX2" s="259"/>
      <c r="TY2" s="259"/>
      <c r="TZ2" s="259"/>
      <c r="UA2" s="259"/>
      <c r="UB2" s="259"/>
      <c r="UC2" s="259"/>
      <c r="UD2" s="259"/>
      <c r="UE2" s="259"/>
      <c r="UF2" s="259"/>
      <c r="UG2" s="259"/>
      <c r="UH2" s="259"/>
      <c r="UI2" s="259"/>
      <c r="UJ2" s="259"/>
      <c r="UK2" s="259"/>
      <c r="UL2" s="259"/>
      <c r="UM2" s="259"/>
      <c r="UN2" s="259"/>
      <c r="UO2" s="259"/>
      <c r="UP2" s="259"/>
      <c r="UQ2" s="259"/>
      <c r="UR2" s="259"/>
      <c r="US2" s="259"/>
      <c r="UT2" s="259"/>
      <c r="UU2" s="259"/>
      <c r="UV2" s="259"/>
      <c r="UW2" s="259"/>
      <c r="UX2" s="259"/>
      <c r="UY2" s="259"/>
      <c r="UZ2" s="259"/>
      <c r="VA2" s="259"/>
      <c r="VB2" s="259"/>
      <c r="VC2" s="259"/>
      <c r="VD2" s="259"/>
      <c r="VE2" s="259"/>
      <c r="VF2" s="259"/>
      <c r="VG2" s="259"/>
      <c r="VH2" s="259"/>
      <c r="VI2" s="259"/>
      <c r="VJ2" s="259"/>
      <c r="VK2" s="259"/>
      <c r="VL2" s="259"/>
      <c r="VM2" s="259"/>
      <c r="VN2" s="259"/>
      <c r="VO2" s="259"/>
      <c r="VP2" s="259"/>
      <c r="VQ2" s="259"/>
      <c r="VR2" s="259"/>
      <c r="VS2" s="259"/>
      <c r="VT2" s="259"/>
      <c r="VU2" s="259"/>
      <c r="VV2" s="259"/>
      <c r="VW2" s="259"/>
      <c r="VX2" s="259"/>
      <c r="VY2" s="259"/>
      <c r="VZ2" s="259"/>
      <c r="WA2" s="259"/>
      <c r="WB2" s="259"/>
      <c r="WC2" s="259"/>
      <c r="WD2" s="259"/>
      <c r="WE2" s="259"/>
      <c r="WF2" s="259"/>
      <c r="WG2" s="259"/>
      <c r="WH2" s="259"/>
      <c r="WI2" s="259"/>
      <c r="WJ2" s="259"/>
      <c r="WK2" s="259"/>
      <c r="WL2" s="259"/>
      <c r="WM2" s="259"/>
      <c r="WN2" s="259"/>
      <c r="WO2" s="259"/>
      <c r="WP2" s="259"/>
      <c r="WQ2" s="259"/>
      <c r="WR2" s="259"/>
      <c r="WS2" s="259"/>
      <c r="WT2" s="259"/>
      <c r="WU2" s="259"/>
      <c r="WV2" s="259"/>
      <c r="WW2" s="259"/>
      <c r="WX2" s="259"/>
      <c r="WY2" s="259"/>
      <c r="WZ2" s="259"/>
      <c r="XA2" s="259"/>
      <c r="XB2" s="259"/>
      <c r="XC2" s="259"/>
      <c r="XD2" s="259"/>
      <c r="XE2" s="259"/>
      <c r="XF2" s="259"/>
      <c r="XG2" s="259"/>
      <c r="XH2" s="259"/>
      <c r="XI2" s="259"/>
      <c r="XJ2" s="259"/>
      <c r="XK2" s="259"/>
      <c r="XL2" s="259"/>
      <c r="XM2" s="259"/>
      <c r="XN2" s="259"/>
      <c r="XO2" s="259"/>
      <c r="XP2" s="259"/>
      <c r="XQ2" s="259"/>
      <c r="XR2" s="259"/>
      <c r="XS2" s="259"/>
      <c r="XT2" s="259"/>
      <c r="XU2" s="259"/>
      <c r="XV2" s="259"/>
      <c r="XW2" s="259"/>
      <c r="XX2" s="259"/>
      <c r="XY2" s="259"/>
      <c r="XZ2" s="259"/>
      <c r="YA2" s="259"/>
      <c r="YB2" s="259"/>
      <c r="YC2" s="259"/>
      <c r="YD2" s="259"/>
      <c r="YE2" s="259"/>
      <c r="YF2" s="259"/>
      <c r="YG2" s="259"/>
      <c r="YH2" s="259"/>
      <c r="YI2" s="259"/>
      <c r="YJ2" s="259"/>
      <c r="YK2" s="259"/>
      <c r="YL2" s="259"/>
      <c r="YM2" s="259"/>
      <c r="YN2" s="259"/>
      <c r="YO2" s="259"/>
      <c r="YP2" s="259"/>
      <c r="YQ2" s="259"/>
      <c r="YR2" s="259"/>
      <c r="YS2" s="259"/>
      <c r="YT2" s="259"/>
      <c r="YU2" s="259"/>
      <c r="YV2" s="259"/>
      <c r="YW2" s="259"/>
      <c r="YX2" s="259"/>
      <c r="YY2" s="259"/>
      <c r="YZ2" s="259"/>
      <c r="ZA2" s="259"/>
      <c r="ZB2" s="259"/>
      <c r="ZC2" s="259"/>
      <c r="ZD2" s="259"/>
      <c r="ZE2" s="259"/>
      <c r="ZF2" s="259"/>
      <c r="ZG2" s="259"/>
      <c r="ZH2" s="259"/>
      <c r="ZI2" s="259"/>
      <c r="ZJ2" s="259"/>
      <c r="ZK2" s="259"/>
      <c r="ZL2" s="259"/>
      <c r="ZM2" s="259"/>
      <c r="ZN2" s="259"/>
      <c r="ZO2" s="259"/>
      <c r="ZP2" s="259"/>
      <c r="ZQ2" s="259"/>
      <c r="ZR2" s="259"/>
      <c r="ZS2" s="259"/>
      <c r="ZT2" s="259"/>
      <c r="ZU2" s="259"/>
      <c r="ZV2" s="259"/>
      <c r="ZW2" s="259"/>
      <c r="ZX2" s="259"/>
      <c r="ZY2" s="259"/>
      <c r="ZZ2" s="259"/>
      <c r="AAA2" s="259"/>
      <c r="AAB2" s="259"/>
      <c r="AAC2" s="259"/>
      <c r="AAD2" s="259"/>
      <c r="AAE2" s="259"/>
      <c r="AAF2" s="259"/>
      <c r="AAG2" s="259"/>
      <c r="AAH2" s="259"/>
      <c r="AAI2" s="259"/>
      <c r="AAJ2" s="259"/>
      <c r="AAK2" s="259"/>
      <c r="AAL2" s="259"/>
      <c r="AAM2" s="259"/>
      <c r="AAN2" s="259"/>
      <c r="AAO2" s="259"/>
      <c r="AAP2" s="259"/>
      <c r="AAQ2" s="259"/>
      <c r="AAR2" s="259"/>
      <c r="AAS2" s="259"/>
      <c r="AAT2" s="259"/>
      <c r="AAU2" s="259"/>
      <c r="AAV2" s="259"/>
      <c r="AAW2" s="259"/>
      <c r="AAX2" s="259"/>
      <c r="AAY2" s="259"/>
      <c r="AAZ2" s="259"/>
      <c r="ABA2" s="306">
        <f>(ÜBERSICHT!K2)</f>
        <v>0</v>
      </c>
      <c r="ABB2" s="195">
        <f>(ÜBERSICHT!L2)</f>
        <v>0</v>
      </c>
      <c r="ABC2" s="259"/>
      <c r="ABD2" s="260"/>
      <c r="ABE2" s="260"/>
      <c r="ABF2" s="260"/>
      <c r="ABG2" s="260"/>
      <c r="ABH2" s="260"/>
      <c r="ABI2" s="260"/>
      <c r="ABJ2" s="260"/>
      <c r="ABK2" s="28"/>
      <c r="ABO2" s="28"/>
      <c r="ABP2" s="271" t="str">
        <f>(Mitglieder!C2)</f>
        <v>0 Anker</v>
      </c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</row>
    <row r="3" spans="1:817" x14ac:dyDescent="0.3">
      <c r="A3" s="200">
        <f>ROW(A1)</f>
        <v>1</v>
      </c>
      <c r="B3" s="283">
        <f>1*SUBTOTAL(3,A$3:A3)</f>
        <v>1</v>
      </c>
      <c r="C3" s="251" t="str">
        <f>(Mitglieder!C3)</f>
        <v>1BicMc1</v>
      </c>
      <c r="D3" s="171">
        <f t="shared" ref="D3:D34" si="0">100%/(ABJ3-ABG3-ABH3-ABI3)*ABD3</f>
        <v>0.95982142857142849</v>
      </c>
      <c r="E3" s="171">
        <f t="shared" ref="E3:E34" si="1">100%/(AEK3-AEH3-AEI3-AEJ3)*AEE3</f>
        <v>1</v>
      </c>
      <c r="F3" s="56"/>
      <c r="G3" s="207" t="s">
        <v>69</v>
      </c>
      <c r="H3" s="207" t="s">
        <v>69</v>
      </c>
      <c r="I3" s="207" t="s">
        <v>69</v>
      </c>
      <c r="J3" s="207" t="s">
        <v>69</v>
      </c>
      <c r="K3" s="207" t="s">
        <v>69</v>
      </c>
      <c r="L3" s="207" t="s">
        <v>69</v>
      </c>
      <c r="M3" s="207" t="s">
        <v>69</v>
      </c>
      <c r="N3" s="207" t="s">
        <v>69</v>
      </c>
      <c r="O3" s="207" t="s">
        <v>69</v>
      </c>
      <c r="P3" s="207" t="s">
        <v>69</v>
      </c>
      <c r="Q3" s="207" t="s">
        <v>69</v>
      </c>
      <c r="R3" s="207" t="s">
        <v>69</v>
      </c>
      <c r="S3" s="207" t="s">
        <v>69</v>
      </c>
      <c r="T3" s="207" t="s">
        <v>69</v>
      </c>
      <c r="U3" s="207" t="s">
        <v>69</v>
      </c>
      <c r="V3" s="207" t="s">
        <v>69</v>
      </c>
      <c r="W3" s="207" t="s">
        <v>69</v>
      </c>
      <c r="X3" s="207" t="s">
        <v>69</v>
      </c>
      <c r="Y3" s="207" t="s">
        <v>69</v>
      </c>
      <c r="Z3" s="207" t="s">
        <v>69</v>
      </c>
      <c r="AA3" s="207" t="s">
        <v>69</v>
      </c>
      <c r="AB3" s="207" t="s">
        <v>69</v>
      </c>
      <c r="AC3" s="207" t="s">
        <v>69</v>
      </c>
      <c r="AD3" s="207" t="s">
        <v>69</v>
      </c>
      <c r="AE3" s="207" t="s">
        <v>69</v>
      </c>
      <c r="AF3" s="207" t="s">
        <v>69</v>
      </c>
      <c r="AG3" s="207" t="s">
        <v>69</v>
      </c>
      <c r="AH3" s="207" t="s">
        <v>69</v>
      </c>
      <c r="AI3" s="207" t="s">
        <v>69</v>
      </c>
      <c r="AJ3" s="207" t="s">
        <v>69</v>
      </c>
      <c r="AK3" s="207" t="s">
        <v>69</v>
      </c>
      <c r="AL3" s="207" t="s">
        <v>69</v>
      </c>
      <c r="AM3" s="207" t="s">
        <v>69</v>
      </c>
      <c r="AN3" s="207" t="s">
        <v>69</v>
      </c>
      <c r="AO3" s="207" t="s">
        <v>69</v>
      </c>
      <c r="AP3" s="207" t="s">
        <v>69</v>
      </c>
      <c r="AQ3" s="207" t="s">
        <v>69</v>
      </c>
      <c r="AR3" s="207" t="s">
        <v>69</v>
      </c>
      <c r="AS3" s="207" t="s">
        <v>69</v>
      </c>
      <c r="AT3" s="207" t="s">
        <v>69</v>
      </c>
      <c r="AU3" s="207" t="s">
        <v>69</v>
      </c>
      <c r="AV3" s="207" t="s">
        <v>69</v>
      </c>
      <c r="AW3" s="207" t="s">
        <v>69</v>
      </c>
      <c r="AX3" s="207" t="s">
        <v>69</v>
      </c>
      <c r="AY3" s="207" t="s">
        <v>69</v>
      </c>
      <c r="AZ3" s="207" t="s">
        <v>69</v>
      </c>
      <c r="BA3" s="207" t="s">
        <v>69</v>
      </c>
      <c r="BB3" s="207" t="s">
        <v>69</v>
      </c>
      <c r="BC3" s="207" t="s">
        <v>69</v>
      </c>
      <c r="BD3" s="207" t="s">
        <v>69</v>
      </c>
      <c r="BE3" s="207" t="s">
        <v>69</v>
      </c>
      <c r="BF3" s="207" t="s">
        <v>69</v>
      </c>
      <c r="BG3" s="207" t="s">
        <v>69</v>
      </c>
      <c r="BH3" s="207" t="s">
        <v>69</v>
      </c>
      <c r="BI3" s="207" t="s">
        <v>69</v>
      </c>
      <c r="BJ3" s="207" t="s">
        <v>69</v>
      </c>
      <c r="BK3" s="207" t="s">
        <v>69</v>
      </c>
      <c r="BL3" s="207" t="s">
        <v>69</v>
      </c>
      <c r="BM3" s="207" t="s">
        <v>69</v>
      </c>
      <c r="BN3" s="207" t="s">
        <v>69</v>
      </c>
      <c r="BO3" s="207" t="s">
        <v>69</v>
      </c>
      <c r="BP3" s="207" t="s">
        <v>69</v>
      </c>
      <c r="BQ3" s="207" t="s">
        <v>69</v>
      </c>
      <c r="BR3" s="207" t="s">
        <v>69</v>
      </c>
      <c r="BS3" s="207" t="s">
        <v>69</v>
      </c>
      <c r="BT3" s="207" t="s">
        <v>69</v>
      </c>
      <c r="BU3" s="207" t="s">
        <v>69</v>
      </c>
      <c r="BV3" s="207" t="s">
        <v>69</v>
      </c>
      <c r="BW3" s="207" t="s">
        <v>69</v>
      </c>
      <c r="BX3" s="207" t="s">
        <v>69</v>
      </c>
      <c r="BY3" s="207" t="s">
        <v>69</v>
      </c>
      <c r="BZ3" s="207" t="s">
        <v>69</v>
      </c>
      <c r="CA3" s="207" t="s">
        <v>69</v>
      </c>
      <c r="CB3" s="207" t="s">
        <v>69</v>
      </c>
      <c r="CC3" s="207" t="s">
        <v>69</v>
      </c>
      <c r="CD3" s="207" t="s">
        <v>69</v>
      </c>
      <c r="CE3" s="207" t="s">
        <v>69</v>
      </c>
      <c r="CF3" s="207" t="s">
        <v>69</v>
      </c>
      <c r="CG3" s="207" t="s">
        <v>69</v>
      </c>
      <c r="CH3" s="207" t="s">
        <v>69</v>
      </c>
      <c r="CI3" s="207" t="s">
        <v>69</v>
      </c>
      <c r="CJ3" s="207" t="s">
        <v>69</v>
      </c>
      <c r="CK3" s="207" t="s">
        <v>69</v>
      </c>
      <c r="CL3" s="207" t="s">
        <v>69</v>
      </c>
      <c r="CM3" s="207" t="s">
        <v>69</v>
      </c>
      <c r="CN3" s="207" t="s">
        <v>69</v>
      </c>
      <c r="CO3" s="207" t="s">
        <v>69</v>
      </c>
      <c r="CP3" s="207" t="s">
        <v>69</v>
      </c>
      <c r="CQ3" s="207" t="s">
        <v>69</v>
      </c>
      <c r="CR3" s="207" t="s">
        <v>69</v>
      </c>
      <c r="CS3" s="207" t="s">
        <v>69</v>
      </c>
      <c r="CT3" s="207" t="s">
        <v>69</v>
      </c>
      <c r="CU3" s="207" t="s">
        <v>69</v>
      </c>
      <c r="CV3" s="207" t="s">
        <v>69</v>
      </c>
      <c r="CW3" s="207" t="s">
        <v>69</v>
      </c>
      <c r="CX3" s="207" t="s">
        <v>69</v>
      </c>
      <c r="CY3" s="207" t="s">
        <v>69</v>
      </c>
      <c r="CZ3" s="207" t="s">
        <v>69</v>
      </c>
      <c r="DA3" s="207" t="s">
        <v>69</v>
      </c>
      <c r="DB3" s="207" t="s">
        <v>69</v>
      </c>
      <c r="DC3" s="207" t="s">
        <v>69</v>
      </c>
      <c r="DD3" s="207" t="s">
        <v>69</v>
      </c>
      <c r="DE3" s="207" t="s">
        <v>69</v>
      </c>
      <c r="DF3" s="207" t="s">
        <v>69</v>
      </c>
      <c r="DG3" s="207" t="s">
        <v>69</v>
      </c>
      <c r="DH3" s="207" t="s">
        <v>69</v>
      </c>
      <c r="DI3" s="207" t="s">
        <v>69</v>
      </c>
      <c r="DJ3" s="207" t="s">
        <v>69</v>
      </c>
      <c r="DK3" s="207" t="s">
        <v>69</v>
      </c>
      <c r="DL3" s="207" t="s">
        <v>69</v>
      </c>
      <c r="DM3" s="207" t="s">
        <v>69</v>
      </c>
      <c r="DN3" s="207" t="s">
        <v>69</v>
      </c>
      <c r="DO3" s="207" t="s">
        <v>69</v>
      </c>
      <c r="DP3" s="207" t="s">
        <v>69</v>
      </c>
      <c r="DQ3" s="207" t="s">
        <v>69</v>
      </c>
      <c r="DR3" s="207" t="s">
        <v>69</v>
      </c>
      <c r="DS3" s="207" t="s">
        <v>69</v>
      </c>
      <c r="DT3" s="207" t="s">
        <v>69</v>
      </c>
      <c r="DU3" s="207" t="s">
        <v>69</v>
      </c>
      <c r="DV3" s="207" t="s">
        <v>69</v>
      </c>
      <c r="DW3" s="207" t="s">
        <v>69</v>
      </c>
      <c r="DX3" s="207" t="s">
        <v>69</v>
      </c>
      <c r="DY3" s="207" t="s">
        <v>69</v>
      </c>
      <c r="DZ3" s="207" t="s">
        <v>69</v>
      </c>
      <c r="EA3" s="207" t="s">
        <v>69</v>
      </c>
      <c r="EB3" s="207" t="s">
        <v>69</v>
      </c>
      <c r="EC3" s="207" t="s">
        <v>69</v>
      </c>
      <c r="ED3" s="207" t="s">
        <v>69</v>
      </c>
      <c r="EE3" s="207" t="s">
        <v>69</v>
      </c>
      <c r="EF3" s="207" t="s">
        <v>69</v>
      </c>
      <c r="EG3" s="207" t="s">
        <v>69</v>
      </c>
      <c r="EH3" s="207" t="s">
        <v>69</v>
      </c>
      <c r="EI3" s="207" t="s">
        <v>69</v>
      </c>
      <c r="EJ3" s="207" t="s">
        <v>69</v>
      </c>
      <c r="EK3" s="207" t="s">
        <v>69</v>
      </c>
      <c r="EL3" s="207" t="s">
        <v>69</v>
      </c>
      <c r="EM3" s="207" t="s">
        <v>69</v>
      </c>
      <c r="EN3" s="207" t="s">
        <v>69</v>
      </c>
      <c r="EO3" s="207" t="s">
        <v>69</v>
      </c>
      <c r="EP3" s="207" t="s">
        <v>69</v>
      </c>
      <c r="EQ3" s="207" t="s">
        <v>69</v>
      </c>
      <c r="ER3" s="207" t="s">
        <v>69</v>
      </c>
      <c r="ES3" s="207" t="s">
        <v>69</v>
      </c>
      <c r="ET3" s="207" t="s">
        <v>69</v>
      </c>
      <c r="EU3" s="207" t="s">
        <v>69</v>
      </c>
      <c r="EV3" s="207" t="s">
        <v>69</v>
      </c>
      <c r="EW3" s="207" t="s">
        <v>69</v>
      </c>
      <c r="EX3" s="207" t="s">
        <v>69</v>
      </c>
      <c r="EY3" s="207" t="s">
        <v>69</v>
      </c>
      <c r="EZ3" s="207" t="s">
        <v>69</v>
      </c>
      <c r="FA3" s="207" t="s">
        <v>69</v>
      </c>
      <c r="FB3" s="207" t="s">
        <v>69</v>
      </c>
      <c r="FC3" s="207" t="s">
        <v>69</v>
      </c>
      <c r="FD3" s="207" t="s">
        <v>69</v>
      </c>
      <c r="FE3" s="207" t="s">
        <v>69</v>
      </c>
      <c r="FF3" s="207" t="s">
        <v>69</v>
      </c>
      <c r="FG3" s="207" t="s">
        <v>69</v>
      </c>
      <c r="FH3" s="207" t="s">
        <v>69</v>
      </c>
      <c r="FI3" s="207" t="s">
        <v>69</v>
      </c>
      <c r="FJ3" s="207" t="s">
        <v>69</v>
      </c>
      <c r="FK3" s="207" t="s">
        <v>69</v>
      </c>
      <c r="FL3" s="207" t="s">
        <v>69</v>
      </c>
      <c r="FM3" s="207" t="s">
        <v>69</v>
      </c>
      <c r="FN3" s="207" t="s">
        <v>69</v>
      </c>
      <c r="FO3" s="207" t="s">
        <v>69</v>
      </c>
      <c r="FP3" s="207" t="s">
        <v>69</v>
      </c>
      <c r="FQ3" s="207" t="s">
        <v>69</v>
      </c>
      <c r="FR3" s="207" t="s">
        <v>69</v>
      </c>
      <c r="FS3" s="207" t="s">
        <v>69</v>
      </c>
      <c r="FT3" s="207" t="s">
        <v>69</v>
      </c>
      <c r="FU3" s="207" t="s">
        <v>69</v>
      </c>
      <c r="FV3" s="207" t="s">
        <v>69</v>
      </c>
      <c r="FW3" s="207" t="s">
        <v>69</v>
      </c>
      <c r="FX3" s="207" t="s">
        <v>69</v>
      </c>
      <c r="FY3" s="207" t="s">
        <v>69</v>
      </c>
      <c r="FZ3" s="207" t="s">
        <v>69</v>
      </c>
      <c r="GA3" s="207" t="s">
        <v>69</v>
      </c>
      <c r="GB3" s="207" t="s">
        <v>69</v>
      </c>
      <c r="GC3" s="207" t="s">
        <v>69</v>
      </c>
      <c r="GD3" s="207" t="s">
        <v>69</v>
      </c>
      <c r="GE3" s="207" t="s">
        <v>69</v>
      </c>
      <c r="GF3" s="207" t="s">
        <v>69</v>
      </c>
      <c r="GG3" s="207" t="s">
        <v>69</v>
      </c>
      <c r="GH3" s="207" t="s">
        <v>69</v>
      </c>
      <c r="GI3" s="207" t="s">
        <v>69</v>
      </c>
      <c r="GJ3" s="207" t="s">
        <v>69</v>
      </c>
      <c r="GK3" s="207" t="s">
        <v>69</v>
      </c>
      <c r="GL3" s="207" t="s">
        <v>69</v>
      </c>
      <c r="GM3" s="207" t="s">
        <v>69</v>
      </c>
      <c r="GN3" s="207" t="s">
        <v>69</v>
      </c>
      <c r="GO3" s="207" t="s">
        <v>69</v>
      </c>
      <c r="GP3" s="207" t="s">
        <v>69</v>
      </c>
      <c r="GQ3" s="207" t="s">
        <v>69</v>
      </c>
      <c r="GR3" s="207" t="s">
        <v>69</v>
      </c>
      <c r="GS3" s="207" t="s">
        <v>69</v>
      </c>
      <c r="GT3" s="207" t="s">
        <v>69</v>
      </c>
      <c r="GU3" s="207" t="s">
        <v>69</v>
      </c>
      <c r="GV3" s="207" t="s">
        <v>69</v>
      </c>
      <c r="GW3" s="207" t="s">
        <v>69</v>
      </c>
      <c r="GX3" s="207" t="s">
        <v>69</v>
      </c>
      <c r="GY3" s="207" t="s">
        <v>69</v>
      </c>
      <c r="GZ3" s="207" t="s">
        <v>69</v>
      </c>
      <c r="HA3" s="207" t="s">
        <v>69</v>
      </c>
      <c r="HB3" s="207" t="s">
        <v>69</v>
      </c>
      <c r="HC3" s="207" t="s">
        <v>69</v>
      </c>
      <c r="HD3" s="207" t="s">
        <v>69</v>
      </c>
      <c r="HE3" s="207" t="s">
        <v>69</v>
      </c>
      <c r="HF3" s="207" t="s">
        <v>69</v>
      </c>
      <c r="HG3" s="207" t="s">
        <v>69</v>
      </c>
      <c r="HH3" s="207" t="s">
        <v>69</v>
      </c>
      <c r="HI3" s="207" t="s">
        <v>69</v>
      </c>
      <c r="HJ3" s="207" t="s">
        <v>69</v>
      </c>
      <c r="HK3" s="207" t="s">
        <v>69</v>
      </c>
      <c r="HL3" s="207" t="s">
        <v>69</v>
      </c>
      <c r="HM3" s="207" t="s">
        <v>69</v>
      </c>
      <c r="HN3" s="207" t="s">
        <v>69</v>
      </c>
      <c r="HO3" s="207" t="s">
        <v>69</v>
      </c>
      <c r="HP3" s="207" t="s">
        <v>69</v>
      </c>
      <c r="HQ3" s="207" t="s">
        <v>69</v>
      </c>
      <c r="HR3" s="207" t="s">
        <v>69</v>
      </c>
      <c r="HS3" s="207" t="s">
        <v>69</v>
      </c>
      <c r="HT3" s="207" t="s">
        <v>69</v>
      </c>
      <c r="HU3" s="207" t="s">
        <v>69</v>
      </c>
      <c r="HV3" s="207" t="s">
        <v>69</v>
      </c>
      <c r="HW3" s="207" t="s">
        <v>69</v>
      </c>
      <c r="HX3" s="207" t="s">
        <v>69</v>
      </c>
      <c r="HY3" s="207" t="s">
        <v>69</v>
      </c>
      <c r="HZ3" s="207" t="s">
        <v>69</v>
      </c>
      <c r="IA3" s="207" t="s">
        <v>69</v>
      </c>
      <c r="IB3" s="207" t="s">
        <v>69</v>
      </c>
      <c r="IC3" s="207" t="s">
        <v>69</v>
      </c>
      <c r="ID3" s="207" t="s">
        <v>69</v>
      </c>
      <c r="IE3" s="207" t="s">
        <v>69</v>
      </c>
      <c r="IF3" s="207" t="s">
        <v>69</v>
      </c>
      <c r="IG3" s="207" t="s">
        <v>69</v>
      </c>
      <c r="IH3" s="207" t="s">
        <v>69</v>
      </c>
      <c r="II3" s="207" t="s">
        <v>69</v>
      </c>
      <c r="IJ3" s="207" t="s">
        <v>69</v>
      </c>
      <c r="IK3" s="207" t="s">
        <v>69</v>
      </c>
      <c r="IL3" s="207" t="s">
        <v>69</v>
      </c>
      <c r="IM3" s="207" t="s">
        <v>69</v>
      </c>
      <c r="IN3" s="207" t="s">
        <v>69</v>
      </c>
      <c r="IO3" s="207" t="s">
        <v>69</v>
      </c>
      <c r="IP3" s="207" t="s">
        <v>69</v>
      </c>
      <c r="IQ3" s="207" t="s">
        <v>69</v>
      </c>
      <c r="IR3" s="207" t="s">
        <v>69</v>
      </c>
      <c r="IS3" s="207" t="s">
        <v>69</v>
      </c>
      <c r="IT3" s="207" t="s">
        <v>69</v>
      </c>
      <c r="IU3" s="207" t="s">
        <v>69</v>
      </c>
      <c r="IV3" s="207" t="s">
        <v>26</v>
      </c>
      <c r="IW3" s="207" t="s">
        <v>26</v>
      </c>
      <c r="IX3" s="207" t="s">
        <v>26</v>
      </c>
      <c r="IY3" s="207" t="s">
        <v>26</v>
      </c>
      <c r="IZ3" s="207" t="s">
        <v>26</v>
      </c>
      <c r="JA3" s="207" t="s">
        <v>26</v>
      </c>
      <c r="JB3" s="207" t="s">
        <v>26</v>
      </c>
      <c r="JC3" s="207" t="s">
        <v>27</v>
      </c>
      <c r="JD3" s="207" t="s">
        <v>26</v>
      </c>
      <c r="JE3" s="207" t="s">
        <v>26</v>
      </c>
      <c r="JF3" s="207" t="s">
        <v>26</v>
      </c>
      <c r="JG3" s="207" t="s">
        <v>26</v>
      </c>
      <c r="JH3" s="207" t="s">
        <v>26</v>
      </c>
      <c r="JI3" s="207" t="s">
        <v>26</v>
      </c>
      <c r="JJ3" s="207" t="s">
        <v>26</v>
      </c>
      <c r="JK3" s="207" t="s">
        <v>26</v>
      </c>
      <c r="JL3" s="207" t="s">
        <v>26</v>
      </c>
      <c r="JM3" s="207" t="s">
        <v>26</v>
      </c>
      <c r="JN3" s="207" t="s">
        <v>26</v>
      </c>
      <c r="JO3" s="207" t="s">
        <v>26</v>
      </c>
      <c r="JP3" s="207" t="s">
        <v>26</v>
      </c>
      <c r="JQ3" s="207" t="s">
        <v>26</v>
      </c>
      <c r="JR3" s="207" t="s">
        <v>26</v>
      </c>
      <c r="JS3" s="207" t="s">
        <v>26</v>
      </c>
      <c r="JT3" s="207" t="s">
        <v>26</v>
      </c>
      <c r="JU3" s="207" t="s">
        <v>26</v>
      </c>
      <c r="JV3" s="207" t="s">
        <v>26</v>
      </c>
      <c r="JW3" s="207" t="s">
        <v>26</v>
      </c>
      <c r="JX3" s="207" t="s">
        <v>26</v>
      </c>
      <c r="JY3" s="207" t="s">
        <v>26</v>
      </c>
      <c r="JZ3" s="207" t="s">
        <v>26</v>
      </c>
      <c r="KA3" s="207" t="s">
        <v>26</v>
      </c>
      <c r="KB3" s="207" t="s">
        <v>26</v>
      </c>
      <c r="KC3" s="207" t="s">
        <v>26</v>
      </c>
      <c r="KD3" s="207" t="s">
        <v>26</v>
      </c>
      <c r="KE3" s="207" t="s">
        <v>26</v>
      </c>
      <c r="KF3" s="207" t="s">
        <v>26</v>
      </c>
      <c r="KG3" s="207" t="s">
        <v>26</v>
      </c>
      <c r="KH3" s="207" t="s">
        <v>27</v>
      </c>
      <c r="KI3" s="207" t="s">
        <v>26</v>
      </c>
      <c r="KJ3" s="207" t="s">
        <v>26</v>
      </c>
      <c r="KK3" s="207" t="s">
        <v>26</v>
      </c>
      <c r="KL3" s="207" t="s">
        <v>26</v>
      </c>
      <c r="KM3" s="207" t="s">
        <v>26</v>
      </c>
      <c r="KN3" s="207" t="s">
        <v>26</v>
      </c>
      <c r="KO3" s="207" t="s">
        <v>27</v>
      </c>
      <c r="KP3" s="207" t="s">
        <v>26</v>
      </c>
      <c r="KQ3" s="207" t="s">
        <v>26</v>
      </c>
      <c r="KR3" s="207" t="s">
        <v>26</v>
      </c>
      <c r="KS3" s="207" t="s">
        <v>26</v>
      </c>
      <c r="KT3" s="207" t="s">
        <v>26</v>
      </c>
      <c r="KU3" s="207" t="s">
        <v>26</v>
      </c>
      <c r="KV3" s="207" t="s">
        <v>26</v>
      </c>
      <c r="KW3" s="207" t="s">
        <v>26</v>
      </c>
      <c r="KX3" s="207" t="s">
        <v>26</v>
      </c>
      <c r="KY3" s="207" t="s">
        <v>26</v>
      </c>
      <c r="KZ3" s="207" t="s">
        <v>26</v>
      </c>
      <c r="LA3" s="207" t="s">
        <v>26</v>
      </c>
      <c r="LB3" s="207" t="s">
        <v>26</v>
      </c>
      <c r="LC3" s="207" t="s">
        <v>26</v>
      </c>
      <c r="LD3" s="207" t="s">
        <v>27</v>
      </c>
      <c r="LE3" s="207" t="s">
        <v>26</v>
      </c>
      <c r="LF3" s="207" t="s">
        <v>26</v>
      </c>
      <c r="LG3" s="207" t="s">
        <v>26</v>
      </c>
      <c r="LH3" s="207" t="s">
        <v>26</v>
      </c>
      <c r="LI3" s="207" t="s">
        <v>26</v>
      </c>
      <c r="LJ3" s="207" t="s">
        <v>26</v>
      </c>
      <c r="LK3" s="207" t="s">
        <v>26</v>
      </c>
      <c r="LL3" s="207" t="s">
        <v>26</v>
      </c>
      <c r="LM3" s="207" t="s">
        <v>26</v>
      </c>
      <c r="LN3" s="207" t="s">
        <v>26</v>
      </c>
      <c r="LO3" s="207" t="s">
        <v>26</v>
      </c>
      <c r="LP3" s="207" t="s">
        <v>26</v>
      </c>
      <c r="LQ3" s="207" t="s">
        <v>26</v>
      </c>
      <c r="LR3" s="207" t="s">
        <v>26</v>
      </c>
      <c r="LS3" s="207" t="s">
        <v>26</v>
      </c>
      <c r="LT3" s="207" t="s">
        <v>26</v>
      </c>
      <c r="LU3" s="207" t="s">
        <v>26</v>
      </c>
      <c r="LV3" s="207" t="s">
        <v>26</v>
      </c>
      <c r="LW3" s="207" t="s">
        <v>26</v>
      </c>
      <c r="LX3" s="207" t="s">
        <v>26</v>
      </c>
      <c r="LY3" s="207" t="s">
        <v>27</v>
      </c>
      <c r="LZ3" s="207" t="s">
        <v>26</v>
      </c>
      <c r="MA3" s="207" t="s">
        <v>26</v>
      </c>
      <c r="MB3" s="207" t="s">
        <v>26</v>
      </c>
      <c r="MC3" s="207" t="s">
        <v>26</v>
      </c>
      <c r="MD3" s="207" t="s">
        <v>26</v>
      </c>
      <c r="ME3" s="207" t="s">
        <v>26</v>
      </c>
      <c r="MF3" s="207" t="s">
        <v>26</v>
      </c>
      <c r="MG3" s="207" t="s">
        <v>26</v>
      </c>
      <c r="MH3" s="207" t="s">
        <v>26</v>
      </c>
      <c r="MI3" s="207" t="s">
        <v>26</v>
      </c>
      <c r="MJ3" s="207" t="s">
        <v>26</v>
      </c>
      <c r="MK3" s="207" t="s">
        <v>26</v>
      </c>
      <c r="ML3" s="207" t="s">
        <v>26</v>
      </c>
      <c r="MM3" s="207" t="s">
        <v>26</v>
      </c>
      <c r="MN3" s="207" t="s">
        <v>26</v>
      </c>
      <c r="MO3" s="207" t="s">
        <v>26</v>
      </c>
      <c r="MP3" s="207" t="s">
        <v>26</v>
      </c>
      <c r="MQ3" s="207" t="s">
        <v>26</v>
      </c>
      <c r="MR3" s="207" t="s">
        <v>26</v>
      </c>
      <c r="MS3" s="207" t="s">
        <v>26</v>
      </c>
      <c r="MT3" s="207" t="s">
        <v>26</v>
      </c>
      <c r="MU3" s="207" t="s">
        <v>26</v>
      </c>
      <c r="MV3" s="207" t="s">
        <v>26</v>
      </c>
      <c r="MW3" s="207" t="s">
        <v>27</v>
      </c>
      <c r="MX3" s="207" t="s">
        <v>26</v>
      </c>
      <c r="MY3" s="207" t="s">
        <v>26</v>
      </c>
      <c r="MZ3" s="207" t="s">
        <v>26</v>
      </c>
      <c r="NA3" s="207" t="s">
        <v>26</v>
      </c>
      <c r="NB3" s="207" t="s">
        <v>26</v>
      </c>
      <c r="NC3" s="207" t="s">
        <v>26</v>
      </c>
      <c r="ND3" s="207" t="s">
        <v>26</v>
      </c>
      <c r="NE3" s="207" t="s">
        <v>26</v>
      </c>
      <c r="NF3" s="207" t="s">
        <v>26</v>
      </c>
      <c r="NG3" s="207" t="s">
        <v>26</v>
      </c>
      <c r="NH3" s="207" t="s">
        <v>26</v>
      </c>
      <c r="NI3" s="207" t="s">
        <v>26</v>
      </c>
      <c r="NJ3" s="207" t="s">
        <v>26</v>
      </c>
      <c r="NK3" s="207" t="s">
        <v>26</v>
      </c>
      <c r="NL3" s="207" t="s">
        <v>26</v>
      </c>
      <c r="NM3" s="207">
        <v>0</v>
      </c>
      <c r="NN3" s="207" t="s">
        <v>26</v>
      </c>
      <c r="NO3" s="207" t="s">
        <v>26</v>
      </c>
      <c r="NP3" s="207" t="s">
        <v>26</v>
      </c>
      <c r="NQ3" s="207" t="s">
        <v>26</v>
      </c>
      <c r="NR3" s="207" t="s">
        <v>26</v>
      </c>
      <c r="NS3" s="207" t="s">
        <v>26</v>
      </c>
      <c r="NT3" s="207" t="s">
        <v>26</v>
      </c>
      <c r="NU3" s="207" t="s">
        <v>26</v>
      </c>
      <c r="NV3" s="207" t="s">
        <v>26</v>
      </c>
      <c r="NW3" s="207" t="s">
        <v>26</v>
      </c>
      <c r="NX3" s="207" t="s">
        <v>26</v>
      </c>
      <c r="NY3" s="207" t="s">
        <v>26</v>
      </c>
      <c r="NZ3" s="207" t="s">
        <v>26</v>
      </c>
      <c r="OA3" s="207" t="s">
        <v>26</v>
      </c>
      <c r="OB3" s="207" t="s">
        <v>26</v>
      </c>
      <c r="OC3" s="207" t="s">
        <v>26</v>
      </c>
      <c r="OD3" s="207" t="s">
        <v>26</v>
      </c>
      <c r="OE3" s="207" t="s">
        <v>26</v>
      </c>
      <c r="OF3" s="207" t="s">
        <v>26</v>
      </c>
      <c r="OG3" s="207" t="s">
        <v>26</v>
      </c>
      <c r="OH3" s="207" t="s">
        <v>26</v>
      </c>
      <c r="OI3" s="207" t="s">
        <v>26</v>
      </c>
      <c r="OJ3" s="207" t="s">
        <v>26</v>
      </c>
      <c r="OK3" s="207" t="s">
        <v>26</v>
      </c>
      <c r="OL3" s="207" t="s">
        <v>26</v>
      </c>
      <c r="OM3" s="207" t="s">
        <v>26</v>
      </c>
      <c r="ON3" s="207" t="s">
        <v>26</v>
      </c>
      <c r="OO3" s="207" t="s">
        <v>26</v>
      </c>
      <c r="OP3" s="207" t="s">
        <v>26</v>
      </c>
      <c r="OQ3" s="207" t="s">
        <v>26</v>
      </c>
      <c r="OR3" s="207" t="s">
        <v>26</v>
      </c>
      <c r="OS3" s="207" t="s">
        <v>26</v>
      </c>
      <c r="OT3" s="207" t="s">
        <v>26</v>
      </c>
      <c r="OU3" s="207" t="s">
        <v>26</v>
      </c>
      <c r="OV3" s="207" t="s">
        <v>26</v>
      </c>
      <c r="OW3" s="207" t="s">
        <v>26</v>
      </c>
      <c r="OX3" s="207" t="s">
        <v>26</v>
      </c>
      <c r="OY3" s="207" t="s">
        <v>26</v>
      </c>
      <c r="OZ3" s="207" t="s">
        <v>26</v>
      </c>
      <c r="PA3" s="207" t="s">
        <v>26</v>
      </c>
      <c r="PB3" s="207" t="s">
        <v>26</v>
      </c>
      <c r="PC3" s="207" t="s">
        <v>26</v>
      </c>
      <c r="PD3" s="207" t="s">
        <v>26</v>
      </c>
      <c r="PE3" s="207" t="s">
        <v>26</v>
      </c>
      <c r="PF3" s="207" t="s">
        <v>26</v>
      </c>
      <c r="PG3" s="207" t="s">
        <v>26</v>
      </c>
      <c r="PH3" s="207" t="s">
        <v>26</v>
      </c>
      <c r="PI3" s="207" t="s">
        <v>26</v>
      </c>
      <c r="PJ3" s="207" t="s">
        <v>26</v>
      </c>
      <c r="PK3" s="207" t="s">
        <v>26</v>
      </c>
      <c r="PL3" s="207" t="s">
        <v>26</v>
      </c>
      <c r="PM3" s="207" t="s">
        <v>26</v>
      </c>
      <c r="PN3" s="207" t="s">
        <v>26</v>
      </c>
      <c r="PO3" s="207" t="s">
        <v>26</v>
      </c>
      <c r="PP3" s="207" t="s">
        <v>26</v>
      </c>
      <c r="PQ3" s="207" t="s">
        <v>26</v>
      </c>
      <c r="PR3" s="207" t="s">
        <v>26</v>
      </c>
      <c r="PS3" s="207" t="s">
        <v>26</v>
      </c>
      <c r="PT3" s="207" t="s">
        <v>26</v>
      </c>
      <c r="PU3" s="207" t="s">
        <v>26</v>
      </c>
      <c r="PV3" s="207" t="s">
        <v>26</v>
      </c>
      <c r="PW3" s="207" t="s">
        <v>26</v>
      </c>
      <c r="PX3" s="207" t="s">
        <v>26</v>
      </c>
      <c r="PY3" s="207" t="s">
        <v>26</v>
      </c>
      <c r="PZ3" s="207" t="s">
        <v>26</v>
      </c>
      <c r="QA3" s="207" t="s">
        <v>27</v>
      </c>
      <c r="QB3" s="207" t="s">
        <v>26</v>
      </c>
      <c r="QC3" s="207" t="s">
        <v>26</v>
      </c>
      <c r="QD3" s="207" t="s">
        <v>26</v>
      </c>
      <c r="QE3" s="207" t="s">
        <v>26</v>
      </c>
      <c r="QF3" s="207" t="s">
        <v>26</v>
      </c>
      <c r="QG3" s="207" t="s">
        <v>26</v>
      </c>
      <c r="QH3" s="207" t="s">
        <v>26</v>
      </c>
      <c r="QI3" s="207" t="s">
        <v>26</v>
      </c>
      <c r="QJ3" s="207" t="s">
        <v>26</v>
      </c>
      <c r="QK3" s="207" t="s">
        <v>26</v>
      </c>
      <c r="QL3" s="207" t="s">
        <v>26</v>
      </c>
      <c r="QM3" s="207" t="s">
        <v>26</v>
      </c>
      <c r="QN3" s="207" t="s">
        <v>26</v>
      </c>
      <c r="QO3" s="207" t="s">
        <v>26</v>
      </c>
      <c r="QP3" s="207" t="s">
        <v>26</v>
      </c>
      <c r="QQ3" s="207" t="s">
        <v>26</v>
      </c>
      <c r="QR3" s="207" t="s">
        <v>26</v>
      </c>
      <c r="QS3" s="207" t="s">
        <v>26</v>
      </c>
      <c r="QT3" s="207" t="s">
        <v>26</v>
      </c>
      <c r="QU3" s="207" t="s">
        <v>26</v>
      </c>
      <c r="QV3" s="207" t="s">
        <v>26</v>
      </c>
      <c r="QW3" s="207" t="s">
        <v>26</v>
      </c>
      <c r="QX3" s="207" t="s">
        <v>26</v>
      </c>
      <c r="QY3" s="207" t="s">
        <v>26</v>
      </c>
      <c r="QZ3" s="207" t="s">
        <v>27</v>
      </c>
      <c r="RA3" s="207" t="s">
        <v>26</v>
      </c>
      <c r="RB3" s="207" t="s">
        <v>26</v>
      </c>
      <c r="RC3" s="207" t="s">
        <v>26</v>
      </c>
      <c r="RD3" s="207" t="s">
        <v>26</v>
      </c>
      <c r="RE3" s="207" t="s">
        <v>26</v>
      </c>
      <c r="RF3" s="207" t="s">
        <v>26</v>
      </c>
      <c r="RG3" s="207" t="s">
        <v>69</v>
      </c>
      <c r="RH3" s="207" t="s">
        <v>69</v>
      </c>
      <c r="RI3" s="207" t="s">
        <v>69</v>
      </c>
      <c r="RJ3" s="207" t="s">
        <v>69</v>
      </c>
      <c r="RK3" s="207" t="s">
        <v>69</v>
      </c>
      <c r="RL3" s="207" t="s">
        <v>69</v>
      </c>
      <c r="RM3" s="207" t="s">
        <v>69</v>
      </c>
      <c r="RN3" s="207" t="s">
        <v>69</v>
      </c>
      <c r="RO3" s="207" t="s">
        <v>69</v>
      </c>
      <c r="RP3" s="207" t="s">
        <v>69</v>
      </c>
      <c r="RQ3" s="207" t="s">
        <v>69</v>
      </c>
      <c r="RR3" s="207" t="s">
        <v>69</v>
      </c>
      <c r="RS3" s="207" t="s">
        <v>69</v>
      </c>
      <c r="RT3" s="207" t="s">
        <v>69</v>
      </c>
      <c r="RU3" s="207" t="s">
        <v>69</v>
      </c>
      <c r="RV3" s="207" t="s">
        <v>69</v>
      </c>
      <c r="RW3" s="207" t="s">
        <v>69</v>
      </c>
      <c r="RX3" s="207" t="s">
        <v>69</v>
      </c>
      <c r="RY3" s="207" t="s">
        <v>69</v>
      </c>
      <c r="RZ3" s="207" t="s">
        <v>69</v>
      </c>
      <c r="SA3" s="207" t="s">
        <v>69</v>
      </c>
      <c r="SB3" s="207" t="s">
        <v>69</v>
      </c>
      <c r="SC3" s="207" t="s">
        <v>69</v>
      </c>
      <c r="SD3" s="207" t="s">
        <v>69</v>
      </c>
      <c r="SE3" s="207" t="s">
        <v>69</v>
      </c>
      <c r="SF3" s="207" t="s">
        <v>69</v>
      </c>
      <c r="SG3" s="207" t="s">
        <v>69</v>
      </c>
      <c r="SH3" s="207" t="s">
        <v>69</v>
      </c>
      <c r="SI3" s="207" t="s">
        <v>69</v>
      </c>
      <c r="SJ3" s="207" t="s">
        <v>69</v>
      </c>
      <c r="SK3" s="207" t="s">
        <v>69</v>
      </c>
      <c r="SL3" s="207" t="s">
        <v>69</v>
      </c>
      <c r="SM3" s="207" t="s">
        <v>69</v>
      </c>
      <c r="SN3" s="207" t="s">
        <v>69</v>
      </c>
      <c r="SO3" s="207" t="s">
        <v>69</v>
      </c>
      <c r="SP3" s="207" t="s">
        <v>69</v>
      </c>
      <c r="SQ3" s="207" t="s">
        <v>69</v>
      </c>
      <c r="SR3" s="207" t="s">
        <v>69</v>
      </c>
      <c r="SS3" s="207" t="s">
        <v>69</v>
      </c>
      <c r="ST3" s="207" t="s">
        <v>69</v>
      </c>
      <c r="SU3" s="207" t="s">
        <v>69</v>
      </c>
      <c r="SV3" s="207" t="s">
        <v>69</v>
      </c>
      <c r="SW3" s="207" t="s">
        <v>69</v>
      </c>
      <c r="SX3" s="207" t="s">
        <v>69</v>
      </c>
      <c r="SY3" s="207" t="s">
        <v>69</v>
      </c>
      <c r="SZ3" s="207" t="s">
        <v>69</v>
      </c>
      <c r="TA3" s="207" t="s">
        <v>26</v>
      </c>
      <c r="TB3" s="207" t="s">
        <v>69</v>
      </c>
      <c r="TC3" s="207" t="s">
        <v>69</v>
      </c>
      <c r="TD3" s="207" t="s">
        <v>69</v>
      </c>
      <c r="TE3" s="207" t="s">
        <v>69</v>
      </c>
      <c r="TF3" s="207" t="s">
        <v>69</v>
      </c>
      <c r="TG3" s="207" t="s">
        <v>69</v>
      </c>
      <c r="TH3" s="207" t="s">
        <v>69</v>
      </c>
      <c r="TI3" s="207" t="s">
        <v>69</v>
      </c>
      <c r="TJ3" s="207" t="s">
        <v>69</v>
      </c>
      <c r="TK3" s="207" t="s">
        <v>69</v>
      </c>
      <c r="TL3" s="207" t="s">
        <v>69</v>
      </c>
      <c r="TM3" s="207" t="s">
        <v>69</v>
      </c>
      <c r="TN3" s="207" t="s">
        <v>69</v>
      </c>
      <c r="TO3" s="207" t="s">
        <v>69</v>
      </c>
      <c r="TP3" s="207" t="s">
        <v>69</v>
      </c>
      <c r="TQ3" s="207" t="s">
        <v>69</v>
      </c>
      <c r="TR3" s="207" t="s">
        <v>69</v>
      </c>
      <c r="TS3" s="207" t="s">
        <v>69</v>
      </c>
      <c r="TT3" s="207" t="s">
        <v>69</v>
      </c>
      <c r="TU3" s="207" t="s">
        <v>69</v>
      </c>
      <c r="TV3" s="207" t="s">
        <v>69</v>
      </c>
      <c r="TW3" s="207" t="s">
        <v>69</v>
      </c>
      <c r="TX3" s="207" t="s">
        <v>69</v>
      </c>
      <c r="TY3" s="207" t="s">
        <v>69</v>
      </c>
      <c r="TZ3" s="207" t="s">
        <v>69</v>
      </c>
      <c r="UA3" s="207" t="s">
        <v>69</v>
      </c>
      <c r="UB3" s="207" t="s">
        <v>69</v>
      </c>
      <c r="UC3" s="207" t="s">
        <v>69</v>
      </c>
      <c r="UD3" s="207" t="s">
        <v>69</v>
      </c>
      <c r="UE3" s="207" t="s">
        <v>69</v>
      </c>
      <c r="UF3" s="207" t="s">
        <v>69</v>
      </c>
      <c r="UG3" s="207" t="s">
        <v>69</v>
      </c>
      <c r="UH3" s="207" t="s">
        <v>69</v>
      </c>
      <c r="UI3" s="207" t="s">
        <v>69</v>
      </c>
      <c r="UJ3" s="207" t="s">
        <v>69</v>
      </c>
      <c r="UK3" s="207" t="s">
        <v>69</v>
      </c>
      <c r="UL3" s="207" t="s">
        <v>69</v>
      </c>
      <c r="UM3" s="207" t="s">
        <v>69</v>
      </c>
      <c r="UN3" s="207" t="s">
        <v>69</v>
      </c>
      <c r="UO3" s="207" t="s">
        <v>69</v>
      </c>
      <c r="UP3" s="207" t="s">
        <v>69</v>
      </c>
      <c r="UQ3" s="207" t="s">
        <v>69</v>
      </c>
      <c r="UR3" s="207" t="s">
        <v>69</v>
      </c>
      <c r="US3" s="207" t="s">
        <v>69</v>
      </c>
      <c r="UT3" s="207" t="s">
        <v>69</v>
      </c>
      <c r="UU3" s="207" t="s">
        <v>69</v>
      </c>
      <c r="UV3" s="207" t="s">
        <v>69</v>
      </c>
      <c r="UW3" s="207" t="s">
        <v>69</v>
      </c>
      <c r="UX3" s="207" t="s">
        <v>69</v>
      </c>
      <c r="UY3" s="207" t="s">
        <v>69</v>
      </c>
      <c r="UZ3" s="207" t="s">
        <v>69</v>
      </c>
      <c r="VA3" s="207" t="s">
        <v>69</v>
      </c>
      <c r="VB3" s="207" t="s">
        <v>69</v>
      </c>
      <c r="VC3" s="207" t="s">
        <v>69</v>
      </c>
      <c r="VD3" s="207" t="s">
        <v>69</v>
      </c>
      <c r="VE3" s="207" t="s">
        <v>69</v>
      </c>
      <c r="VF3" s="207" t="s">
        <v>69</v>
      </c>
      <c r="VG3" s="207" t="s">
        <v>69</v>
      </c>
      <c r="VH3" s="207" t="s">
        <v>69</v>
      </c>
      <c r="VI3" s="207" t="s">
        <v>69</v>
      </c>
      <c r="VJ3" s="207" t="s">
        <v>69</v>
      </c>
      <c r="VK3" s="207" t="s">
        <v>69</v>
      </c>
      <c r="VL3" s="207" t="s">
        <v>69</v>
      </c>
      <c r="VM3" s="207" t="s">
        <v>69</v>
      </c>
      <c r="VN3" s="207" t="s">
        <v>69</v>
      </c>
      <c r="VO3" s="207" t="s">
        <v>69</v>
      </c>
      <c r="VP3" s="207" t="s">
        <v>69</v>
      </c>
      <c r="VQ3" s="207" t="s">
        <v>69</v>
      </c>
      <c r="VR3" s="207" t="s">
        <v>69</v>
      </c>
      <c r="VS3" s="207" t="s">
        <v>69</v>
      </c>
      <c r="VT3" s="207" t="s">
        <v>69</v>
      </c>
      <c r="VU3" s="207" t="s">
        <v>69</v>
      </c>
      <c r="VV3" s="207" t="s">
        <v>69</v>
      </c>
      <c r="VW3" s="207" t="s">
        <v>69</v>
      </c>
      <c r="VX3" s="207" t="s">
        <v>69</v>
      </c>
      <c r="VY3" s="207" t="s">
        <v>69</v>
      </c>
      <c r="VZ3" s="207" t="s">
        <v>69</v>
      </c>
      <c r="WA3" s="207" t="s">
        <v>69</v>
      </c>
      <c r="WB3" s="207" t="s">
        <v>69</v>
      </c>
      <c r="WC3" s="207" t="s">
        <v>69</v>
      </c>
      <c r="WD3" s="207" t="s">
        <v>69</v>
      </c>
      <c r="WE3" s="207" t="s">
        <v>69</v>
      </c>
      <c r="WF3" s="207" t="s">
        <v>69</v>
      </c>
      <c r="WG3" s="207" t="s">
        <v>69</v>
      </c>
      <c r="WH3" s="207" t="s">
        <v>69</v>
      </c>
      <c r="WI3" s="207" t="s">
        <v>69</v>
      </c>
      <c r="WJ3" s="207" t="s">
        <v>69</v>
      </c>
      <c r="WK3" s="207" t="s">
        <v>69</v>
      </c>
      <c r="WL3" s="207" t="s">
        <v>69</v>
      </c>
      <c r="WM3" s="207" t="s">
        <v>69</v>
      </c>
      <c r="WN3" s="207" t="s">
        <v>69</v>
      </c>
      <c r="WO3" s="207" t="s">
        <v>69</v>
      </c>
      <c r="WP3" s="207" t="s">
        <v>69</v>
      </c>
      <c r="WQ3" s="207" t="s">
        <v>69</v>
      </c>
      <c r="WR3" s="207" t="s">
        <v>69</v>
      </c>
      <c r="WS3" s="207" t="s">
        <v>69</v>
      </c>
      <c r="WT3" s="207" t="s">
        <v>69</v>
      </c>
      <c r="WU3" s="207" t="s">
        <v>69</v>
      </c>
      <c r="WV3" s="207" t="s">
        <v>69</v>
      </c>
      <c r="WW3" s="207" t="s">
        <v>69</v>
      </c>
      <c r="WX3" s="207" t="s">
        <v>69</v>
      </c>
      <c r="WY3" s="207" t="s">
        <v>69</v>
      </c>
      <c r="WZ3" s="207" t="s">
        <v>69</v>
      </c>
      <c r="XA3" s="207" t="s">
        <v>69</v>
      </c>
      <c r="XB3" s="207" t="s">
        <v>69</v>
      </c>
      <c r="XC3" s="207" t="s">
        <v>69</v>
      </c>
      <c r="XD3" s="207" t="s">
        <v>69</v>
      </c>
      <c r="XE3" s="207" t="s">
        <v>69</v>
      </c>
      <c r="XF3" s="207" t="s">
        <v>69</v>
      </c>
      <c r="XG3" s="207" t="s">
        <v>69</v>
      </c>
      <c r="XH3" s="207" t="s">
        <v>69</v>
      </c>
      <c r="XI3" s="207" t="s">
        <v>69</v>
      </c>
      <c r="XJ3" s="207" t="s">
        <v>69</v>
      </c>
      <c r="XK3" s="207" t="s">
        <v>69</v>
      </c>
      <c r="XL3" s="207" t="s">
        <v>69</v>
      </c>
      <c r="XM3" s="207" t="s">
        <v>69</v>
      </c>
      <c r="XN3" s="207" t="s">
        <v>69</v>
      </c>
      <c r="XO3" s="207" t="s">
        <v>69</v>
      </c>
      <c r="XP3" s="207" t="s">
        <v>69</v>
      </c>
      <c r="XQ3" s="207" t="s">
        <v>69</v>
      </c>
      <c r="XR3" s="207" t="s">
        <v>69</v>
      </c>
      <c r="XS3" s="207" t="s">
        <v>69</v>
      </c>
      <c r="XT3" s="207" t="s">
        <v>69</v>
      </c>
      <c r="XU3" s="207" t="s">
        <v>69</v>
      </c>
      <c r="XV3" s="207" t="s">
        <v>69</v>
      </c>
      <c r="XW3" s="207" t="s">
        <v>69</v>
      </c>
      <c r="XX3" s="207" t="s">
        <v>69</v>
      </c>
      <c r="XY3" s="207" t="s">
        <v>69</v>
      </c>
      <c r="XZ3" s="207" t="s">
        <v>69</v>
      </c>
      <c r="YA3" s="207" t="s">
        <v>69</v>
      </c>
      <c r="YB3" s="207" t="s">
        <v>69</v>
      </c>
      <c r="YC3" s="207" t="s">
        <v>69</v>
      </c>
      <c r="YD3" s="207" t="s">
        <v>69</v>
      </c>
      <c r="YE3" s="207" t="s">
        <v>69</v>
      </c>
      <c r="YF3" s="207" t="s">
        <v>69</v>
      </c>
      <c r="YG3" s="207" t="s">
        <v>69</v>
      </c>
      <c r="YH3" s="207" t="s">
        <v>69</v>
      </c>
      <c r="YI3" s="207" t="s">
        <v>69</v>
      </c>
      <c r="YJ3" s="207" t="s">
        <v>69</v>
      </c>
      <c r="YK3" s="207" t="s">
        <v>69</v>
      </c>
      <c r="YL3" s="207" t="s">
        <v>69</v>
      </c>
      <c r="YM3" s="207" t="s">
        <v>69</v>
      </c>
      <c r="YN3" s="207" t="s">
        <v>69</v>
      </c>
      <c r="YO3" s="207" t="s">
        <v>69</v>
      </c>
      <c r="YP3" s="207" t="s">
        <v>69</v>
      </c>
      <c r="YQ3" s="207" t="s">
        <v>69</v>
      </c>
      <c r="YR3" s="207" t="s">
        <v>69</v>
      </c>
      <c r="YS3" s="207" t="s">
        <v>69</v>
      </c>
      <c r="YT3" s="207" t="s">
        <v>69</v>
      </c>
      <c r="YU3" s="207" t="s">
        <v>69</v>
      </c>
      <c r="YV3" s="207" t="s">
        <v>69</v>
      </c>
      <c r="YW3" s="207" t="s">
        <v>69</v>
      </c>
      <c r="YX3" s="207" t="s">
        <v>69</v>
      </c>
      <c r="YY3" s="207" t="s">
        <v>69</v>
      </c>
      <c r="YZ3" s="207" t="s">
        <v>69</v>
      </c>
      <c r="ZA3" s="207" t="s">
        <v>69</v>
      </c>
      <c r="ZB3" s="207" t="s">
        <v>69</v>
      </c>
      <c r="ZC3" s="207" t="s">
        <v>69</v>
      </c>
      <c r="ZD3" s="207" t="s">
        <v>69</v>
      </c>
      <c r="ZE3" s="207" t="s">
        <v>69</v>
      </c>
      <c r="ZF3" s="207" t="s">
        <v>69</v>
      </c>
      <c r="ZG3" s="207" t="s">
        <v>69</v>
      </c>
      <c r="ZH3" s="207" t="s">
        <v>69</v>
      </c>
      <c r="ZI3" s="207" t="s">
        <v>69</v>
      </c>
      <c r="ZJ3" s="207" t="s">
        <v>69</v>
      </c>
      <c r="ZK3" s="207" t="s">
        <v>69</v>
      </c>
      <c r="ZL3" s="207" t="s">
        <v>69</v>
      </c>
      <c r="ZM3" s="207" t="s">
        <v>69</v>
      </c>
      <c r="ZN3" s="207" t="s">
        <v>69</v>
      </c>
      <c r="ZO3" s="207" t="s">
        <v>69</v>
      </c>
      <c r="ZP3" s="207" t="s">
        <v>69</v>
      </c>
      <c r="ZQ3" s="207" t="s">
        <v>69</v>
      </c>
      <c r="ZR3" s="207" t="s">
        <v>69</v>
      </c>
      <c r="ZS3" s="207" t="s">
        <v>69</v>
      </c>
      <c r="ZT3" s="207" t="s">
        <v>69</v>
      </c>
      <c r="ZU3" s="207" t="s">
        <v>69</v>
      </c>
      <c r="ZV3" s="207" t="s">
        <v>26</v>
      </c>
      <c r="ZW3" s="207" t="s">
        <v>26</v>
      </c>
      <c r="ZX3" s="207" t="s">
        <v>15</v>
      </c>
      <c r="ZY3" s="207" t="s">
        <v>26</v>
      </c>
      <c r="ZZ3" s="207" t="s">
        <v>26</v>
      </c>
      <c r="AAA3" s="207" t="s">
        <v>158</v>
      </c>
      <c r="AAB3" s="207" t="s">
        <v>158</v>
      </c>
      <c r="AAC3" s="207" t="s">
        <v>158</v>
      </c>
      <c r="AAD3" s="207" t="s">
        <v>158</v>
      </c>
      <c r="AAE3" s="207" t="s">
        <v>158</v>
      </c>
      <c r="AAF3" s="207" t="s">
        <v>158</v>
      </c>
      <c r="AAG3" s="207" t="s">
        <v>158</v>
      </c>
      <c r="AAH3" s="207" t="s">
        <v>158</v>
      </c>
      <c r="AAI3" s="207" t="s">
        <v>158</v>
      </c>
      <c r="AAJ3" s="207" t="s">
        <v>158</v>
      </c>
      <c r="AAK3" s="207" t="s">
        <v>158</v>
      </c>
      <c r="AAL3" s="207" t="s">
        <v>158</v>
      </c>
      <c r="AAM3" s="207" t="s">
        <v>158</v>
      </c>
      <c r="AAN3" s="207" t="s">
        <v>158</v>
      </c>
      <c r="AAO3" s="207" t="s">
        <v>158</v>
      </c>
      <c r="AAP3" s="207" t="s">
        <v>158</v>
      </c>
      <c r="AAQ3" s="207" t="s">
        <v>158</v>
      </c>
      <c r="AAR3" s="207" t="s">
        <v>158</v>
      </c>
      <c r="AAS3" s="207" t="s">
        <v>158</v>
      </c>
      <c r="AAT3" s="207" t="s">
        <v>158</v>
      </c>
      <c r="AAU3" s="207" t="s">
        <v>158</v>
      </c>
      <c r="AAV3" s="207" t="s">
        <v>158</v>
      </c>
      <c r="AAW3" s="207" t="s">
        <v>158</v>
      </c>
      <c r="AAX3" s="207" t="s">
        <v>158</v>
      </c>
      <c r="AAY3" s="207" t="s">
        <v>158</v>
      </c>
      <c r="AAZ3" s="207" t="s">
        <v>158</v>
      </c>
      <c r="ABA3" s="306">
        <f>(ÜBERSICHT!K3)</f>
        <v>0</v>
      </c>
      <c r="ABB3" s="195">
        <f>(ÜBERSICHT!L3)</f>
        <v>0</v>
      </c>
      <c r="ABC3" s="206">
        <f t="shared" ref="ABC3:ABC34" si="2">SUM(ABD3,ABE3,ABF3,ABH3)</f>
        <v>224</v>
      </c>
      <c r="ABD3" s="34">
        <f t="shared" ref="ABD3:ABD34" si="3">COUNTIF(G3:AAZ3,"x")</f>
        <v>215</v>
      </c>
      <c r="ABE3" s="34">
        <f t="shared" ref="ABE3:ABE34" si="4">COUNTIF(G3:AAZ3,"o")</f>
        <v>8</v>
      </c>
      <c r="ABF3" s="34">
        <f t="shared" ref="ABF3:ABF34" si="5">COUNTIF(G3:AAZ3,0)</f>
        <v>1</v>
      </c>
      <c r="ABG3" s="34">
        <f t="shared" ref="ABG3:ABG34" si="6">COUNTIF(G3:AAZ3,"/")</f>
        <v>1</v>
      </c>
      <c r="ABH3" s="34">
        <f t="shared" ref="ABH3:ABH34" si="7">COUNTIFS(G3:AAZ3,"[")</f>
        <v>0</v>
      </c>
      <c r="ABI3" s="34">
        <f t="shared" ref="ABI3:ABI34" si="8">COUNTIF(G3:AAZ3,"V")</f>
        <v>471</v>
      </c>
      <c r="ABJ3" s="73">
        <f t="shared" ref="ABJ3:ABJ34" si="9">SUM(ABD3:ABI3)</f>
        <v>696</v>
      </c>
      <c r="ABK3" s="28"/>
      <c r="ABN3" s="29">
        <v>1112</v>
      </c>
      <c r="ABO3" s="28"/>
      <c r="ABP3" s="271" t="str">
        <f>(Mitglieder!C3)</f>
        <v>1BicMc1</v>
      </c>
      <c r="ABQ3" s="216">
        <f>100%/(ABJ3-ABG3-ABH3-ABI3)*ABD3</f>
        <v>0.95982142857142849</v>
      </c>
      <c r="ABR3" s="216">
        <f>100%/(ABY3-ABV3-ABW3-ABX3)*ABS3</f>
        <v>0.96428571428571419</v>
      </c>
      <c r="ABS3" s="34">
        <f t="shared" ref="ABS3:ABS34" si="10">COUNTIF(QE3:RI3,"x")</f>
        <v>27</v>
      </c>
      <c r="ABT3" s="34">
        <f t="shared" ref="ABT3:ABT34" si="11">COUNTIF(QE3:RI3,"o")</f>
        <v>1</v>
      </c>
      <c r="ABU3" s="34">
        <f t="shared" ref="ABU3:ABU34" si="12">COUNTIF(QE3:RI3,0)</f>
        <v>0</v>
      </c>
      <c r="ABV3" s="34">
        <f t="shared" ref="ABV3:ABV34" si="13">COUNTIF(QE3:RI3,"/")</f>
        <v>0</v>
      </c>
      <c r="ABW3" s="34">
        <f t="shared" ref="ABW3:ABW34" si="14">COUNTIFS(QE3:RI3,"[")</f>
        <v>0</v>
      </c>
      <c r="ABX3" s="34">
        <f t="shared" ref="ABX3:ABX34" si="15">COUNTIF(QE3:RI3,"V")</f>
        <v>3</v>
      </c>
      <c r="ABY3" s="73">
        <f t="shared" ref="ABY3:ABY66" si="16">SUM(ABS3:ABX3)</f>
        <v>31</v>
      </c>
      <c r="ABZ3" s="216" t="e">
        <f>100%/(ACG3-ACD3-ACE3-ACF3)*ACA3</f>
        <v>#DIV/0!</v>
      </c>
      <c r="ACA3" s="34">
        <f t="shared" ref="ACA3:ACA34" si="17">COUNTIF(RJ3:SN3,"x")</f>
        <v>0</v>
      </c>
      <c r="ACB3" s="34">
        <f t="shared" ref="ACB3:ACB34" si="18">COUNTIF(RJ3:SN3,"o")</f>
        <v>0</v>
      </c>
      <c r="ACC3" s="34">
        <f t="shared" ref="ACC3:ACC34" si="19">COUNTIF(RJ3:SN3,0)</f>
        <v>0</v>
      </c>
      <c r="ACD3" s="34">
        <f t="shared" ref="ACD3:ACD34" si="20">COUNTIF(RJ3:SN3,"/")</f>
        <v>0</v>
      </c>
      <c r="ACE3" s="34">
        <f t="shared" ref="ACE3:ACE34" si="21">COUNTIFS(RJ3:SN3,"[")</f>
        <v>0</v>
      </c>
      <c r="ACF3" s="34">
        <f t="shared" ref="ACF3:ACF34" si="22">COUNTIF(RJ3:SN3,"V")</f>
        <v>31</v>
      </c>
      <c r="ACG3" s="73">
        <f t="shared" ref="ACG3" si="23">SUM(ACA3:ACF3)</f>
        <v>31</v>
      </c>
      <c r="ACH3" s="216">
        <f>100%/(ACO3-ACL3-ACM3-ACN3)*ACI3</f>
        <v>1</v>
      </c>
      <c r="ACI3" s="34">
        <f t="shared" ref="ACI3:ACI34" si="24">COUNTIF(SO3:TS3,"x")</f>
        <v>1</v>
      </c>
      <c r="ACJ3" s="34">
        <f t="shared" ref="ACJ3:ACJ34" si="25">COUNTIF(SO3:TS3,"o")</f>
        <v>0</v>
      </c>
      <c r="ACK3" s="34">
        <f t="shared" ref="ACK3:ACK34" si="26">COUNTIF(SO3:TS3,0)</f>
        <v>0</v>
      </c>
      <c r="ACL3" s="34">
        <f t="shared" ref="ACL3:ACL34" si="27">COUNTIF(SO3:TS3,"/")</f>
        <v>0</v>
      </c>
      <c r="ACM3" s="34">
        <f t="shared" ref="ACM3:ACM34" si="28">COUNTIFS(SO3:TS3,"[")</f>
        <v>0</v>
      </c>
      <c r="ACN3" s="34">
        <f t="shared" ref="ACN3:ACN34" si="29">COUNTIF(SO3:TS3,"V")</f>
        <v>30</v>
      </c>
      <c r="ACO3" s="73">
        <f t="shared" ref="ACO3:ACO7" si="30">SUM(ACI3:ACN3)</f>
        <v>31</v>
      </c>
      <c r="ACP3" s="216" t="e">
        <f>100%/(ACW3-ACT3-ACU3-ACV3)*ACQ3</f>
        <v>#DIV/0!</v>
      </c>
      <c r="ACQ3" s="34">
        <f t="shared" ref="ACQ3:ACQ34" si="31">COUNTIF(TT3:UW3,"x")</f>
        <v>0</v>
      </c>
      <c r="ACR3" s="34">
        <f t="shared" ref="ACR3:ACR34" si="32">COUNTIF(TT3:UW3,"o")</f>
        <v>0</v>
      </c>
      <c r="ACS3" s="34">
        <f t="shared" ref="ACS3:ACS34" si="33">COUNTIF(TT3:UW3,0)</f>
        <v>0</v>
      </c>
      <c r="ACT3" s="34">
        <f t="shared" ref="ACT3:ACT34" si="34">COUNTIF(TT3:UW3,"/")</f>
        <v>0</v>
      </c>
      <c r="ACU3" s="34">
        <f t="shared" ref="ACU3:ACU34" si="35">COUNTIFS(TT3:UW3,"[")</f>
        <v>0</v>
      </c>
      <c r="ACV3" s="34">
        <f t="shared" ref="ACV3:ACV34" si="36">COUNTIF(TT3:UW3,"V")</f>
        <v>30</v>
      </c>
      <c r="ACW3" s="73">
        <f t="shared" ref="ACW3:ACW7" si="37">SUM(ACQ3:ACV3)</f>
        <v>30</v>
      </c>
      <c r="ACX3" s="216" t="e">
        <f>100%/(ADE3-ADB3-ADC3-ADD3)*ACY3</f>
        <v>#DIV/0!</v>
      </c>
      <c r="ACY3" s="34">
        <f t="shared" ref="ACY3:ACY34" si="38">COUNTIF(UX3:WB3,"x")</f>
        <v>0</v>
      </c>
      <c r="ACZ3" s="34">
        <f t="shared" ref="ACZ3:ACZ34" si="39">COUNTIF(UX3:WB3,"o")</f>
        <v>0</v>
      </c>
      <c r="ADA3" s="34">
        <f t="shared" ref="ADA3:ADA34" si="40">COUNTIF(UX3:WB3,0)</f>
        <v>0</v>
      </c>
      <c r="ADB3" s="34">
        <f t="shared" ref="ADB3:ADB34" si="41">COUNTIF(UX3:WB3,"/")</f>
        <v>0</v>
      </c>
      <c r="ADC3" s="34">
        <f t="shared" ref="ADC3:ADC34" si="42">COUNTIFS(UX3:WB3,"[")</f>
        <v>0</v>
      </c>
      <c r="ADD3" s="34">
        <f t="shared" ref="ADD3:ADD34" si="43">COUNTIF(UX3:WB3,"V")</f>
        <v>31</v>
      </c>
      <c r="ADE3" s="73">
        <f t="shared" ref="ADE3:ADE7" si="44">SUM(ACY3:ADD3)</f>
        <v>31</v>
      </c>
      <c r="ADF3" s="216" t="e">
        <f>100%/(ADM3-ADJ3-ADK3-ADL3)*ADG3</f>
        <v>#DIV/0!</v>
      </c>
      <c r="ADG3" s="34">
        <f t="shared" ref="ADG3:ADG34" si="45">COUNTIF(WC3:XF3,"x")</f>
        <v>0</v>
      </c>
      <c r="ADH3" s="34">
        <f t="shared" ref="ADH3:ADH34" si="46">COUNTIF(WC3:XF3,"o")</f>
        <v>0</v>
      </c>
      <c r="ADI3" s="34">
        <f t="shared" ref="ADI3:ADI34" si="47">COUNTIF(WC3:XF3,0)</f>
        <v>0</v>
      </c>
      <c r="ADJ3" s="34">
        <f t="shared" ref="ADJ3:ADJ34" si="48">COUNTIF(WC3:XF3,"/")</f>
        <v>0</v>
      </c>
      <c r="ADK3" s="34">
        <f t="shared" ref="ADK3:ADK34" si="49">COUNTIFS(WC3:XF3,"[")</f>
        <v>0</v>
      </c>
      <c r="ADL3" s="34">
        <f t="shared" ref="ADL3:ADL34" si="50">COUNTIF(WC3:XF3,"V")</f>
        <v>30</v>
      </c>
      <c r="ADM3" s="73">
        <f t="shared" ref="ADM3:ADM7" si="51">SUM(ADG3:ADL3)</f>
        <v>30</v>
      </c>
      <c r="ADN3" s="216" t="e">
        <f>100%/(ADU3-ADR3-ADS3-ADT3)*ADO3</f>
        <v>#DIV/0!</v>
      </c>
      <c r="ADO3" s="34">
        <f t="shared" ref="ADO3:ADO34" si="52">COUNTIF(XG3:YK3,"x")</f>
        <v>0</v>
      </c>
      <c r="ADP3" s="34">
        <f t="shared" ref="ADP3:ADP34" si="53">COUNTIF(XG3:YK3,"o")</f>
        <v>0</v>
      </c>
      <c r="ADQ3" s="34">
        <f t="shared" ref="ADQ3:ADQ34" si="54">COUNTIF(XG3:YK3,0)</f>
        <v>0</v>
      </c>
      <c r="ADR3" s="34">
        <f t="shared" ref="ADR3:ADR34" si="55">COUNTIF(XG3:YK3,"/")</f>
        <v>0</v>
      </c>
      <c r="ADS3" s="34">
        <f t="shared" ref="ADS3:ADS34" si="56">COUNTIFS(XG3:YK3,"[")</f>
        <v>0</v>
      </c>
      <c r="ADT3" s="34">
        <f t="shared" ref="ADT3:ADT34" si="57">COUNTIF(XG3:YK3,"V")</f>
        <v>31</v>
      </c>
      <c r="ADU3" s="73">
        <f t="shared" ref="ADU3:ADU7" si="58">SUM(ADO3:ADT3)</f>
        <v>31</v>
      </c>
      <c r="ADV3" s="216" t="e">
        <f>100%/(AEC3-ADZ3-AEA3-AEB3)*ADW3</f>
        <v>#DIV/0!</v>
      </c>
      <c r="ADW3" s="34">
        <f>COUNTIF(YL3:ZP3,"x")</f>
        <v>0</v>
      </c>
      <c r="ADX3" s="34">
        <f>COUNTIF(YL3:ZP3,"o")</f>
        <v>0</v>
      </c>
      <c r="ADY3" s="34">
        <f>COUNTIF(YL3:ZP3,0)</f>
        <v>0</v>
      </c>
      <c r="ADZ3" s="34">
        <f>COUNTIF(YL3:ZP3,"/")</f>
        <v>0</v>
      </c>
      <c r="AEA3" s="34">
        <f>COUNTIFS(YL3:ZP3,"[")</f>
        <v>0</v>
      </c>
      <c r="AEB3" s="34">
        <f>COUNTIF(YL3:ZP3,"V")</f>
        <v>31</v>
      </c>
      <c r="AEC3" s="73">
        <f t="shared" ref="AEC3:AEC7" si="59">SUM(ADW3:AEB3)</f>
        <v>31</v>
      </c>
      <c r="AED3" s="216">
        <f>100%/(AEK3-AEH3-AEI3-AEJ3)*AEE3</f>
        <v>1</v>
      </c>
      <c r="AEE3" s="34">
        <f>COUNTIF(ZQ3:AAZ3,"x")</f>
        <v>4</v>
      </c>
      <c r="AEF3" s="34">
        <f>COUNTIF(ZQ3:AAZ3,"o")</f>
        <v>0</v>
      </c>
      <c r="AEG3" s="34">
        <f>COUNTIF(ZQ3:AAZ3,0)</f>
        <v>0</v>
      </c>
      <c r="AEH3" s="34">
        <f>COUNTIF(ZQ3:AAZ3,"/")</f>
        <v>1</v>
      </c>
      <c r="AEI3" s="34">
        <f>COUNTIFS(ZQ3:AAZ3,"[")</f>
        <v>0</v>
      </c>
      <c r="AEJ3" s="34">
        <f>COUNTIF(ZQ3:AAZ3,"V")</f>
        <v>5</v>
      </c>
      <c r="AEK3" s="73">
        <f t="shared" ref="AEK3:AEK7" si="60">SUM(AEE3:AEJ3)</f>
        <v>10</v>
      </c>
    </row>
    <row r="4" spans="1:817" x14ac:dyDescent="0.3">
      <c r="A4" s="200">
        <f t="shared" ref="A4:A52" si="61">ROW(A2)</f>
        <v>2</v>
      </c>
      <c r="B4" s="283">
        <f>1*SUBTOTAL(3,A$3:A4)</f>
        <v>2</v>
      </c>
      <c r="C4" s="6" t="str">
        <f>(Mitglieder!C4)</f>
        <v>Abi</v>
      </c>
      <c r="D4" s="171">
        <f t="shared" si="0"/>
        <v>0.97654941373534343</v>
      </c>
      <c r="E4" s="171">
        <f t="shared" si="1"/>
        <v>1</v>
      </c>
      <c r="F4" s="56"/>
      <c r="G4" s="207" t="s">
        <v>69</v>
      </c>
      <c r="H4" s="207" t="s">
        <v>69</v>
      </c>
      <c r="I4" s="207" t="s">
        <v>69</v>
      </c>
      <c r="J4" s="207" t="s">
        <v>69</v>
      </c>
      <c r="K4" s="207" t="s">
        <v>69</v>
      </c>
      <c r="L4" s="207" t="s">
        <v>69</v>
      </c>
      <c r="M4" s="207" t="s">
        <v>69</v>
      </c>
      <c r="N4" s="207" t="s">
        <v>69</v>
      </c>
      <c r="O4" s="207" t="s">
        <v>26</v>
      </c>
      <c r="P4" s="207" t="s">
        <v>26</v>
      </c>
      <c r="Q4" s="207" t="s">
        <v>26</v>
      </c>
      <c r="R4" s="207" t="s">
        <v>26</v>
      </c>
      <c r="S4" s="207" t="s">
        <v>26</v>
      </c>
      <c r="T4" s="207" t="s">
        <v>26</v>
      </c>
      <c r="U4" s="207" t="s">
        <v>26</v>
      </c>
      <c r="V4" s="207" t="s">
        <v>26</v>
      </c>
      <c r="W4" s="207" t="s">
        <v>26</v>
      </c>
      <c r="X4" s="207" t="s">
        <v>26</v>
      </c>
      <c r="Y4" s="207" t="s">
        <v>26</v>
      </c>
      <c r="Z4" s="207" t="s">
        <v>26</v>
      </c>
      <c r="AA4" s="207" t="s">
        <v>26</v>
      </c>
      <c r="AB4" s="207" t="s">
        <v>26</v>
      </c>
      <c r="AC4" s="207" t="s">
        <v>26</v>
      </c>
      <c r="AD4" s="207" t="s">
        <v>26</v>
      </c>
      <c r="AE4" s="207" t="s">
        <v>26</v>
      </c>
      <c r="AF4" s="207" t="s">
        <v>26</v>
      </c>
      <c r="AG4" s="207" t="s">
        <v>27</v>
      </c>
      <c r="AH4" s="207" t="s">
        <v>26</v>
      </c>
      <c r="AI4" s="207" t="s">
        <v>26</v>
      </c>
      <c r="AJ4" s="207" t="s">
        <v>26</v>
      </c>
      <c r="AK4" s="207" t="s">
        <v>26</v>
      </c>
      <c r="AL4" s="207" t="s">
        <v>26</v>
      </c>
      <c r="AM4" s="207" t="s">
        <v>26</v>
      </c>
      <c r="AN4" s="207" t="s">
        <v>26</v>
      </c>
      <c r="AO4" s="207" t="s">
        <v>26</v>
      </c>
      <c r="AP4" s="207" t="s">
        <v>26</v>
      </c>
      <c r="AQ4" s="207" t="s">
        <v>26</v>
      </c>
      <c r="AR4" s="207" t="s">
        <v>26</v>
      </c>
      <c r="AS4" s="207" t="s">
        <v>26</v>
      </c>
      <c r="AT4" s="207" t="s">
        <v>26</v>
      </c>
      <c r="AU4" s="207" t="s">
        <v>26</v>
      </c>
      <c r="AV4" s="207" t="s">
        <v>26</v>
      </c>
      <c r="AW4" s="207" t="s">
        <v>26</v>
      </c>
      <c r="AX4" s="207" t="s">
        <v>26</v>
      </c>
      <c r="AY4" s="207" t="s">
        <v>26</v>
      </c>
      <c r="AZ4" s="207" t="s">
        <v>26</v>
      </c>
      <c r="BA4" s="207" t="s">
        <v>26</v>
      </c>
      <c r="BB4" s="207" t="s">
        <v>26</v>
      </c>
      <c r="BC4" s="207" t="s">
        <v>26</v>
      </c>
      <c r="BD4" s="207" t="s">
        <v>26</v>
      </c>
      <c r="BE4" s="207" t="s">
        <v>26</v>
      </c>
      <c r="BF4" s="207" t="s">
        <v>26</v>
      </c>
      <c r="BG4" s="207" t="s">
        <v>26</v>
      </c>
      <c r="BH4" s="207" t="s">
        <v>26</v>
      </c>
      <c r="BI4" s="207" t="s">
        <v>27</v>
      </c>
      <c r="BJ4" s="207" t="s">
        <v>26</v>
      </c>
      <c r="BK4" s="207" t="s">
        <v>26</v>
      </c>
      <c r="BL4" s="207" t="s">
        <v>26</v>
      </c>
      <c r="BM4" s="207" t="s">
        <v>26</v>
      </c>
      <c r="BN4" s="207" t="s">
        <v>26</v>
      </c>
      <c r="BO4" s="207" t="s">
        <v>26</v>
      </c>
      <c r="BP4" s="207" t="s">
        <v>26</v>
      </c>
      <c r="BQ4" s="207" t="s">
        <v>26</v>
      </c>
      <c r="BR4" s="207" t="s">
        <v>26</v>
      </c>
      <c r="BS4" s="207" t="s">
        <v>26</v>
      </c>
      <c r="BT4" s="207" t="s">
        <v>26</v>
      </c>
      <c r="BU4" s="207" t="s">
        <v>26</v>
      </c>
      <c r="BV4" s="207" t="s">
        <v>26</v>
      </c>
      <c r="BW4" s="207" t="s">
        <v>26</v>
      </c>
      <c r="BX4" s="207" t="s">
        <v>26</v>
      </c>
      <c r="BY4" s="207" t="s">
        <v>26</v>
      </c>
      <c r="BZ4" s="207" t="s">
        <v>26</v>
      </c>
      <c r="CA4" s="207" t="s">
        <v>26</v>
      </c>
      <c r="CB4" s="207" t="s">
        <v>26</v>
      </c>
      <c r="CC4" s="207" t="s">
        <v>26</v>
      </c>
      <c r="CD4" s="207" t="s">
        <v>26</v>
      </c>
      <c r="CE4" s="207" t="s">
        <v>26</v>
      </c>
      <c r="CF4" s="207" t="s">
        <v>26</v>
      </c>
      <c r="CG4" s="207" t="s">
        <v>26</v>
      </c>
      <c r="CH4" s="207" t="s">
        <v>26</v>
      </c>
      <c r="CI4" s="207" t="s">
        <v>26</v>
      </c>
      <c r="CJ4" s="207" t="s">
        <v>26</v>
      </c>
      <c r="CK4" s="207" t="s">
        <v>26</v>
      </c>
      <c r="CL4" s="207" t="s">
        <v>26</v>
      </c>
      <c r="CM4" s="207" t="s">
        <v>26</v>
      </c>
      <c r="CN4" s="207" t="s">
        <v>26</v>
      </c>
      <c r="CO4" s="207" t="s">
        <v>26</v>
      </c>
      <c r="CP4" s="207" t="s">
        <v>26</v>
      </c>
      <c r="CQ4" s="207" t="s">
        <v>26</v>
      </c>
      <c r="CR4" s="207" t="s">
        <v>26</v>
      </c>
      <c r="CS4" s="207" t="s">
        <v>26</v>
      </c>
      <c r="CT4" s="207" t="s">
        <v>26</v>
      </c>
      <c r="CU4" s="207" t="s">
        <v>26</v>
      </c>
      <c r="CV4" s="207" t="s">
        <v>26</v>
      </c>
      <c r="CW4" s="207" t="s">
        <v>26</v>
      </c>
      <c r="CX4" s="207" t="s">
        <v>26</v>
      </c>
      <c r="CY4" s="207" t="s">
        <v>26</v>
      </c>
      <c r="CZ4" s="207" t="s">
        <v>26</v>
      </c>
      <c r="DA4" s="207" t="s">
        <v>26</v>
      </c>
      <c r="DB4" s="207" t="s">
        <v>26</v>
      </c>
      <c r="DC4" s="207" t="s">
        <v>26</v>
      </c>
      <c r="DD4" s="207" t="s">
        <v>26</v>
      </c>
      <c r="DE4" s="207" t="s">
        <v>26</v>
      </c>
      <c r="DF4" s="207" t="s">
        <v>26</v>
      </c>
      <c r="DG4" s="207" t="s">
        <v>26</v>
      </c>
      <c r="DH4" s="207" t="s">
        <v>26</v>
      </c>
      <c r="DI4" s="207" t="s">
        <v>26</v>
      </c>
      <c r="DJ4" s="207" t="s">
        <v>26</v>
      </c>
      <c r="DK4" s="207" t="s">
        <v>27</v>
      </c>
      <c r="DL4" s="207" t="s">
        <v>26</v>
      </c>
      <c r="DM4" s="207" t="s">
        <v>26</v>
      </c>
      <c r="DN4" s="207" t="s">
        <v>26</v>
      </c>
      <c r="DO4" s="207" t="s">
        <v>26</v>
      </c>
      <c r="DP4" s="207" t="s">
        <v>26</v>
      </c>
      <c r="DQ4" s="207" t="s">
        <v>26</v>
      </c>
      <c r="DR4" s="207" t="s">
        <v>26</v>
      </c>
      <c r="DS4" s="207" t="s">
        <v>26</v>
      </c>
      <c r="DT4" s="207" t="s">
        <v>26</v>
      </c>
      <c r="DU4" s="207" t="s">
        <v>26</v>
      </c>
      <c r="DV4" s="207" t="s">
        <v>26</v>
      </c>
      <c r="DW4" s="207" t="s">
        <v>26</v>
      </c>
      <c r="DX4" s="207" t="s">
        <v>26</v>
      </c>
      <c r="DY4" s="207" t="s">
        <v>26</v>
      </c>
      <c r="DZ4" s="207" t="s">
        <v>26</v>
      </c>
      <c r="EA4" s="207" t="s">
        <v>26</v>
      </c>
      <c r="EB4" s="207" t="s">
        <v>26</v>
      </c>
      <c r="EC4" s="207" t="s">
        <v>26</v>
      </c>
      <c r="ED4" s="207" t="s">
        <v>26</v>
      </c>
      <c r="EE4" s="207" t="s">
        <v>26</v>
      </c>
      <c r="EF4" s="207" t="s">
        <v>26</v>
      </c>
      <c r="EG4" s="207" t="s">
        <v>26</v>
      </c>
      <c r="EH4" s="207" t="s">
        <v>26</v>
      </c>
      <c r="EI4" s="207" t="s">
        <v>26</v>
      </c>
      <c r="EJ4" s="207" t="s">
        <v>26</v>
      </c>
      <c r="EK4" s="207" t="s">
        <v>26</v>
      </c>
      <c r="EL4" s="207" t="s">
        <v>26</v>
      </c>
      <c r="EM4" s="207" t="s">
        <v>26</v>
      </c>
      <c r="EN4" s="207" t="s">
        <v>26</v>
      </c>
      <c r="EO4" s="207" t="s">
        <v>26</v>
      </c>
      <c r="EP4" s="207" t="s">
        <v>26</v>
      </c>
      <c r="EQ4" s="207" t="s">
        <v>26</v>
      </c>
      <c r="ER4" s="207" t="s">
        <v>26</v>
      </c>
      <c r="ES4" s="207" t="s">
        <v>26</v>
      </c>
      <c r="ET4" s="207" t="s">
        <v>26</v>
      </c>
      <c r="EU4" s="207" t="s">
        <v>27</v>
      </c>
      <c r="EV4" s="207" t="s">
        <v>27</v>
      </c>
      <c r="EW4" s="207" t="s">
        <v>26</v>
      </c>
      <c r="EX4" s="207" t="s">
        <v>26</v>
      </c>
      <c r="EY4" s="207" t="s">
        <v>26</v>
      </c>
      <c r="EZ4" s="207" t="s">
        <v>26</v>
      </c>
      <c r="FA4" s="207" t="s">
        <v>27</v>
      </c>
      <c r="FB4" s="207" t="s">
        <v>26</v>
      </c>
      <c r="FC4" s="207" t="s">
        <v>26</v>
      </c>
      <c r="FD4" s="207" t="s">
        <v>26</v>
      </c>
      <c r="FE4" s="207" t="s">
        <v>26</v>
      </c>
      <c r="FF4" s="207" t="s">
        <v>26</v>
      </c>
      <c r="FG4" s="207" t="s">
        <v>26</v>
      </c>
      <c r="FH4" s="207" t="s">
        <v>26</v>
      </c>
      <c r="FI4" s="207" t="s">
        <v>26</v>
      </c>
      <c r="FJ4" s="207" t="s">
        <v>27</v>
      </c>
      <c r="FK4" s="207" t="s">
        <v>26</v>
      </c>
      <c r="FL4" s="207" t="s">
        <v>26</v>
      </c>
      <c r="FM4" s="207" t="s">
        <v>27</v>
      </c>
      <c r="FN4" s="207" t="s">
        <v>26</v>
      </c>
      <c r="FO4" s="207" t="s">
        <v>26</v>
      </c>
      <c r="FP4" s="207" t="s">
        <v>26</v>
      </c>
      <c r="FQ4" s="207" t="s">
        <v>26</v>
      </c>
      <c r="FR4" s="207" t="s">
        <v>26</v>
      </c>
      <c r="FS4" s="207" t="s">
        <v>26</v>
      </c>
      <c r="FT4" s="207" t="s">
        <v>26</v>
      </c>
      <c r="FU4" s="207" t="s">
        <v>26</v>
      </c>
      <c r="FV4" s="207" t="s">
        <v>26</v>
      </c>
      <c r="FW4" s="207" t="s">
        <v>26</v>
      </c>
      <c r="FX4" s="207" t="s">
        <v>26</v>
      </c>
      <c r="FY4" s="207" t="s">
        <v>26</v>
      </c>
      <c r="FZ4" s="207" t="s">
        <v>26</v>
      </c>
      <c r="GA4" s="207" t="s">
        <v>26</v>
      </c>
      <c r="GB4" s="207" t="s">
        <v>26</v>
      </c>
      <c r="GC4" s="207" t="s">
        <v>26</v>
      </c>
      <c r="GD4" s="207" t="s">
        <v>26</v>
      </c>
      <c r="GE4" s="207" t="s">
        <v>26</v>
      </c>
      <c r="GF4" s="207" t="s">
        <v>26</v>
      </c>
      <c r="GG4" s="207" t="s">
        <v>26</v>
      </c>
      <c r="GH4" s="207" t="s">
        <v>26</v>
      </c>
      <c r="GI4" s="207" t="s">
        <v>26</v>
      </c>
      <c r="GJ4" s="207" t="s">
        <v>26</v>
      </c>
      <c r="GK4" s="207" t="s">
        <v>26</v>
      </c>
      <c r="GL4" s="207" t="s">
        <v>26</v>
      </c>
      <c r="GM4" s="207" t="s">
        <v>26</v>
      </c>
      <c r="GN4" s="207" t="s">
        <v>26</v>
      </c>
      <c r="GO4" s="207" t="s">
        <v>26</v>
      </c>
      <c r="GP4" s="207" t="s">
        <v>26</v>
      </c>
      <c r="GQ4" s="207" t="s">
        <v>26</v>
      </c>
      <c r="GR4" s="207" t="s">
        <v>26</v>
      </c>
      <c r="GS4" s="207" t="s">
        <v>26</v>
      </c>
      <c r="GT4" s="207" t="s">
        <v>26</v>
      </c>
      <c r="GU4" s="207" t="s">
        <v>26</v>
      </c>
      <c r="GV4" s="207" t="s">
        <v>26</v>
      </c>
      <c r="GW4" s="207" t="s">
        <v>26</v>
      </c>
      <c r="GX4" s="207" t="s">
        <v>26</v>
      </c>
      <c r="GY4" s="207" t="s">
        <v>26</v>
      </c>
      <c r="GZ4" s="207" t="s">
        <v>26</v>
      </c>
      <c r="HA4" s="207" t="s">
        <v>26</v>
      </c>
      <c r="HB4" s="207" t="s">
        <v>26</v>
      </c>
      <c r="HC4" s="207" t="s">
        <v>26</v>
      </c>
      <c r="HD4" s="207" t="s">
        <v>27</v>
      </c>
      <c r="HE4" s="207" t="s">
        <v>26</v>
      </c>
      <c r="HF4" s="207" t="s">
        <v>26</v>
      </c>
      <c r="HG4" s="207" t="s">
        <v>26</v>
      </c>
      <c r="HH4" s="207" t="s">
        <v>26</v>
      </c>
      <c r="HI4" s="207" t="s">
        <v>26</v>
      </c>
      <c r="HJ4" s="207" t="s">
        <v>26</v>
      </c>
      <c r="HK4" s="207" t="s">
        <v>26</v>
      </c>
      <c r="HL4" s="207" t="s">
        <v>26</v>
      </c>
      <c r="HM4" s="207" t="s">
        <v>26</v>
      </c>
      <c r="HN4" s="207" t="s">
        <v>26</v>
      </c>
      <c r="HO4" s="207" t="s">
        <v>26</v>
      </c>
      <c r="HP4" s="207" t="s">
        <v>26</v>
      </c>
      <c r="HQ4" s="207" t="s">
        <v>26</v>
      </c>
      <c r="HR4" s="207" t="s">
        <v>26</v>
      </c>
      <c r="HS4" s="207" t="s">
        <v>26</v>
      </c>
      <c r="HT4" s="207" t="s">
        <v>26</v>
      </c>
      <c r="HU4" s="207" t="s">
        <v>26</v>
      </c>
      <c r="HV4" s="207" t="s">
        <v>26</v>
      </c>
      <c r="HW4" s="207" t="s">
        <v>26</v>
      </c>
      <c r="HX4" s="207" t="s">
        <v>26</v>
      </c>
      <c r="HY4" s="207" t="s">
        <v>26</v>
      </c>
      <c r="HZ4" s="207" t="s">
        <v>26</v>
      </c>
      <c r="IA4" s="207" t="s">
        <v>26</v>
      </c>
      <c r="IB4" s="207" t="s">
        <v>26</v>
      </c>
      <c r="IC4" s="207" t="s">
        <v>26</v>
      </c>
      <c r="ID4" s="207" t="s">
        <v>26</v>
      </c>
      <c r="IE4" s="207" t="s">
        <v>26</v>
      </c>
      <c r="IF4" s="207" t="s">
        <v>26</v>
      </c>
      <c r="IG4" s="207" t="s">
        <v>26</v>
      </c>
      <c r="IH4" s="207" t="s">
        <v>26</v>
      </c>
      <c r="II4" s="207" t="s">
        <v>27</v>
      </c>
      <c r="IJ4" s="207" t="s">
        <v>26</v>
      </c>
      <c r="IK4" s="207" t="s">
        <v>26</v>
      </c>
      <c r="IL4" s="207" t="s">
        <v>26</v>
      </c>
      <c r="IM4" s="207" t="s">
        <v>26</v>
      </c>
      <c r="IN4" s="207" t="s">
        <v>26</v>
      </c>
      <c r="IO4" s="207" t="s">
        <v>26</v>
      </c>
      <c r="IP4" s="207" t="s">
        <v>26</v>
      </c>
      <c r="IQ4" s="207" t="s">
        <v>26</v>
      </c>
      <c r="IR4" s="207" t="s">
        <v>26</v>
      </c>
      <c r="IS4" s="207" t="s">
        <v>26</v>
      </c>
      <c r="IT4" s="207" t="s">
        <v>26</v>
      </c>
      <c r="IU4" s="207" t="s">
        <v>27</v>
      </c>
      <c r="IV4" s="207" t="s">
        <v>26</v>
      </c>
      <c r="IW4" s="207" t="s">
        <v>26</v>
      </c>
      <c r="IX4" s="207" t="s">
        <v>26</v>
      </c>
      <c r="IY4" s="207" t="s">
        <v>26</v>
      </c>
      <c r="IZ4" s="207" t="s">
        <v>26</v>
      </c>
      <c r="JA4" s="207" t="s">
        <v>26</v>
      </c>
      <c r="JB4" s="207" t="s">
        <v>26</v>
      </c>
      <c r="JC4" s="207" t="s">
        <v>26</v>
      </c>
      <c r="JD4" s="207" t="s">
        <v>26</v>
      </c>
      <c r="JE4" s="207" t="s">
        <v>26</v>
      </c>
      <c r="JF4" s="207" t="s">
        <v>26</v>
      </c>
      <c r="JG4" s="207" t="s">
        <v>26</v>
      </c>
      <c r="JH4" s="207" t="s">
        <v>26</v>
      </c>
      <c r="JI4" s="207" t="s">
        <v>26</v>
      </c>
      <c r="JJ4" s="207" t="s">
        <v>26</v>
      </c>
      <c r="JK4" s="207" t="s">
        <v>26</v>
      </c>
      <c r="JL4" s="207" t="s">
        <v>26</v>
      </c>
      <c r="JM4" s="207" t="s">
        <v>26</v>
      </c>
      <c r="JN4" s="207" t="s">
        <v>26</v>
      </c>
      <c r="JO4" s="207" t="s">
        <v>26</v>
      </c>
      <c r="JP4" s="207" t="s">
        <v>26</v>
      </c>
      <c r="JQ4" s="207" t="s">
        <v>26</v>
      </c>
      <c r="JR4" s="207" t="s">
        <v>26</v>
      </c>
      <c r="JS4" s="207" t="s">
        <v>26</v>
      </c>
      <c r="JT4" s="207" t="s">
        <v>26</v>
      </c>
      <c r="JU4" s="207" t="s">
        <v>26</v>
      </c>
      <c r="JV4" s="207" t="s">
        <v>26</v>
      </c>
      <c r="JW4" s="207" t="s">
        <v>26</v>
      </c>
      <c r="JX4" s="207" t="s">
        <v>26</v>
      </c>
      <c r="JY4" s="207" t="s">
        <v>26</v>
      </c>
      <c r="JZ4" s="207" t="s">
        <v>26</v>
      </c>
      <c r="KA4" s="207" t="s">
        <v>26</v>
      </c>
      <c r="KB4" s="207" t="s">
        <v>26</v>
      </c>
      <c r="KC4" s="207" t="s">
        <v>26</v>
      </c>
      <c r="KD4" s="207" t="s">
        <v>26</v>
      </c>
      <c r="KE4" s="207" t="s">
        <v>26</v>
      </c>
      <c r="KF4" s="207" t="s">
        <v>26</v>
      </c>
      <c r="KG4" s="207" t="s">
        <v>26</v>
      </c>
      <c r="KH4" s="207" t="s">
        <v>26</v>
      </c>
      <c r="KI4" s="207" t="s">
        <v>26</v>
      </c>
      <c r="KJ4" s="207" t="s">
        <v>26</v>
      </c>
      <c r="KK4" s="207" t="s">
        <v>26</v>
      </c>
      <c r="KL4" s="207" t="s">
        <v>26</v>
      </c>
      <c r="KM4" s="207" t="s">
        <v>26</v>
      </c>
      <c r="KN4" s="207" t="s">
        <v>26</v>
      </c>
      <c r="KO4" s="207" t="s">
        <v>26</v>
      </c>
      <c r="KP4" s="207" t="s">
        <v>26</v>
      </c>
      <c r="KQ4" s="207" t="s">
        <v>26</v>
      </c>
      <c r="KR4" s="207" t="s">
        <v>26</v>
      </c>
      <c r="KS4" s="207" t="s">
        <v>26</v>
      </c>
      <c r="KT4" s="207" t="s">
        <v>26</v>
      </c>
      <c r="KU4" s="207" t="s">
        <v>26</v>
      </c>
      <c r="KV4" s="207" t="s">
        <v>26</v>
      </c>
      <c r="KW4" s="207" t="s">
        <v>26</v>
      </c>
      <c r="KX4" s="207" t="s">
        <v>26</v>
      </c>
      <c r="KY4" s="207" t="s">
        <v>26</v>
      </c>
      <c r="KZ4" s="207" t="s">
        <v>26</v>
      </c>
      <c r="LA4" s="207" t="s">
        <v>26</v>
      </c>
      <c r="LB4" s="207" t="s">
        <v>26</v>
      </c>
      <c r="LC4" s="207" t="s">
        <v>26</v>
      </c>
      <c r="LD4" s="207" t="s">
        <v>26</v>
      </c>
      <c r="LE4" s="207" t="s">
        <v>26</v>
      </c>
      <c r="LF4" s="207" t="s">
        <v>26</v>
      </c>
      <c r="LG4" s="207" t="s">
        <v>26</v>
      </c>
      <c r="LH4" s="207" t="s">
        <v>26</v>
      </c>
      <c r="LI4" s="207" t="s">
        <v>26</v>
      </c>
      <c r="LJ4" s="207" t="s">
        <v>26</v>
      </c>
      <c r="LK4" s="207" t="s">
        <v>26</v>
      </c>
      <c r="LL4" s="207" t="s">
        <v>26</v>
      </c>
      <c r="LM4" s="207" t="s">
        <v>26</v>
      </c>
      <c r="LN4" s="207" t="s">
        <v>26</v>
      </c>
      <c r="LO4" s="207" t="s">
        <v>26</v>
      </c>
      <c r="LP4" s="207" t="s">
        <v>26</v>
      </c>
      <c r="LQ4" s="207" t="s">
        <v>26</v>
      </c>
      <c r="LR4" s="207" t="s">
        <v>26</v>
      </c>
      <c r="LS4" s="207" t="s">
        <v>26</v>
      </c>
      <c r="LT4" s="207" t="s">
        <v>26</v>
      </c>
      <c r="LU4" s="207" t="s">
        <v>26</v>
      </c>
      <c r="LV4" s="207" t="s">
        <v>26</v>
      </c>
      <c r="LW4" s="207" t="s">
        <v>26</v>
      </c>
      <c r="LX4" s="207" t="s">
        <v>26</v>
      </c>
      <c r="LY4" s="207" t="s">
        <v>26</v>
      </c>
      <c r="LZ4" s="207" t="s">
        <v>26</v>
      </c>
      <c r="MA4" s="207" t="s">
        <v>26</v>
      </c>
      <c r="MB4" s="207" t="s">
        <v>26</v>
      </c>
      <c r="MC4" s="207" t="s">
        <v>26</v>
      </c>
      <c r="MD4" s="207" t="s">
        <v>26</v>
      </c>
      <c r="ME4" s="207" t="s">
        <v>26</v>
      </c>
      <c r="MF4" s="207" t="s">
        <v>26</v>
      </c>
      <c r="MG4" s="207" t="s">
        <v>26</v>
      </c>
      <c r="MH4" s="207" t="s">
        <v>26</v>
      </c>
      <c r="MI4" s="207" t="s">
        <v>26</v>
      </c>
      <c r="MJ4" s="207" t="s">
        <v>26</v>
      </c>
      <c r="MK4" s="207" t="s">
        <v>26</v>
      </c>
      <c r="ML4" s="207" t="s">
        <v>26</v>
      </c>
      <c r="MM4" s="207" t="s">
        <v>26</v>
      </c>
      <c r="MN4" s="207" t="s">
        <v>26</v>
      </c>
      <c r="MO4" s="207" t="s">
        <v>26</v>
      </c>
      <c r="MP4" s="207" t="s">
        <v>26</v>
      </c>
      <c r="MQ4" s="207" t="s">
        <v>26</v>
      </c>
      <c r="MR4" s="207" t="s">
        <v>26</v>
      </c>
      <c r="MS4" s="207" t="s">
        <v>26</v>
      </c>
      <c r="MT4" s="207" t="s">
        <v>26</v>
      </c>
      <c r="MU4" s="207" t="s">
        <v>15</v>
      </c>
      <c r="MV4" s="207" t="s">
        <v>26</v>
      </c>
      <c r="MW4" s="207" t="s">
        <v>15</v>
      </c>
      <c r="MX4" s="207" t="s">
        <v>26</v>
      </c>
      <c r="MY4" s="207" t="s">
        <v>26</v>
      </c>
      <c r="MZ4" s="207" t="s">
        <v>26</v>
      </c>
      <c r="NA4" s="207" t="s">
        <v>26</v>
      </c>
      <c r="NB4" s="207" t="s">
        <v>26</v>
      </c>
      <c r="NC4" s="207" t="s">
        <v>26</v>
      </c>
      <c r="ND4" s="207" t="s">
        <v>26</v>
      </c>
      <c r="NE4" s="207" t="s">
        <v>26</v>
      </c>
      <c r="NF4" s="207" t="s">
        <v>26</v>
      </c>
      <c r="NG4" s="207" t="s">
        <v>26</v>
      </c>
      <c r="NH4" s="207" t="s">
        <v>26</v>
      </c>
      <c r="NI4" s="207" t="s">
        <v>26</v>
      </c>
      <c r="NJ4" s="207" t="s">
        <v>26</v>
      </c>
      <c r="NK4" s="207" t="s">
        <v>26</v>
      </c>
      <c r="NL4" s="207" t="s">
        <v>26</v>
      </c>
      <c r="NM4" s="207" t="s">
        <v>26</v>
      </c>
      <c r="NN4" s="207" t="s">
        <v>26</v>
      </c>
      <c r="NO4" s="207" t="s">
        <v>26</v>
      </c>
      <c r="NP4" s="207" t="s">
        <v>26</v>
      </c>
      <c r="NQ4" s="207" t="s">
        <v>26</v>
      </c>
      <c r="NR4" s="207" t="s">
        <v>26</v>
      </c>
      <c r="NS4" s="207" t="s">
        <v>26</v>
      </c>
      <c r="NT4" s="207" t="s">
        <v>26</v>
      </c>
      <c r="NU4" s="207" t="s">
        <v>26</v>
      </c>
      <c r="NV4" s="207" t="s">
        <v>26</v>
      </c>
      <c r="NW4" s="207" t="s">
        <v>26</v>
      </c>
      <c r="NX4" s="207" t="s">
        <v>26</v>
      </c>
      <c r="NY4" s="207" t="s">
        <v>26</v>
      </c>
      <c r="NZ4" s="207" t="s">
        <v>26</v>
      </c>
      <c r="OA4" s="207" t="s">
        <v>26</v>
      </c>
      <c r="OB4" s="207" t="s">
        <v>26</v>
      </c>
      <c r="OC4" s="207" t="s">
        <v>26</v>
      </c>
      <c r="OD4" s="207" t="s">
        <v>26</v>
      </c>
      <c r="OE4" s="207" t="s">
        <v>26</v>
      </c>
      <c r="OF4" s="207" t="s">
        <v>26</v>
      </c>
      <c r="OG4" s="207" t="s">
        <v>26</v>
      </c>
      <c r="OH4" s="207" t="s">
        <v>26</v>
      </c>
      <c r="OI4" s="207" t="s">
        <v>26</v>
      </c>
      <c r="OJ4" s="207" t="s">
        <v>26</v>
      </c>
      <c r="OK4" s="207" t="s">
        <v>26</v>
      </c>
      <c r="OL4" s="207" t="s">
        <v>26</v>
      </c>
      <c r="OM4" s="207" t="s">
        <v>26</v>
      </c>
      <c r="ON4" s="207" t="s">
        <v>26</v>
      </c>
      <c r="OO4" s="207" t="s">
        <v>26</v>
      </c>
      <c r="OP4" s="207" t="s">
        <v>26</v>
      </c>
      <c r="OQ4" s="207" t="s">
        <v>26</v>
      </c>
      <c r="OR4" s="207" t="s">
        <v>26</v>
      </c>
      <c r="OS4" s="207" t="s">
        <v>26</v>
      </c>
      <c r="OT4" s="207" t="s">
        <v>69</v>
      </c>
      <c r="OU4" s="207" t="s">
        <v>69</v>
      </c>
      <c r="OV4" s="207" t="s">
        <v>69</v>
      </c>
      <c r="OW4" s="207" t="s">
        <v>69</v>
      </c>
      <c r="OX4" s="207" t="s">
        <v>69</v>
      </c>
      <c r="OY4" s="207" t="s">
        <v>69</v>
      </c>
      <c r="OZ4" s="207" t="s">
        <v>69</v>
      </c>
      <c r="PA4" s="207" t="s">
        <v>69</v>
      </c>
      <c r="PB4" s="207" t="s">
        <v>69</v>
      </c>
      <c r="PC4" s="207" t="s">
        <v>69</v>
      </c>
      <c r="PD4" s="207" t="s">
        <v>69</v>
      </c>
      <c r="PE4" s="207" t="s">
        <v>69</v>
      </c>
      <c r="PF4" s="207" t="s">
        <v>69</v>
      </c>
      <c r="PG4" s="207" t="s">
        <v>69</v>
      </c>
      <c r="PH4" s="207" t="s">
        <v>69</v>
      </c>
      <c r="PI4" s="207" t="s">
        <v>69</v>
      </c>
      <c r="PJ4" s="207" t="s">
        <v>26</v>
      </c>
      <c r="PK4" s="207" t="s">
        <v>26</v>
      </c>
      <c r="PL4" s="207" t="s">
        <v>26</v>
      </c>
      <c r="PM4" s="207" t="s">
        <v>26</v>
      </c>
      <c r="PN4" s="207" t="s">
        <v>26</v>
      </c>
      <c r="PO4" s="207" t="s">
        <v>26</v>
      </c>
      <c r="PP4" s="207" t="s">
        <v>26</v>
      </c>
      <c r="PQ4" s="207" t="s">
        <v>26</v>
      </c>
      <c r="PR4" s="207" t="s">
        <v>26</v>
      </c>
      <c r="PS4" s="207" t="s">
        <v>26</v>
      </c>
      <c r="PT4" s="207" t="s">
        <v>26</v>
      </c>
      <c r="PU4" s="207" t="s">
        <v>69</v>
      </c>
      <c r="PV4" s="207" t="s">
        <v>69</v>
      </c>
      <c r="PW4" s="207" t="s">
        <v>69</v>
      </c>
      <c r="PX4" s="207" t="s">
        <v>69</v>
      </c>
      <c r="PY4" s="207" t="s">
        <v>69</v>
      </c>
      <c r="PZ4" s="207" t="s">
        <v>26</v>
      </c>
      <c r="QA4" s="207" t="s">
        <v>69</v>
      </c>
      <c r="QB4" s="207" t="s">
        <v>26</v>
      </c>
      <c r="QC4" s="207" t="s">
        <v>26</v>
      </c>
      <c r="QD4" s="207" t="s">
        <v>69</v>
      </c>
      <c r="QE4" s="207" t="s">
        <v>69</v>
      </c>
      <c r="QF4" s="207" t="s">
        <v>26</v>
      </c>
      <c r="QG4" s="207" t="s">
        <v>26</v>
      </c>
      <c r="QH4" s="207" t="s">
        <v>26</v>
      </c>
      <c r="QI4" s="207" t="s">
        <v>26</v>
      </c>
      <c r="QJ4" s="207" t="s">
        <v>26</v>
      </c>
      <c r="QK4" s="207" t="s">
        <v>26</v>
      </c>
      <c r="QL4" s="207" t="s">
        <v>26</v>
      </c>
      <c r="QM4" s="207" t="s">
        <v>26</v>
      </c>
      <c r="QN4" s="207" t="s">
        <v>26</v>
      </c>
      <c r="QO4" s="207" t="s">
        <v>26</v>
      </c>
      <c r="QP4" s="207" t="s">
        <v>26</v>
      </c>
      <c r="QQ4" s="207" t="s">
        <v>26</v>
      </c>
      <c r="QR4" s="207" t="s">
        <v>26</v>
      </c>
      <c r="QS4" s="207" t="s">
        <v>26</v>
      </c>
      <c r="QT4" s="207" t="s">
        <v>26</v>
      </c>
      <c r="QU4" s="207" t="s">
        <v>26</v>
      </c>
      <c r="QV4" s="207" t="s">
        <v>26</v>
      </c>
      <c r="QW4" s="207" t="s">
        <v>26</v>
      </c>
      <c r="QX4" s="207" t="s">
        <v>26</v>
      </c>
      <c r="QY4" s="207" t="s">
        <v>26</v>
      </c>
      <c r="QZ4" s="207" t="s">
        <v>26</v>
      </c>
      <c r="RA4" s="207" t="s">
        <v>26</v>
      </c>
      <c r="RB4" s="207" t="s">
        <v>26</v>
      </c>
      <c r="RC4" s="207" t="s">
        <v>26</v>
      </c>
      <c r="RD4" s="207" t="s">
        <v>26</v>
      </c>
      <c r="RE4" s="207" t="s">
        <v>26</v>
      </c>
      <c r="RF4" s="207" t="s">
        <v>26</v>
      </c>
      <c r="RG4" s="207" t="s">
        <v>26</v>
      </c>
      <c r="RH4" s="207" t="s">
        <v>26</v>
      </c>
      <c r="RI4" s="207" t="s">
        <v>26</v>
      </c>
      <c r="RJ4" s="207" t="s">
        <v>26</v>
      </c>
      <c r="RK4" s="207" t="s">
        <v>26</v>
      </c>
      <c r="RL4" s="207" t="s">
        <v>26</v>
      </c>
      <c r="RM4" s="207" t="s">
        <v>26</v>
      </c>
      <c r="RN4" s="207" t="s">
        <v>26</v>
      </c>
      <c r="RO4" s="207" t="s">
        <v>26</v>
      </c>
      <c r="RP4" s="207" t="s">
        <v>26</v>
      </c>
      <c r="RQ4" s="207" t="s">
        <v>26</v>
      </c>
      <c r="RR4" s="207" t="s">
        <v>26</v>
      </c>
      <c r="RS4" s="207" t="s">
        <v>26</v>
      </c>
      <c r="RT4" s="207" t="s">
        <v>26</v>
      </c>
      <c r="RU4" s="207" t="s">
        <v>26</v>
      </c>
      <c r="RV4" s="207" t="s">
        <v>26</v>
      </c>
      <c r="RW4" s="207" t="s">
        <v>26</v>
      </c>
      <c r="RX4" s="207" t="s">
        <v>26</v>
      </c>
      <c r="RY4" s="207" t="s">
        <v>26</v>
      </c>
      <c r="RZ4" s="207" t="s">
        <v>69</v>
      </c>
      <c r="SA4" s="207" t="s">
        <v>69</v>
      </c>
      <c r="SB4" s="207" t="s">
        <v>69</v>
      </c>
      <c r="SC4" s="207" t="s">
        <v>69</v>
      </c>
      <c r="SD4" s="207" t="s">
        <v>69</v>
      </c>
      <c r="SE4" s="207" t="s">
        <v>69</v>
      </c>
      <c r="SF4" s="207" t="s">
        <v>26</v>
      </c>
      <c r="SG4" s="207" t="s">
        <v>26</v>
      </c>
      <c r="SH4" s="207" t="s">
        <v>26</v>
      </c>
      <c r="SI4" s="207" t="s">
        <v>26</v>
      </c>
      <c r="SJ4" s="207" t="s">
        <v>26</v>
      </c>
      <c r="SK4" s="207" t="s">
        <v>26</v>
      </c>
      <c r="SL4" s="207" t="s">
        <v>26</v>
      </c>
      <c r="SM4" s="207" t="s">
        <v>26</v>
      </c>
      <c r="SN4" s="207" t="s">
        <v>26</v>
      </c>
      <c r="SO4" s="207" t="s">
        <v>26</v>
      </c>
      <c r="SP4" s="207" t="s">
        <v>26</v>
      </c>
      <c r="SQ4" s="207" t="s">
        <v>26</v>
      </c>
      <c r="SR4" s="207" t="s">
        <v>26</v>
      </c>
      <c r="SS4" s="207" t="s">
        <v>26</v>
      </c>
      <c r="ST4" s="207" t="s">
        <v>26</v>
      </c>
      <c r="SU4" s="207" t="s">
        <v>26</v>
      </c>
      <c r="SV4" s="207" t="s">
        <v>26</v>
      </c>
      <c r="SW4" s="207" t="s">
        <v>26</v>
      </c>
      <c r="SX4" s="207" t="s">
        <v>26</v>
      </c>
      <c r="SY4" s="207" t="s">
        <v>26</v>
      </c>
      <c r="SZ4" s="207" t="s">
        <v>26</v>
      </c>
      <c r="TA4" s="207" t="s">
        <v>26</v>
      </c>
      <c r="TB4" s="207" t="s">
        <v>26</v>
      </c>
      <c r="TC4" s="207" t="s">
        <v>26</v>
      </c>
      <c r="TD4" s="207" t="s">
        <v>26</v>
      </c>
      <c r="TE4" s="207" t="s">
        <v>26</v>
      </c>
      <c r="TF4" s="207" t="s">
        <v>26</v>
      </c>
      <c r="TG4" s="207" t="s">
        <v>26</v>
      </c>
      <c r="TH4" s="207" t="s">
        <v>26</v>
      </c>
      <c r="TI4" s="207" t="s">
        <v>26</v>
      </c>
      <c r="TJ4" s="207" t="s">
        <v>26</v>
      </c>
      <c r="TK4" s="207" t="s">
        <v>26</v>
      </c>
      <c r="TL4" s="207" t="s">
        <v>26</v>
      </c>
      <c r="TM4" s="207" t="s">
        <v>26</v>
      </c>
      <c r="TN4" s="207" t="s">
        <v>26</v>
      </c>
      <c r="TO4" s="207" t="s">
        <v>26</v>
      </c>
      <c r="TP4" s="207" t="s">
        <v>26</v>
      </c>
      <c r="TQ4" s="207" t="s">
        <v>26</v>
      </c>
      <c r="TR4" s="207" t="s">
        <v>26</v>
      </c>
      <c r="TS4" s="207" t="s">
        <v>26</v>
      </c>
      <c r="TT4" s="207" t="s">
        <v>26</v>
      </c>
      <c r="TU4" s="207" t="s">
        <v>26</v>
      </c>
      <c r="TV4" s="207" t="s">
        <v>26</v>
      </c>
      <c r="TW4" s="207" t="s">
        <v>26</v>
      </c>
      <c r="TX4" s="207" t="s">
        <v>26</v>
      </c>
      <c r="TY4" s="207" t="s">
        <v>26</v>
      </c>
      <c r="TZ4" s="207" t="s">
        <v>26</v>
      </c>
      <c r="UA4" s="207" t="s">
        <v>26</v>
      </c>
      <c r="UB4" s="207" t="s">
        <v>26</v>
      </c>
      <c r="UC4" s="207" t="s">
        <v>26</v>
      </c>
      <c r="UD4" s="207" t="s">
        <v>26</v>
      </c>
      <c r="UE4" s="207" t="s">
        <v>26</v>
      </c>
      <c r="UF4" s="207" t="s">
        <v>26</v>
      </c>
      <c r="UG4" s="207" t="s">
        <v>26</v>
      </c>
      <c r="UH4" s="207" t="s">
        <v>26</v>
      </c>
      <c r="UI4" s="207" t="s">
        <v>26</v>
      </c>
      <c r="UJ4" s="207" t="s">
        <v>26</v>
      </c>
      <c r="UK4" s="207" t="s">
        <v>26</v>
      </c>
      <c r="UL4" s="207" t="s">
        <v>26</v>
      </c>
      <c r="UM4" s="207" t="s">
        <v>26</v>
      </c>
      <c r="UN4" s="207" t="s">
        <v>26</v>
      </c>
      <c r="UO4" s="207" t="s">
        <v>26</v>
      </c>
      <c r="UP4" s="207" t="s">
        <v>26</v>
      </c>
      <c r="UQ4" s="207" t="s">
        <v>26</v>
      </c>
      <c r="UR4" s="207" t="s">
        <v>26</v>
      </c>
      <c r="US4" s="207" t="s">
        <v>26</v>
      </c>
      <c r="UT4" s="207" t="s">
        <v>26</v>
      </c>
      <c r="UU4" s="207" t="s">
        <v>26</v>
      </c>
      <c r="UV4" s="207" t="s">
        <v>27</v>
      </c>
      <c r="UW4" s="207" t="s">
        <v>26</v>
      </c>
      <c r="UX4" s="207" t="s">
        <v>26</v>
      </c>
      <c r="UY4" s="207" t="s">
        <v>26</v>
      </c>
      <c r="UZ4" s="207" t="s">
        <v>26</v>
      </c>
      <c r="VA4" s="207" t="s">
        <v>26</v>
      </c>
      <c r="VB4" s="207" t="s">
        <v>26</v>
      </c>
      <c r="VC4" s="207" t="s">
        <v>69</v>
      </c>
      <c r="VD4" s="207" t="s">
        <v>69</v>
      </c>
      <c r="VE4" s="207" t="s">
        <v>69</v>
      </c>
      <c r="VF4" s="207" t="s">
        <v>69</v>
      </c>
      <c r="VG4" s="207" t="s">
        <v>69</v>
      </c>
      <c r="VH4" s="207" t="s">
        <v>69</v>
      </c>
      <c r="VI4" s="207" t="s">
        <v>69</v>
      </c>
      <c r="VJ4" s="207" t="s">
        <v>69</v>
      </c>
      <c r="VK4" s="207" t="s">
        <v>69</v>
      </c>
      <c r="VL4" s="207" t="s">
        <v>69</v>
      </c>
      <c r="VM4" s="207" t="s">
        <v>69</v>
      </c>
      <c r="VN4" s="207" t="s">
        <v>69</v>
      </c>
      <c r="VO4" s="207" t="s">
        <v>69</v>
      </c>
      <c r="VP4" s="207" t="s">
        <v>69</v>
      </c>
      <c r="VQ4" s="207" t="s">
        <v>69</v>
      </c>
      <c r="VR4" s="207" t="s">
        <v>69</v>
      </c>
      <c r="VS4" s="207" t="s">
        <v>26</v>
      </c>
      <c r="VT4" s="207" t="s">
        <v>26</v>
      </c>
      <c r="VU4" s="207" t="s">
        <v>26</v>
      </c>
      <c r="VV4" s="207" t="s">
        <v>26</v>
      </c>
      <c r="VW4" s="207" t="s">
        <v>26</v>
      </c>
      <c r="VX4" s="207" t="s">
        <v>26</v>
      </c>
      <c r="VY4" s="207" t="s">
        <v>26</v>
      </c>
      <c r="VZ4" s="207" t="s">
        <v>26</v>
      </c>
      <c r="WA4" s="207" t="s">
        <v>26</v>
      </c>
      <c r="WB4" s="207" t="s">
        <v>69</v>
      </c>
      <c r="WC4" s="207" t="s">
        <v>69</v>
      </c>
      <c r="WD4" s="207" t="s">
        <v>69</v>
      </c>
      <c r="WE4" s="207" t="s">
        <v>69</v>
      </c>
      <c r="WF4" s="207" t="s">
        <v>69</v>
      </c>
      <c r="WG4" s="207" t="s">
        <v>69</v>
      </c>
      <c r="WH4" s="207" t="s">
        <v>69</v>
      </c>
      <c r="WI4" s="207" t="s">
        <v>69</v>
      </c>
      <c r="WJ4" s="207" t="s">
        <v>69</v>
      </c>
      <c r="WK4" s="207" t="s">
        <v>69</v>
      </c>
      <c r="WL4" s="207" t="s">
        <v>26</v>
      </c>
      <c r="WM4" s="207" t="s">
        <v>69</v>
      </c>
      <c r="WN4" s="207" t="s">
        <v>69</v>
      </c>
      <c r="WO4" s="207" t="s">
        <v>26</v>
      </c>
      <c r="WP4" s="207" t="s">
        <v>26</v>
      </c>
      <c r="WQ4" s="207" t="s">
        <v>69</v>
      </c>
      <c r="WR4" s="207" t="s">
        <v>69</v>
      </c>
      <c r="WS4" s="207" t="s">
        <v>26</v>
      </c>
      <c r="WT4" s="207" t="s">
        <v>26</v>
      </c>
      <c r="WU4" s="207" t="s">
        <v>26</v>
      </c>
      <c r="WV4" s="207" t="s">
        <v>26</v>
      </c>
      <c r="WW4" s="207" t="s">
        <v>26</v>
      </c>
      <c r="WX4" s="207" t="s">
        <v>26</v>
      </c>
      <c r="WY4" s="207" t="s">
        <v>26</v>
      </c>
      <c r="WZ4" s="207" t="s">
        <v>26</v>
      </c>
      <c r="XA4" s="207" t="s">
        <v>27</v>
      </c>
      <c r="XB4" s="207" t="s">
        <v>27</v>
      </c>
      <c r="XC4" s="207" t="s">
        <v>26</v>
      </c>
      <c r="XD4" s="207" t="s">
        <v>26</v>
      </c>
      <c r="XE4" s="207" t="s">
        <v>26</v>
      </c>
      <c r="XF4" s="207" t="s">
        <v>26</v>
      </c>
      <c r="XG4" s="207" t="s">
        <v>26</v>
      </c>
      <c r="XH4" s="207" t="s">
        <v>26</v>
      </c>
      <c r="XI4" s="207" t="s">
        <v>26</v>
      </c>
      <c r="XJ4" s="207" t="s">
        <v>26</v>
      </c>
      <c r="XK4" s="207" t="s">
        <v>26</v>
      </c>
      <c r="XL4" s="207" t="s">
        <v>26</v>
      </c>
      <c r="XM4" s="207" t="s">
        <v>26</v>
      </c>
      <c r="XN4" s="207" t="s">
        <v>26</v>
      </c>
      <c r="XO4" s="207" t="s">
        <v>26</v>
      </c>
      <c r="XP4" s="207" t="s">
        <v>26</v>
      </c>
      <c r="XQ4" s="207" t="s">
        <v>26</v>
      </c>
      <c r="XR4" s="207" t="s">
        <v>26</v>
      </c>
      <c r="XS4" s="207" t="s">
        <v>26</v>
      </c>
      <c r="XT4" s="207" t="s">
        <v>26</v>
      </c>
      <c r="XU4" s="207" t="s">
        <v>26</v>
      </c>
      <c r="XV4" s="207" t="s">
        <v>26</v>
      </c>
      <c r="XW4" s="207" t="s">
        <v>26</v>
      </c>
      <c r="XX4" s="207" t="s">
        <v>26</v>
      </c>
      <c r="XY4" s="207" t="s">
        <v>26</v>
      </c>
      <c r="XZ4" s="207" t="s">
        <v>26</v>
      </c>
      <c r="YA4" s="207" t="s">
        <v>26</v>
      </c>
      <c r="YB4" s="207" t="s">
        <v>26</v>
      </c>
      <c r="YC4" s="207" t="s">
        <v>26</v>
      </c>
      <c r="YD4" s="207" t="s">
        <v>26</v>
      </c>
      <c r="YE4" s="207" t="s">
        <v>26</v>
      </c>
      <c r="YF4" s="207" t="s">
        <v>26</v>
      </c>
      <c r="YG4" s="207" t="s">
        <v>26</v>
      </c>
      <c r="YH4" s="207" t="s">
        <v>26</v>
      </c>
      <c r="YI4" s="207" t="s">
        <v>26</v>
      </c>
      <c r="YJ4" s="207" t="s">
        <v>69</v>
      </c>
      <c r="YK4" s="207" t="s">
        <v>69</v>
      </c>
      <c r="YL4" s="207" t="s">
        <v>69</v>
      </c>
      <c r="YM4" s="207" t="s">
        <v>69</v>
      </c>
      <c r="YN4" s="207" t="s">
        <v>69</v>
      </c>
      <c r="YO4" s="207" t="s">
        <v>69</v>
      </c>
      <c r="YP4" s="207" t="s">
        <v>69</v>
      </c>
      <c r="YQ4" s="207" t="s">
        <v>69</v>
      </c>
      <c r="YR4" s="207" t="s">
        <v>69</v>
      </c>
      <c r="YS4" s="207" t="s">
        <v>26</v>
      </c>
      <c r="YT4" s="207" t="s">
        <v>69</v>
      </c>
      <c r="YU4" s="207" t="s">
        <v>69</v>
      </c>
      <c r="YV4" s="207" t="s">
        <v>69</v>
      </c>
      <c r="YW4" s="207" t="s">
        <v>69</v>
      </c>
      <c r="YX4" s="207" t="s">
        <v>69</v>
      </c>
      <c r="YY4" s="207" t="s">
        <v>26</v>
      </c>
      <c r="YZ4" s="207" t="s">
        <v>26</v>
      </c>
      <c r="ZA4" s="207" t="s">
        <v>26</v>
      </c>
      <c r="ZB4" s="207" t="s">
        <v>26</v>
      </c>
      <c r="ZC4" s="207" t="s">
        <v>26</v>
      </c>
      <c r="ZD4" s="207" t="s">
        <v>26</v>
      </c>
      <c r="ZE4" s="207" t="s">
        <v>26</v>
      </c>
      <c r="ZF4" s="207" t="s">
        <v>69</v>
      </c>
      <c r="ZG4" s="207" t="s">
        <v>69</v>
      </c>
      <c r="ZH4" s="207" t="s">
        <v>69</v>
      </c>
      <c r="ZI4" s="207" t="s">
        <v>69</v>
      </c>
      <c r="ZJ4" s="207" t="s">
        <v>69</v>
      </c>
      <c r="ZK4" s="207" t="s">
        <v>69</v>
      </c>
      <c r="ZL4" s="207" t="s">
        <v>69</v>
      </c>
      <c r="ZM4" s="207" t="s">
        <v>69</v>
      </c>
      <c r="ZN4" s="207" t="s">
        <v>69</v>
      </c>
      <c r="ZO4" s="207" t="s">
        <v>69</v>
      </c>
      <c r="ZP4" s="207" t="s">
        <v>69</v>
      </c>
      <c r="ZQ4" s="207" t="s">
        <v>69</v>
      </c>
      <c r="ZR4" s="207" t="s">
        <v>69</v>
      </c>
      <c r="ZS4" s="207" t="s">
        <v>69</v>
      </c>
      <c r="ZT4" s="207" t="s">
        <v>69</v>
      </c>
      <c r="ZU4" s="207" t="s">
        <v>26</v>
      </c>
      <c r="ZV4" s="207" t="s">
        <v>26</v>
      </c>
      <c r="ZW4" s="207" t="s">
        <v>26</v>
      </c>
      <c r="ZX4" s="207" t="s">
        <v>26</v>
      </c>
      <c r="ZY4" s="207" t="s">
        <v>26</v>
      </c>
      <c r="ZZ4" s="207" t="s">
        <v>26</v>
      </c>
      <c r="AAA4" s="207" t="s">
        <v>158</v>
      </c>
      <c r="AAB4" s="207" t="s">
        <v>158</v>
      </c>
      <c r="AAC4" s="207" t="s">
        <v>158</v>
      </c>
      <c r="AAD4" s="207" t="s">
        <v>158</v>
      </c>
      <c r="AAE4" s="207" t="s">
        <v>158</v>
      </c>
      <c r="AAF4" s="207" t="s">
        <v>158</v>
      </c>
      <c r="AAG4" s="207" t="s">
        <v>158</v>
      </c>
      <c r="AAH4" s="207" t="s">
        <v>158</v>
      </c>
      <c r="AAI4" s="207" t="s">
        <v>158</v>
      </c>
      <c r="AAJ4" s="207" t="s">
        <v>158</v>
      </c>
      <c r="AAK4" s="207" t="s">
        <v>158</v>
      </c>
      <c r="AAL4" s="207" t="s">
        <v>158</v>
      </c>
      <c r="AAM4" s="207" t="s">
        <v>158</v>
      </c>
      <c r="AAN4" s="207" t="s">
        <v>158</v>
      </c>
      <c r="AAO4" s="207" t="s">
        <v>158</v>
      </c>
      <c r="AAP4" s="207" t="s">
        <v>158</v>
      </c>
      <c r="AAQ4" s="207" t="s">
        <v>158</v>
      </c>
      <c r="AAR4" s="207" t="s">
        <v>158</v>
      </c>
      <c r="AAS4" s="207" t="s">
        <v>158</v>
      </c>
      <c r="AAT4" s="207" t="s">
        <v>158</v>
      </c>
      <c r="AAU4" s="207" t="s">
        <v>158</v>
      </c>
      <c r="AAV4" s="207" t="s">
        <v>158</v>
      </c>
      <c r="AAW4" s="207" t="s">
        <v>158</v>
      </c>
      <c r="AAX4" s="207" t="s">
        <v>158</v>
      </c>
      <c r="AAY4" s="207" t="s">
        <v>158</v>
      </c>
      <c r="AAZ4" s="207" t="s">
        <v>158</v>
      </c>
      <c r="ABA4" s="306">
        <f>(ÜBERSICHT!K4)</f>
        <v>0</v>
      </c>
      <c r="ABB4" s="195">
        <f>(ÜBERSICHT!L4)</f>
        <v>0</v>
      </c>
      <c r="ABC4" s="206">
        <f t="shared" si="2"/>
        <v>597</v>
      </c>
      <c r="ABD4" s="34">
        <f t="shared" si="3"/>
        <v>583</v>
      </c>
      <c r="ABE4" s="34">
        <f t="shared" si="4"/>
        <v>14</v>
      </c>
      <c r="ABF4" s="34">
        <f t="shared" si="5"/>
        <v>0</v>
      </c>
      <c r="ABG4" s="34">
        <f t="shared" si="6"/>
        <v>2</v>
      </c>
      <c r="ABH4" s="34">
        <f t="shared" si="7"/>
        <v>0</v>
      </c>
      <c r="ABI4" s="34">
        <f t="shared" si="8"/>
        <v>97</v>
      </c>
      <c r="ABJ4" s="73">
        <f t="shared" si="9"/>
        <v>696</v>
      </c>
      <c r="ABK4" s="28"/>
      <c r="ABM4" s="80" t="s">
        <v>8</v>
      </c>
      <c r="ABN4" s="50" t="s">
        <v>125</v>
      </c>
      <c r="ABO4" s="28"/>
      <c r="ABP4" s="271" t="str">
        <f>(Mitglieder!C4)</f>
        <v>Abi</v>
      </c>
      <c r="ABQ4" s="216">
        <f t="shared" ref="ABQ4:ABQ5" si="62">100%/(ABJ4-ABG4-ABH4-ABI4)*ABD4</f>
        <v>0.97654941373534343</v>
      </c>
      <c r="ABR4" s="216">
        <f t="shared" ref="ABR4:ABR5" si="63">100%/(ABY4-ABV4-ABW4-ABX4)*ABS4</f>
        <v>1</v>
      </c>
      <c r="ABS4" s="34">
        <f t="shared" si="10"/>
        <v>30</v>
      </c>
      <c r="ABT4" s="34">
        <f t="shared" si="11"/>
        <v>0</v>
      </c>
      <c r="ABU4" s="34">
        <f t="shared" si="12"/>
        <v>0</v>
      </c>
      <c r="ABV4" s="34">
        <f t="shared" si="13"/>
        <v>0</v>
      </c>
      <c r="ABW4" s="34">
        <f t="shared" si="14"/>
        <v>0</v>
      </c>
      <c r="ABX4" s="34">
        <f t="shared" si="15"/>
        <v>1</v>
      </c>
      <c r="ABY4" s="73">
        <f t="shared" si="16"/>
        <v>31</v>
      </c>
      <c r="ABZ4" s="216">
        <f t="shared" ref="ABZ4:ABZ5" si="64">100%/(ACG4-ACD4-ACE4-ACF4)*ACA4</f>
        <v>1</v>
      </c>
      <c r="ACA4" s="34">
        <f t="shared" si="17"/>
        <v>25</v>
      </c>
      <c r="ACB4" s="34">
        <f t="shared" si="18"/>
        <v>0</v>
      </c>
      <c r="ACC4" s="34">
        <f t="shared" si="19"/>
        <v>0</v>
      </c>
      <c r="ACD4" s="34">
        <f t="shared" si="20"/>
        <v>0</v>
      </c>
      <c r="ACE4" s="34">
        <f t="shared" si="21"/>
        <v>0</v>
      </c>
      <c r="ACF4" s="34">
        <f t="shared" si="22"/>
        <v>6</v>
      </c>
      <c r="ACG4" s="73">
        <f t="shared" ref="ACG4:ACG7" si="65">SUM(ACA4:ACF4)</f>
        <v>31</v>
      </c>
      <c r="ACH4" s="216">
        <f t="shared" ref="ACH4:ACH5" si="66">100%/(ACO4-ACL4-ACM4-ACN4)*ACI4</f>
        <v>1</v>
      </c>
      <c r="ACI4" s="34">
        <f t="shared" si="24"/>
        <v>31</v>
      </c>
      <c r="ACJ4" s="34">
        <f t="shared" si="25"/>
        <v>0</v>
      </c>
      <c r="ACK4" s="34">
        <f t="shared" si="26"/>
        <v>0</v>
      </c>
      <c r="ACL4" s="34">
        <f t="shared" si="27"/>
        <v>0</v>
      </c>
      <c r="ACM4" s="34">
        <f t="shared" si="28"/>
        <v>0</v>
      </c>
      <c r="ACN4" s="34">
        <f t="shared" si="29"/>
        <v>0</v>
      </c>
      <c r="ACO4" s="73">
        <f t="shared" si="30"/>
        <v>31</v>
      </c>
      <c r="ACP4" s="216">
        <f t="shared" ref="ACP4:ACP5" si="67">100%/(ACW4-ACT4-ACU4-ACV4)*ACQ4</f>
        <v>0.96666666666666667</v>
      </c>
      <c r="ACQ4" s="34">
        <f t="shared" si="31"/>
        <v>29</v>
      </c>
      <c r="ACR4" s="34">
        <f t="shared" si="32"/>
        <v>1</v>
      </c>
      <c r="ACS4" s="34">
        <f t="shared" si="33"/>
        <v>0</v>
      </c>
      <c r="ACT4" s="34">
        <f t="shared" si="34"/>
        <v>0</v>
      </c>
      <c r="ACU4" s="34">
        <f t="shared" si="35"/>
        <v>0</v>
      </c>
      <c r="ACV4" s="34">
        <f t="shared" si="36"/>
        <v>0</v>
      </c>
      <c r="ACW4" s="73">
        <f t="shared" si="37"/>
        <v>30</v>
      </c>
      <c r="ACX4" s="216">
        <f t="shared" ref="ACX4:ACX5" si="68">100%/(ADE4-ADB4-ADC4-ADD4)*ACY4</f>
        <v>1</v>
      </c>
      <c r="ACY4" s="34">
        <f t="shared" si="38"/>
        <v>14</v>
      </c>
      <c r="ACZ4" s="34">
        <f t="shared" si="39"/>
        <v>0</v>
      </c>
      <c r="ADA4" s="34">
        <f t="shared" si="40"/>
        <v>0</v>
      </c>
      <c r="ADB4" s="34">
        <f t="shared" si="41"/>
        <v>0</v>
      </c>
      <c r="ADC4" s="34">
        <f t="shared" si="42"/>
        <v>0</v>
      </c>
      <c r="ADD4" s="34">
        <f t="shared" si="43"/>
        <v>17</v>
      </c>
      <c r="ADE4" s="73">
        <f t="shared" si="44"/>
        <v>31</v>
      </c>
      <c r="ADF4" s="216">
        <f t="shared" ref="ADF4:ADF5" si="69">100%/(ADM4-ADJ4-ADK4-ADL4)*ADG4</f>
        <v>0.88235294117647056</v>
      </c>
      <c r="ADG4" s="34">
        <f t="shared" si="45"/>
        <v>15</v>
      </c>
      <c r="ADH4" s="34">
        <f t="shared" si="46"/>
        <v>2</v>
      </c>
      <c r="ADI4" s="34">
        <f t="shared" si="47"/>
        <v>0</v>
      </c>
      <c r="ADJ4" s="34">
        <f t="shared" si="48"/>
        <v>0</v>
      </c>
      <c r="ADK4" s="34">
        <f t="shared" si="49"/>
        <v>0</v>
      </c>
      <c r="ADL4" s="34">
        <f t="shared" si="50"/>
        <v>13</v>
      </c>
      <c r="ADM4" s="73">
        <f t="shared" si="51"/>
        <v>30</v>
      </c>
      <c r="ADN4" s="216">
        <f t="shared" ref="ADN4:ADN5" si="70">100%/(ADU4-ADR4-ADS4-ADT4)*ADO4</f>
        <v>1</v>
      </c>
      <c r="ADO4" s="34">
        <f t="shared" si="52"/>
        <v>29</v>
      </c>
      <c r="ADP4" s="34">
        <f t="shared" si="53"/>
        <v>0</v>
      </c>
      <c r="ADQ4" s="34">
        <f t="shared" si="54"/>
        <v>0</v>
      </c>
      <c r="ADR4" s="34">
        <f t="shared" si="55"/>
        <v>0</v>
      </c>
      <c r="ADS4" s="34">
        <f t="shared" si="56"/>
        <v>0</v>
      </c>
      <c r="ADT4" s="34">
        <f t="shared" si="57"/>
        <v>2</v>
      </c>
      <c r="ADU4" s="73">
        <f t="shared" si="58"/>
        <v>31</v>
      </c>
      <c r="ADV4" s="216">
        <f t="shared" ref="ADV4:ADV5" si="71">100%/(AEC4-ADZ4-AEA4-AEB4)*ADW4</f>
        <v>1</v>
      </c>
      <c r="ADW4" s="34">
        <f t="shared" ref="ADW4:ADW67" si="72">COUNTIF(YL4:ZP4,"x")</f>
        <v>8</v>
      </c>
      <c r="ADX4" s="34">
        <f t="shared" ref="ADX4:ADX67" si="73">COUNTIF(YL4:ZP4,"o")</f>
        <v>0</v>
      </c>
      <c r="ADY4" s="34">
        <f t="shared" ref="ADY4:ADY67" si="74">COUNTIF(YL4:ZP4,0)</f>
        <v>0</v>
      </c>
      <c r="ADZ4" s="34">
        <f t="shared" ref="ADZ4:ADZ67" si="75">COUNTIF(YL4:ZP4,"/")</f>
        <v>0</v>
      </c>
      <c r="AEA4" s="34">
        <f t="shared" ref="AEA4:AEA67" si="76">COUNTIFS(YL4:ZP4,"[")</f>
        <v>0</v>
      </c>
      <c r="AEB4" s="34">
        <f t="shared" ref="AEB4:AEB67" si="77">COUNTIF(YL4:ZP4,"V")</f>
        <v>23</v>
      </c>
      <c r="AEC4" s="73">
        <f t="shared" si="59"/>
        <v>31</v>
      </c>
      <c r="AED4" s="216">
        <f t="shared" ref="AED4:AED5" si="78">100%/(AEK4-AEH4-AEI4-AEJ4)*AEE4</f>
        <v>1</v>
      </c>
      <c r="AEE4" s="34">
        <f t="shared" ref="AEE4:AEE67" si="79">COUNTIF(ZQ4:AAZ4,"x")</f>
        <v>6</v>
      </c>
      <c r="AEF4" s="34">
        <f t="shared" ref="AEF4:AEF67" si="80">COUNTIF(ZQ4:AAZ4,"o")</f>
        <v>0</v>
      </c>
      <c r="AEG4" s="34">
        <f t="shared" ref="AEG4:AEG67" si="81">COUNTIF(ZQ4:AAZ4,0)</f>
        <v>0</v>
      </c>
      <c r="AEH4" s="34">
        <f t="shared" ref="AEH4:AEH67" si="82">COUNTIF(ZQ4:AAZ4,"/")</f>
        <v>0</v>
      </c>
      <c r="AEI4" s="34">
        <f t="shared" ref="AEI4:AEI67" si="83">COUNTIFS(ZQ4:AAZ4,"[")</f>
        <v>0</v>
      </c>
      <c r="AEJ4" s="34">
        <f t="shared" ref="AEJ4:AEJ67" si="84">COUNTIF(ZQ4:AAZ4,"V")</f>
        <v>4</v>
      </c>
      <c r="AEK4" s="73">
        <f t="shared" si="60"/>
        <v>10</v>
      </c>
    </row>
    <row r="5" spans="1:817" ht="15" customHeight="1" x14ac:dyDescent="0.3">
      <c r="A5" s="200">
        <f t="shared" si="61"/>
        <v>3</v>
      </c>
      <c r="B5" s="283">
        <f>1*SUBTOTAL(3,A$3:A5)</f>
        <v>3</v>
      </c>
      <c r="C5" s="6" t="str">
        <f>(Mitglieder!C5)</f>
        <v>Cano</v>
      </c>
      <c r="D5" s="171">
        <f t="shared" si="0"/>
        <v>0.98377581120943947</v>
      </c>
      <c r="E5" s="171">
        <f t="shared" si="1"/>
        <v>1</v>
      </c>
      <c r="F5" s="56"/>
      <c r="G5" s="207" t="s">
        <v>26</v>
      </c>
      <c r="H5" s="207" t="s">
        <v>27</v>
      </c>
      <c r="I5" s="207" t="s">
        <v>26</v>
      </c>
      <c r="J5" s="207" t="s">
        <v>26</v>
      </c>
      <c r="K5" s="207" t="s">
        <v>26</v>
      </c>
      <c r="L5" s="207" t="s">
        <v>26</v>
      </c>
      <c r="M5" s="207" t="s">
        <v>26</v>
      </c>
      <c r="N5" s="207" t="s">
        <v>26</v>
      </c>
      <c r="O5" s="207" t="s">
        <v>26</v>
      </c>
      <c r="P5" s="207" t="s">
        <v>26</v>
      </c>
      <c r="Q5" s="207" t="s">
        <v>26</v>
      </c>
      <c r="R5" s="207" t="s">
        <v>26</v>
      </c>
      <c r="S5" s="207" t="s">
        <v>26</v>
      </c>
      <c r="T5" s="207" t="s">
        <v>26</v>
      </c>
      <c r="U5" s="207" t="s">
        <v>26</v>
      </c>
      <c r="V5" s="207" t="s">
        <v>26</v>
      </c>
      <c r="W5" s="207" t="s">
        <v>26</v>
      </c>
      <c r="X5" s="207" t="s">
        <v>26</v>
      </c>
      <c r="Y5" s="207" t="s">
        <v>26</v>
      </c>
      <c r="Z5" s="207" t="s">
        <v>26</v>
      </c>
      <c r="AA5" s="207" t="s">
        <v>26</v>
      </c>
      <c r="AB5" s="207" t="s">
        <v>26</v>
      </c>
      <c r="AC5" s="207" t="s">
        <v>26</v>
      </c>
      <c r="AD5" s="207" t="s">
        <v>26</v>
      </c>
      <c r="AE5" s="207" t="s">
        <v>26</v>
      </c>
      <c r="AF5" s="207" t="s">
        <v>26</v>
      </c>
      <c r="AG5" s="207" t="s">
        <v>26</v>
      </c>
      <c r="AH5" s="207" t="s">
        <v>26</v>
      </c>
      <c r="AI5" s="207" t="s">
        <v>26</v>
      </c>
      <c r="AJ5" s="207" t="s">
        <v>26</v>
      </c>
      <c r="AK5" s="207" t="s">
        <v>26</v>
      </c>
      <c r="AL5" s="207" t="s">
        <v>26</v>
      </c>
      <c r="AM5" s="207" t="s">
        <v>26</v>
      </c>
      <c r="AN5" s="207" t="s">
        <v>26</v>
      </c>
      <c r="AO5" s="207" t="s">
        <v>26</v>
      </c>
      <c r="AP5" s="207" t="s">
        <v>26</v>
      </c>
      <c r="AQ5" s="207" t="s">
        <v>26</v>
      </c>
      <c r="AR5" s="207" t="s">
        <v>26</v>
      </c>
      <c r="AS5" s="207" t="s">
        <v>26</v>
      </c>
      <c r="AT5" s="207" t="s">
        <v>26</v>
      </c>
      <c r="AU5" s="207" t="s">
        <v>26</v>
      </c>
      <c r="AV5" s="207" t="s">
        <v>26</v>
      </c>
      <c r="AW5" s="207" t="s">
        <v>26</v>
      </c>
      <c r="AX5" s="207" t="s">
        <v>26</v>
      </c>
      <c r="AY5" s="207" t="s">
        <v>26</v>
      </c>
      <c r="AZ5" s="207" t="s">
        <v>26</v>
      </c>
      <c r="BA5" s="207" t="s">
        <v>26</v>
      </c>
      <c r="BB5" s="207" t="s">
        <v>26</v>
      </c>
      <c r="BC5" s="207" t="s">
        <v>26</v>
      </c>
      <c r="BD5" s="207" t="s">
        <v>26</v>
      </c>
      <c r="BE5" s="207" t="s">
        <v>26</v>
      </c>
      <c r="BF5" s="207" t="s">
        <v>26</v>
      </c>
      <c r="BG5" s="207" t="s">
        <v>26</v>
      </c>
      <c r="BH5" s="207" t="s">
        <v>26</v>
      </c>
      <c r="BI5" s="207" t="s">
        <v>26</v>
      </c>
      <c r="BJ5" s="207" t="s">
        <v>26</v>
      </c>
      <c r="BK5" s="207" t="s">
        <v>26</v>
      </c>
      <c r="BL5" s="207" t="s">
        <v>26</v>
      </c>
      <c r="BM5" s="207" t="s">
        <v>26</v>
      </c>
      <c r="BN5" s="207" t="s">
        <v>26</v>
      </c>
      <c r="BO5" s="207" t="s">
        <v>26</v>
      </c>
      <c r="BP5" s="207" t="s">
        <v>26</v>
      </c>
      <c r="BQ5" s="207" t="s">
        <v>26</v>
      </c>
      <c r="BR5" s="207" t="s">
        <v>26</v>
      </c>
      <c r="BS5" s="207" t="s">
        <v>26</v>
      </c>
      <c r="BT5" s="207" t="s">
        <v>26</v>
      </c>
      <c r="BU5" s="207" t="s">
        <v>26</v>
      </c>
      <c r="BV5" s="207" t="s">
        <v>26</v>
      </c>
      <c r="BW5" s="207" t="s">
        <v>26</v>
      </c>
      <c r="BX5" s="207" t="s">
        <v>26</v>
      </c>
      <c r="BY5" s="207" t="s">
        <v>26</v>
      </c>
      <c r="BZ5" s="207" t="s">
        <v>26</v>
      </c>
      <c r="CA5" s="207" t="s">
        <v>26</v>
      </c>
      <c r="CB5" s="207" t="s">
        <v>26</v>
      </c>
      <c r="CC5" s="207" t="s">
        <v>26</v>
      </c>
      <c r="CD5" s="207" t="s">
        <v>26</v>
      </c>
      <c r="CE5" s="207" t="s">
        <v>26</v>
      </c>
      <c r="CF5" s="207" t="s">
        <v>26</v>
      </c>
      <c r="CG5" s="207" t="s">
        <v>26</v>
      </c>
      <c r="CH5" s="207" t="s">
        <v>26</v>
      </c>
      <c r="CI5" s="207" t="s">
        <v>26</v>
      </c>
      <c r="CJ5" s="207" t="s">
        <v>26</v>
      </c>
      <c r="CK5" s="207" t="s">
        <v>26</v>
      </c>
      <c r="CL5" s="207" t="s">
        <v>26</v>
      </c>
      <c r="CM5" s="207" t="s">
        <v>26</v>
      </c>
      <c r="CN5" s="207" t="s">
        <v>26</v>
      </c>
      <c r="CO5" s="207" t="s">
        <v>26</v>
      </c>
      <c r="CP5" s="207" t="s">
        <v>26</v>
      </c>
      <c r="CQ5" s="207" t="s">
        <v>26</v>
      </c>
      <c r="CR5" s="207" t="s">
        <v>26</v>
      </c>
      <c r="CS5" s="207" t="s">
        <v>26</v>
      </c>
      <c r="CT5" s="207" t="s">
        <v>26</v>
      </c>
      <c r="CU5" s="207" t="s">
        <v>26</v>
      </c>
      <c r="CV5" s="207" t="s">
        <v>26</v>
      </c>
      <c r="CW5" s="207" t="s">
        <v>26</v>
      </c>
      <c r="CX5" s="207" t="s">
        <v>26</v>
      </c>
      <c r="CY5" s="207" t="s">
        <v>26</v>
      </c>
      <c r="CZ5" s="207" t="s">
        <v>26</v>
      </c>
      <c r="DA5" s="207" t="s">
        <v>26</v>
      </c>
      <c r="DB5" s="207" t="s">
        <v>26</v>
      </c>
      <c r="DC5" s="207" t="s">
        <v>26</v>
      </c>
      <c r="DD5" s="207" t="s">
        <v>26</v>
      </c>
      <c r="DE5" s="207" t="s">
        <v>26</v>
      </c>
      <c r="DF5" s="207" t="s">
        <v>26</v>
      </c>
      <c r="DG5" s="207" t="s">
        <v>26</v>
      </c>
      <c r="DH5" s="207" t="s">
        <v>26</v>
      </c>
      <c r="DI5" s="207" t="s">
        <v>26</v>
      </c>
      <c r="DJ5" s="207" t="s">
        <v>26</v>
      </c>
      <c r="DK5" s="207" t="s">
        <v>26</v>
      </c>
      <c r="DL5" s="207" t="s">
        <v>26</v>
      </c>
      <c r="DM5" s="207" t="s">
        <v>26</v>
      </c>
      <c r="DN5" s="207" t="s">
        <v>26</v>
      </c>
      <c r="DO5" s="207" t="s">
        <v>26</v>
      </c>
      <c r="DP5" s="207" t="s">
        <v>26</v>
      </c>
      <c r="DQ5" s="207" t="s">
        <v>26</v>
      </c>
      <c r="DR5" s="207" t="s">
        <v>26</v>
      </c>
      <c r="DS5" s="207" t="s">
        <v>26</v>
      </c>
      <c r="DT5" s="207" t="s">
        <v>26</v>
      </c>
      <c r="DU5" s="207" t="s">
        <v>26</v>
      </c>
      <c r="DV5" s="207" t="s">
        <v>26</v>
      </c>
      <c r="DW5" s="207" t="s">
        <v>26</v>
      </c>
      <c r="DX5" s="207" t="s">
        <v>26</v>
      </c>
      <c r="DY5" s="207" t="s">
        <v>26</v>
      </c>
      <c r="DZ5" s="207" t="s">
        <v>26</v>
      </c>
      <c r="EA5" s="207" t="s">
        <v>26</v>
      </c>
      <c r="EB5" s="207" t="s">
        <v>26</v>
      </c>
      <c r="EC5" s="207" t="s">
        <v>26</v>
      </c>
      <c r="ED5" s="207" t="s">
        <v>26</v>
      </c>
      <c r="EE5" s="207" t="s">
        <v>26</v>
      </c>
      <c r="EF5" s="207" t="s">
        <v>26</v>
      </c>
      <c r="EG5" s="207" t="s">
        <v>26</v>
      </c>
      <c r="EH5" s="207" t="s">
        <v>26</v>
      </c>
      <c r="EI5" s="207" t="s">
        <v>26</v>
      </c>
      <c r="EJ5" s="207" t="s">
        <v>15</v>
      </c>
      <c r="EK5" s="207" t="s">
        <v>26</v>
      </c>
      <c r="EL5" s="207" t="s">
        <v>26</v>
      </c>
      <c r="EM5" s="207" t="s">
        <v>26</v>
      </c>
      <c r="EN5" s="207" t="s">
        <v>26</v>
      </c>
      <c r="EO5" s="207" t="s">
        <v>26</v>
      </c>
      <c r="EP5" s="207" t="s">
        <v>26</v>
      </c>
      <c r="EQ5" s="207" t="s">
        <v>26</v>
      </c>
      <c r="ER5" s="207" t="s">
        <v>26</v>
      </c>
      <c r="ES5" s="207" t="s">
        <v>26</v>
      </c>
      <c r="ET5" s="207" t="s">
        <v>26</v>
      </c>
      <c r="EU5" s="207" t="s">
        <v>27</v>
      </c>
      <c r="EV5" s="207" t="s">
        <v>26</v>
      </c>
      <c r="EW5" s="207" t="s">
        <v>26</v>
      </c>
      <c r="EX5" s="207" t="s">
        <v>26</v>
      </c>
      <c r="EY5" s="207" t="s">
        <v>26</v>
      </c>
      <c r="EZ5" s="207" t="s">
        <v>26</v>
      </c>
      <c r="FA5" s="207" t="s">
        <v>26</v>
      </c>
      <c r="FB5" s="207" t="s">
        <v>26</v>
      </c>
      <c r="FC5" s="207" t="s">
        <v>26</v>
      </c>
      <c r="FD5" s="207" t="s">
        <v>26</v>
      </c>
      <c r="FE5" s="207" t="s">
        <v>26</v>
      </c>
      <c r="FF5" s="207" t="s">
        <v>26</v>
      </c>
      <c r="FG5" s="207" t="s">
        <v>27</v>
      </c>
      <c r="FH5" s="207" t="s">
        <v>26</v>
      </c>
      <c r="FI5" s="207" t="s">
        <v>26</v>
      </c>
      <c r="FJ5" s="207" t="s">
        <v>26</v>
      </c>
      <c r="FK5" s="207" t="s">
        <v>26</v>
      </c>
      <c r="FL5" s="207" t="s">
        <v>26</v>
      </c>
      <c r="FM5" s="207" t="s">
        <v>26</v>
      </c>
      <c r="FN5" s="207" t="s">
        <v>26</v>
      </c>
      <c r="FO5" s="207" t="s">
        <v>26</v>
      </c>
      <c r="FP5" s="207" t="s">
        <v>26</v>
      </c>
      <c r="FQ5" s="207" t="s">
        <v>26</v>
      </c>
      <c r="FR5" s="207" t="s">
        <v>26</v>
      </c>
      <c r="FS5" s="207" t="s">
        <v>26</v>
      </c>
      <c r="FT5" s="207" t="s">
        <v>26</v>
      </c>
      <c r="FU5" s="207" t="s">
        <v>26</v>
      </c>
      <c r="FV5" s="207" t="s">
        <v>26</v>
      </c>
      <c r="FW5" s="207" t="s">
        <v>26</v>
      </c>
      <c r="FX5" s="207" t="s">
        <v>26</v>
      </c>
      <c r="FY5" s="207" t="s">
        <v>26</v>
      </c>
      <c r="FZ5" s="207" t="s">
        <v>26</v>
      </c>
      <c r="GA5" s="207" t="s">
        <v>26</v>
      </c>
      <c r="GB5" s="207" t="s">
        <v>26</v>
      </c>
      <c r="GC5" s="207" t="s">
        <v>26</v>
      </c>
      <c r="GD5" s="207" t="s">
        <v>26</v>
      </c>
      <c r="GE5" s="207" t="s">
        <v>26</v>
      </c>
      <c r="GF5" s="207" t="s">
        <v>26</v>
      </c>
      <c r="GG5" s="207" t="s">
        <v>26</v>
      </c>
      <c r="GH5" s="207" t="s">
        <v>26</v>
      </c>
      <c r="GI5" s="207" t="s">
        <v>26</v>
      </c>
      <c r="GJ5" s="207" t="s">
        <v>26</v>
      </c>
      <c r="GK5" s="207" t="s">
        <v>26</v>
      </c>
      <c r="GL5" s="207" t="s">
        <v>26</v>
      </c>
      <c r="GM5" s="207" t="s">
        <v>26</v>
      </c>
      <c r="GN5" s="207" t="s">
        <v>26</v>
      </c>
      <c r="GO5" s="207" t="s">
        <v>26</v>
      </c>
      <c r="GP5" s="207" t="s">
        <v>26</v>
      </c>
      <c r="GQ5" s="207" t="s">
        <v>26</v>
      </c>
      <c r="GR5" s="207" t="s">
        <v>26</v>
      </c>
      <c r="GS5" s="207" t="s">
        <v>26</v>
      </c>
      <c r="GT5" s="207" t="s">
        <v>26</v>
      </c>
      <c r="GU5" s="207" t="s">
        <v>26</v>
      </c>
      <c r="GV5" s="207" t="s">
        <v>26</v>
      </c>
      <c r="GW5" s="207" t="s">
        <v>26</v>
      </c>
      <c r="GX5" s="207" t="s">
        <v>26</v>
      </c>
      <c r="GY5" s="207" t="s">
        <v>26</v>
      </c>
      <c r="GZ5" s="207" t="s">
        <v>26</v>
      </c>
      <c r="HA5" s="207" t="s">
        <v>27</v>
      </c>
      <c r="HB5" s="207" t="s">
        <v>26</v>
      </c>
      <c r="HC5" s="207" t="s">
        <v>26</v>
      </c>
      <c r="HD5" s="207" t="s">
        <v>26</v>
      </c>
      <c r="HE5" s="207" t="s">
        <v>26</v>
      </c>
      <c r="HF5" s="207" t="s">
        <v>26</v>
      </c>
      <c r="HG5" s="207" t="s">
        <v>26</v>
      </c>
      <c r="HH5" s="207" t="s">
        <v>26</v>
      </c>
      <c r="HI5" s="207" t="s">
        <v>26</v>
      </c>
      <c r="HJ5" s="207" t="s">
        <v>26</v>
      </c>
      <c r="HK5" s="207" t="s">
        <v>26</v>
      </c>
      <c r="HL5" s="207" t="s">
        <v>26</v>
      </c>
      <c r="HM5" s="207" t="s">
        <v>26</v>
      </c>
      <c r="HN5" s="207" t="s">
        <v>26</v>
      </c>
      <c r="HO5" s="207" t="s">
        <v>26</v>
      </c>
      <c r="HP5" s="207" t="s">
        <v>26</v>
      </c>
      <c r="HQ5" s="207" t="s">
        <v>26</v>
      </c>
      <c r="HR5" s="207" t="s">
        <v>26</v>
      </c>
      <c r="HS5" s="207" t="s">
        <v>26</v>
      </c>
      <c r="HT5" s="207" t="s">
        <v>26</v>
      </c>
      <c r="HU5" s="207" t="s">
        <v>26</v>
      </c>
      <c r="HV5" s="207" t="s">
        <v>26</v>
      </c>
      <c r="HW5" s="207" t="s">
        <v>26</v>
      </c>
      <c r="HX5" s="207" t="s">
        <v>26</v>
      </c>
      <c r="HY5" s="207" t="s">
        <v>26</v>
      </c>
      <c r="HZ5" s="207" t="s">
        <v>26</v>
      </c>
      <c r="IA5" s="207" t="s">
        <v>26</v>
      </c>
      <c r="IB5" s="207" t="s">
        <v>26</v>
      </c>
      <c r="IC5" s="207" t="s">
        <v>26</v>
      </c>
      <c r="ID5" s="207" t="s">
        <v>26</v>
      </c>
      <c r="IE5" s="207" t="s">
        <v>26</v>
      </c>
      <c r="IF5" s="207" t="s">
        <v>26</v>
      </c>
      <c r="IG5" s="207" t="s">
        <v>26</v>
      </c>
      <c r="IH5" s="207" t="s">
        <v>26</v>
      </c>
      <c r="II5" s="207" t="s">
        <v>27</v>
      </c>
      <c r="IJ5" s="207" t="s">
        <v>26</v>
      </c>
      <c r="IK5" s="207" t="s">
        <v>26</v>
      </c>
      <c r="IL5" s="207" t="s">
        <v>26</v>
      </c>
      <c r="IM5" s="207" t="s">
        <v>26</v>
      </c>
      <c r="IN5" s="207" t="s">
        <v>27</v>
      </c>
      <c r="IO5" s="207" t="s">
        <v>26</v>
      </c>
      <c r="IP5" s="207" t="s">
        <v>26</v>
      </c>
      <c r="IQ5" s="207" t="s">
        <v>26</v>
      </c>
      <c r="IR5" s="207" t="s">
        <v>26</v>
      </c>
      <c r="IS5" s="207" t="s">
        <v>26</v>
      </c>
      <c r="IT5" s="207" t="s">
        <v>26</v>
      </c>
      <c r="IU5" s="207" t="s">
        <v>26</v>
      </c>
      <c r="IV5" s="207" t="s">
        <v>26</v>
      </c>
      <c r="IW5" s="207" t="s">
        <v>26</v>
      </c>
      <c r="IX5" s="207" t="s">
        <v>26</v>
      </c>
      <c r="IY5" s="207" t="s">
        <v>26</v>
      </c>
      <c r="IZ5" s="207" t="s">
        <v>26</v>
      </c>
      <c r="JA5" s="207" t="s">
        <v>26</v>
      </c>
      <c r="JB5" s="207" t="s">
        <v>26</v>
      </c>
      <c r="JC5" s="207" t="s">
        <v>26</v>
      </c>
      <c r="JD5" s="207" t="s">
        <v>26</v>
      </c>
      <c r="JE5" s="207" t="s">
        <v>26</v>
      </c>
      <c r="JF5" s="207" t="s">
        <v>26</v>
      </c>
      <c r="JG5" s="207" t="s">
        <v>26</v>
      </c>
      <c r="JH5" s="207" t="s">
        <v>26</v>
      </c>
      <c r="JI5" s="207" t="s">
        <v>26</v>
      </c>
      <c r="JJ5" s="207" t="s">
        <v>26</v>
      </c>
      <c r="JK5" s="207" t="s">
        <v>26</v>
      </c>
      <c r="JL5" s="207" t="s">
        <v>26</v>
      </c>
      <c r="JM5" s="207" t="s">
        <v>27</v>
      </c>
      <c r="JN5" s="207" t="s">
        <v>26</v>
      </c>
      <c r="JO5" s="207" t="s">
        <v>26</v>
      </c>
      <c r="JP5" s="207" t="s">
        <v>26</v>
      </c>
      <c r="JQ5" s="207" t="s">
        <v>26</v>
      </c>
      <c r="JR5" s="207" t="s">
        <v>26</v>
      </c>
      <c r="JS5" s="207" t="s">
        <v>26</v>
      </c>
      <c r="JT5" s="207" t="s">
        <v>26</v>
      </c>
      <c r="JU5" s="207" t="s">
        <v>27</v>
      </c>
      <c r="JV5" s="207" t="s">
        <v>26</v>
      </c>
      <c r="JW5" s="207" t="s">
        <v>26</v>
      </c>
      <c r="JX5" s="207" t="s">
        <v>26</v>
      </c>
      <c r="JY5" s="207" t="s">
        <v>26</v>
      </c>
      <c r="JZ5" s="207" t="s">
        <v>26</v>
      </c>
      <c r="KA5" s="207" t="s">
        <v>26</v>
      </c>
      <c r="KB5" s="207" t="s">
        <v>26</v>
      </c>
      <c r="KC5" s="207" t="s">
        <v>26</v>
      </c>
      <c r="KD5" s="207" t="s">
        <v>26</v>
      </c>
      <c r="KE5" s="207" t="s">
        <v>26</v>
      </c>
      <c r="KF5" s="207" t="s">
        <v>26</v>
      </c>
      <c r="KG5" s="207" t="s">
        <v>26</v>
      </c>
      <c r="KH5" s="207" t="s">
        <v>26</v>
      </c>
      <c r="KI5" s="207" t="s">
        <v>26</v>
      </c>
      <c r="KJ5" s="207" t="s">
        <v>26</v>
      </c>
      <c r="KK5" s="207" t="s">
        <v>26</v>
      </c>
      <c r="KL5" s="207" t="s">
        <v>26</v>
      </c>
      <c r="KM5" s="207" t="s">
        <v>26</v>
      </c>
      <c r="KN5" s="207" t="s">
        <v>26</v>
      </c>
      <c r="KO5" s="207" t="s">
        <v>26</v>
      </c>
      <c r="KP5" s="207" t="s">
        <v>26</v>
      </c>
      <c r="KQ5" s="207" t="s">
        <v>26</v>
      </c>
      <c r="KR5" s="207" t="s">
        <v>26</v>
      </c>
      <c r="KS5" s="207" t="s">
        <v>26</v>
      </c>
      <c r="KT5" s="207" t="s">
        <v>26</v>
      </c>
      <c r="KU5" s="207" t="s">
        <v>26</v>
      </c>
      <c r="KV5" s="207" t="s">
        <v>26</v>
      </c>
      <c r="KW5" s="207" t="s">
        <v>26</v>
      </c>
      <c r="KX5" s="207" t="s">
        <v>26</v>
      </c>
      <c r="KY5" s="207" t="s">
        <v>26</v>
      </c>
      <c r="KZ5" s="207" t="s">
        <v>26</v>
      </c>
      <c r="LA5" s="207" t="s">
        <v>26</v>
      </c>
      <c r="LB5" s="207" t="s">
        <v>26</v>
      </c>
      <c r="LC5" s="207" t="s">
        <v>26</v>
      </c>
      <c r="LD5" s="207" t="s">
        <v>26</v>
      </c>
      <c r="LE5" s="207" t="s">
        <v>26</v>
      </c>
      <c r="LF5" s="207" t="s">
        <v>26</v>
      </c>
      <c r="LG5" s="207" t="s">
        <v>26</v>
      </c>
      <c r="LH5" s="207" t="s">
        <v>26</v>
      </c>
      <c r="LI5" s="207" t="s">
        <v>26</v>
      </c>
      <c r="LJ5" s="207" t="s">
        <v>26</v>
      </c>
      <c r="LK5" s="207" t="s">
        <v>26</v>
      </c>
      <c r="LL5" s="207" t="s">
        <v>26</v>
      </c>
      <c r="LM5" s="207" t="s">
        <v>26</v>
      </c>
      <c r="LN5" s="207" t="s">
        <v>26</v>
      </c>
      <c r="LO5" s="207" t="s">
        <v>26</v>
      </c>
      <c r="LP5" s="207" t="s">
        <v>26</v>
      </c>
      <c r="LQ5" s="207" t="s">
        <v>26</v>
      </c>
      <c r="LR5" s="207" t="s">
        <v>26</v>
      </c>
      <c r="LS5" s="207" t="s">
        <v>26</v>
      </c>
      <c r="LT5" s="207" t="s">
        <v>26</v>
      </c>
      <c r="LU5" s="207" t="s">
        <v>26</v>
      </c>
      <c r="LV5" s="207" t="s">
        <v>26</v>
      </c>
      <c r="LW5" s="207" t="s">
        <v>26</v>
      </c>
      <c r="LX5" s="207" t="s">
        <v>26</v>
      </c>
      <c r="LY5" s="207" t="s">
        <v>26</v>
      </c>
      <c r="LZ5" s="207" t="s">
        <v>26</v>
      </c>
      <c r="MA5" s="207" t="s">
        <v>26</v>
      </c>
      <c r="MB5" s="207" t="s">
        <v>26</v>
      </c>
      <c r="MC5" s="207" t="s">
        <v>26</v>
      </c>
      <c r="MD5" s="207" t="s">
        <v>26</v>
      </c>
      <c r="ME5" s="207" t="s">
        <v>26</v>
      </c>
      <c r="MF5" s="207" t="s">
        <v>26</v>
      </c>
      <c r="MG5" s="207" t="s">
        <v>26</v>
      </c>
      <c r="MH5" s="207" t="s">
        <v>26</v>
      </c>
      <c r="MI5" s="207" t="s">
        <v>26</v>
      </c>
      <c r="MJ5" s="207" t="s">
        <v>26</v>
      </c>
      <c r="MK5" s="207" t="s">
        <v>26</v>
      </c>
      <c r="ML5" s="207" t="s">
        <v>26</v>
      </c>
      <c r="MM5" s="207" t="s">
        <v>26</v>
      </c>
      <c r="MN5" s="207" t="s">
        <v>26</v>
      </c>
      <c r="MO5" s="207" t="s">
        <v>26</v>
      </c>
      <c r="MP5" s="207" t="s">
        <v>26</v>
      </c>
      <c r="MQ5" s="207" t="s">
        <v>26</v>
      </c>
      <c r="MR5" s="207" t="s">
        <v>26</v>
      </c>
      <c r="MS5" s="207" t="s">
        <v>26</v>
      </c>
      <c r="MT5" s="207" t="s">
        <v>26</v>
      </c>
      <c r="MU5" s="207" t="s">
        <v>15</v>
      </c>
      <c r="MV5" s="207" t="s">
        <v>15</v>
      </c>
      <c r="MW5" s="207" t="s">
        <v>26</v>
      </c>
      <c r="MX5" s="207" t="s">
        <v>26</v>
      </c>
      <c r="MY5" s="207" t="s">
        <v>26</v>
      </c>
      <c r="MZ5" s="207" t="s">
        <v>26</v>
      </c>
      <c r="NA5" s="207" t="s">
        <v>26</v>
      </c>
      <c r="NB5" s="207" t="s">
        <v>26</v>
      </c>
      <c r="NC5" s="207" t="s">
        <v>26</v>
      </c>
      <c r="ND5" s="207" t="s">
        <v>26</v>
      </c>
      <c r="NE5" s="207" t="s">
        <v>26</v>
      </c>
      <c r="NF5" s="207" t="s">
        <v>26</v>
      </c>
      <c r="NG5" s="207" t="s">
        <v>26</v>
      </c>
      <c r="NH5" s="207" t="s">
        <v>26</v>
      </c>
      <c r="NI5" s="207" t="s">
        <v>26</v>
      </c>
      <c r="NJ5" s="207" t="s">
        <v>26</v>
      </c>
      <c r="NK5" s="207" t="s">
        <v>26</v>
      </c>
      <c r="NL5" s="207" t="s">
        <v>26</v>
      </c>
      <c r="NM5" s="207" t="s">
        <v>26</v>
      </c>
      <c r="NN5" s="207" t="s">
        <v>26</v>
      </c>
      <c r="NO5" s="207" t="s">
        <v>26</v>
      </c>
      <c r="NP5" s="207" t="s">
        <v>26</v>
      </c>
      <c r="NQ5" s="207" t="s">
        <v>26</v>
      </c>
      <c r="NR5" s="207" t="s">
        <v>26</v>
      </c>
      <c r="NS5" s="207" t="s">
        <v>26</v>
      </c>
      <c r="NT5" s="207" t="s">
        <v>26</v>
      </c>
      <c r="NU5" s="207" t="s">
        <v>26</v>
      </c>
      <c r="NV5" s="207" t="s">
        <v>26</v>
      </c>
      <c r="NW5" s="207" t="s">
        <v>26</v>
      </c>
      <c r="NX5" s="207" t="s">
        <v>26</v>
      </c>
      <c r="NY5" s="207" t="s">
        <v>26</v>
      </c>
      <c r="NZ5" s="207" t="s">
        <v>26</v>
      </c>
      <c r="OA5" s="207" t="s">
        <v>26</v>
      </c>
      <c r="OB5" s="207" t="s">
        <v>26</v>
      </c>
      <c r="OC5" s="207" t="s">
        <v>26</v>
      </c>
      <c r="OD5" s="207" t="s">
        <v>26</v>
      </c>
      <c r="OE5" s="207" t="s">
        <v>26</v>
      </c>
      <c r="OF5" s="207" t="s">
        <v>26</v>
      </c>
      <c r="OG5" s="207" t="s">
        <v>26</v>
      </c>
      <c r="OH5" s="207" t="s">
        <v>26</v>
      </c>
      <c r="OI5" s="207" t="s">
        <v>26</v>
      </c>
      <c r="OJ5" s="207" t="s">
        <v>26</v>
      </c>
      <c r="OK5" s="207" t="s">
        <v>26</v>
      </c>
      <c r="OL5" s="207" t="s">
        <v>26</v>
      </c>
      <c r="OM5" s="207" t="s">
        <v>26</v>
      </c>
      <c r="ON5" s="207" t="s">
        <v>26</v>
      </c>
      <c r="OO5" s="207" t="s">
        <v>26</v>
      </c>
      <c r="OP5" s="207" t="s">
        <v>26</v>
      </c>
      <c r="OQ5" s="207" t="s">
        <v>26</v>
      </c>
      <c r="OR5" s="207" t="s">
        <v>26</v>
      </c>
      <c r="OS5" s="207" t="s">
        <v>26</v>
      </c>
      <c r="OT5" s="207" t="s">
        <v>26</v>
      </c>
      <c r="OU5" s="207" t="s">
        <v>27</v>
      </c>
      <c r="OV5" s="207" t="s">
        <v>15</v>
      </c>
      <c r="OW5" s="207" t="s">
        <v>15</v>
      </c>
      <c r="OX5" s="207" t="s">
        <v>15</v>
      </c>
      <c r="OY5" s="207" t="s">
        <v>15</v>
      </c>
      <c r="OZ5" s="207" t="s">
        <v>15</v>
      </c>
      <c r="PA5" s="207" t="s">
        <v>15</v>
      </c>
      <c r="PB5" s="207" t="s">
        <v>15</v>
      </c>
      <c r="PC5" s="207" t="s">
        <v>15</v>
      </c>
      <c r="PD5" s="207" t="s">
        <v>15</v>
      </c>
      <c r="PE5" s="207" t="s">
        <v>15</v>
      </c>
      <c r="PF5" s="207" t="s">
        <v>15</v>
      </c>
      <c r="PG5" s="207" t="s">
        <v>27</v>
      </c>
      <c r="PH5" s="207" t="s">
        <v>15</v>
      </c>
      <c r="PI5" s="207" t="s">
        <v>26</v>
      </c>
      <c r="PJ5" s="207" t="s">
        <v>26</v>
      </c>
      <c r="PK5" s="207" t="s">
        <v>26</v>
      </c>
      <c r="PL5" s="207" t="s">
        <v>26</v>
      </c>
      <c r="PM5" s="207" t="s">
        <v>26</v>
      </c>
      <c r="PN5" s="207" t="s">
        <v>26</v>
      </c>
      <c r="PO5" s="207" t="s">
        <v>26</v>
      </c>
      <c r="PP5" s="207" t="s">
        <v>26</v>
      </c>
      <c r="PQ5" s="207" t="s">
        <v>26</v>
      </c>
      <c r="PR5" s="207" t="s">
        <v>26</v>
      </c>
      <c r="PS5" s="207" t="s">
        <v>26</v>
      </c>
      <c r="PT5" s="207" t="s">
        <v>26</v>
      </c>
      <c r="PU5" s="207" t="s">
        <v>26</v>
      </c>
      <c r="PV5" s="207" t="s">
        <v>26</v>
      </c>
      <c r="PW5" s="207" t="s">
        <v>26</v>
      </c>
      <c r="PX5" s="207" t="s">
        <v>26</v>
      </c>
      <c r="PY5" s="207" t="s">
        <v>26</v>
      </c>
      <c r="PZ5" s="207" t="s">
        <v>26</v>
      </c>
      <c r="QA5" s="207" t="s">
        <v>26</v>
      </c>
      <c r="QB5" s="207" t="s">
        <v>26</v>
      </c>
      <c r="QC5" s="207" t="s">
        <v>26</v>
      </c>
      <c r="QD5" s="207" t="s">
        <v>26</v>
      </c>
      <c r="QE5" s="207" t="s">
        <v>26</v>
      </c>
      <c r="QF5" s="207" t="s">
        <v>26</v>
      </c>
      <c r="QG5" s="207" t="s">
        <v>26</v>
      </c>
      <c r="QH5" s="207" t="s">
        <v>26</v>
      </c>
      <c r="QI5" s="207" t="s">
        <v>26</v>
      </c>
      <c r="QJ5" s="207" t="s">
        <v>26</v>
      </c>
      <c r="QK5" s="207" t="s">
        <v>26</v>
      </c>
      <c r="QL5" s="207" t="s">
        <v>26</v>
      </c>
      <c r="QM5" s="207" t="s">
        <v>26</v>
      </c>
      <c r="QN5" s="207" t="s">
        <v>26</v>
      </c>
      <c r="QO5" s="207" t="s">
        <v>26</v>
      </c>
      <c r="QP5" s="207" t="s">
        <v>26</v>
      </c>
      <c r="QQ5" s="207" t="s">
        <v>26</v>
      </c>
      <c r="QR5" s="207" t="s">
        <v>26</v>
      </c>
      <c r="QS5" s="207" t="s">
        <v>26</v>
      </c>
      <c r="QT5" s="207" t="s">
        <v>26</v>
      </c>
      <c r="QU5" s="207" t="s">
        <v>26</v>
      </c>
      <c r="QV5" s="207" t="s">
        <v>26</v>
      </c>
      <c r="QW5" s="207" t="s">
        <v>26</v>
      </c>
      <c r="QX5" s="207" t="s">
        <v>26</v>
      </c>
      <c r="QY5" s="207" t="s">
        <v>26</v>
      </c>
      <c r="QZ5" s="207" t="s">
        <v>26</v>
      </c>
      <c r="RA5" s="207" t="s">
        <v>26</v>
      </c>
      <c r="RB5" s="207" t="s">
        <v>26</v>
      </c>
      <c r="RC5" s="207" t="s">
        <v>26</v>
      </c>
      <c r="RD5" s="207" t="s">
        <v>26</v>
      </c>
      <c r="RE5" s="207" t="s">
        <v>26</v>
      </c>
      <c r="RF5" s="207" t="s">
        <v>26</v>
      </c>
      <c r="RG5" s="207" t="s">
        <v>26</v>
      </c>
      <c r="RH5" s="207" t="s">
        <v>26</v>
      </c>
      <c r="RI5" s="207" t="s">
        <v>26</v>
      </c>
      <c r="RJ5" s="207" t="s">
        <v>26</v>
      </c>
      <c r="RK5" s="207" t="s">
        <v>26</v>
      </c>
      <c r="RL5" s="207" t="s">
        <v>26</v>
      </c>
      <c r="RM5" s="207" t="s">
        <v>26</v>
      </c>
      <c r="RN5" s="207" t="s">
        <v>26</v>
      </c>
      <c r="RO5" s="207" t="s">
        <v>26</v>
      </c>
      <c r="RP5" s="207" t="s">
        <v>26</v>
      </c>
      <c r="RQ5" s="207" t="s">
        <v>26</v>
      </c>
      <c r="RR5" s="207" t="s">
        <v>26</v>
      </c>
      <c r="RS5" s="207" t="s">
        <v>26</v>
      </c>
      <c r="RT5" s="207" t="s">
        <v>26</v>
      </c>
      <c r="RU5" s="207" t="s">
        <v>26</v>
      </c>
      <c r="RV5" s="207" t="s">
        <v>26</v>
      </c>
      <c r="RW5" s="207" t="s">
        <v>26</v>
      </c>
      <c r="RX5" s="207" t="s">
        <v>26</v>
      </c>
      <c r="RY5" s="207" t="s">
        <v>26</v>
      </c>
      <c r="RZ5" s="207" t="s">
        <v>15</v>
      </c>
      <c r="SA5" s="207" t="s">
        <v>26</v>
      </c>
      <c r="SB5" s="207" t="s">
        <v>26</v>
      </c>
      <c r="SC5" s="207" t="s">
        <v>26</v>
      </c>
      <c r="SD5" s="207" t="s">
        <v>26</v>
      </c>
      <c r="SE5" s="207" t="s">
        <v>26</v>
      </c>
      <c r="SF5" s="207" t="s">
        <v>26</v>
      </c>
      <c r="SG5" s="207" t="s">
        <v>15</v>
      </c>
      <c r="SH5" s="207" t="s">
        <v>26</v>
      </c>
      <c r="SI5" s="207" t="s">
        <v>26</v>
      </c>
      <c r="SJ5" s="207" t="s">
        <v>26</v>
      </c>
      <c r="SK5" s="207" t="s">
        <v>26</v>
      </c>
      <c r="SL5" s="207" t="s">
        <v>26</v>
      </c>
      <c r="SM5" s="207" t="s">
        <v>26</v>
      </c>
      <c r="SN5" s="207" t="s">
        <v>26</v>
      </c>
      <c r="SO5" s="207" t="s">
        <v>26</v>
      </c>
      <c r="SP5" s="207" t="s">
        <v>26</v>
      </c>
      <c r="SQ5" s="207" t="s">
        <v>26</v>
      </c>
      <c r="SR5" s="207" t="s">
        <v>26</v>
      </c>
      <c r="SS5" s="207" t="s">
        <v>26</v>
      </c>
      <c r="ST5" s="207" t="s">
        <v>26</v>
      </c>
      <c r="SU5" s="207" t="s">
        <v>26</v>
      </c>
      <c r="SV5" s="207" t="s">
        <v>26</v>
      </c>
      <c r="SW5" s="207" t="s">
        <v>26</v>
      </c>
      <c r="SX5" s="207" t="s">
        <v>26</v>
      </c>
      <c r="SY5" s="207" t="s">
        <v>26</v>
      </c>
      <c r="SZ5" s="207" t="s">
        <v>26</v>
      </c>
      <c r="TA5" s="207" t="s">
        <v>26</v>
      </c>
      <c r="TB5" s="207" t="s">
        <v>26</v>
      </c>
      <c r="TC5" s="207" t="s">
        <v>26</v>
      </c>
      <c r="TD5" s="207" t="s">
        <v>26</v>
      </c>
      <c r="TE5" s="207" t="s">
        <v>26</v>
      </c>
      <c r="TF5" s="207" t="s">
        <v>26</v>
      </c>
      <c r="TG5" s="207" t="s">
        <v>26</v>
      </c>
      <c r="TH5" s="207" t="s">
        <v>26</v>
      </c>
      <c r="TI5" s="207" t="s">
        <v>26</v>
      </c>
      <c r="TJ5" s="207" t="s">
        <v>26</v>
      </c>
      <c r="TK5" s="207" t="s">
        <v>26</v>
      </c>
      <c r="TL5" s="207" t="s">
        <v>26</v>
      </c>
      <c r="TM5" s="207" t="s">
        <v>26</v>
      </c>
      <c r="TN5" s="207" t="s">
        <v>26</v>
      </c>
      <c r="TO5" s="207" t="s">
        <v>26</v>
      </c>
      <c r="TP5" s="207" t="s">
        <v>26</v>
      </c>
      <c r="TQ5" s="207" t="s">
        <v>26</v>
      </c>
      <c r="TR5" s="207" t="s">
        <v>26</v>
      </c>
      <c r="TS5" s="207" t="s">
        <v>26</v>
      </c>
      <c r="TT5" s="207" t="s">
        <v>26</v>
      </c>
      <c r="TU5" s="207" t="s">
        <v>26</v>
      </c>
      <c r="TV5" s="207" t="s">
        <v>26</v>
      </c>
      <c r="TW5" s="207" t="s">
        <v>26</v>
      </c>
      <c r="TX5" s="207" t="s">
        <v>26</v>
      </c>
      <c r="TY5" s="207" t="s">
        <v>26</v>
      </c>
      <c r="TZ5" s="207" t="s">
        <v>26</v>
      </c>
      <c r="UA5" s="207" t="s">
        <v>26</v>
      </c>
      <c r="UB5" s="207" t="s">
        <v>26</v>
      </c>
      <c r="UC5" s="207" t="s">
        <v>26</v>
      </c>
      <c r="UD5" s="207" t="s">
        <v>26</v>
      </c>
      <c r="UE5" s="207" t="s">
        <v>26</v>
      </c>
      <c r="UF5" s="207" t="s">
        <v>26</v>
      </c>
      <c r="UG5" s="207" t="s">
        <v>26</v>
      </c>
      <c r="UH5" s="207" t="s">
        <v>26</v>
      </c>
      <c r="UI5" s="207" t="s">
        <v>26</v>
      </c>
      <c r="UJ5" s="207" t="s">
        <v>26</v>
      </c>
      <c r="UK5" s="207" t="s">
        <v>26</v>
      </c>
      <c r="UL5" s="207" t="s">
        <v>26</v>
      </c>
      <c r="UM5" s="207" t="s">
        <v>26</v>
      </c>
      <c r="UN5" s="207" t="s">
        <v>26</v>
      </c>
      <c r="UO5" s="207" t="s">
        <v>26</v>
      </c>
      <c r="UP5" s="207" t="s">
        <v>26</v>
      </c>
      <c r="UQ5" s="207" t="s">
        <v>26</v>
      </c>
      <c r="UR5" s="207" t="s">
        <v>26</v>
      </c>
      <c r="US5" s="207" t="s">
        <v>26</v>
      </c>
      <c r="UT5" s="207" t="s">
        <v>26</v>
      </c>
      <c r="UU5" s="207" t="s">
        <v>26</v>
      </c>
      <c r="UV5" s="207" t="s">
        <v>26</v>
      </c>
      <c r="UW5" s="207" t="s">
        <v>26</v>
      </c>
      <c r="UX5" s="207" t="s">
        <v>26</v>
      </c>
      <c r="UY5" s="207" t="s">
        <v>26</v>
      </c>
      <c r="UZ5" s="207" t="s">
        <v>26</v>
      </c>
      <c r="VA5" s="207" t="s">
        <v>26</v>
      </c>
      <c r="VB5" s="207" t="s">
        <v>26</v>
      </c>
      <c r="VC5" s="207" t="s">
        <v>26</v>
      </c>
      <c r="VD5" s="207" t="s">
        <v>26</v>
      </c>
      <c r="VE5" s="207" t="s">
        <v>26</v>
      </c>
      <c r="VF5" s="207" t="s">
        <v>26</v>
      </c>
      <c r="VG5" s="207" t="s">
        <v>26</v>
      </c>
      <c r="VH5" s="207" t="s">
        <v>26</v>
      </c>
      <c r="VI5" s="207" t="s">
        <v>26</v>
      </c>
      <c r="VJ5" s="207" t="s">
        <v>26</v>
      </c>
      <c r="VK5" s="207" t="s">
        <v>26</v>
      </c>
      <c r="VL5" s="207" t="s">
        <v>26</v>
      </c>
      <c r="VM5" s="207" t="s">
        <v>26</v>
      </c>
      <c r="VN5" s="207" t="s">
        <v>26</v>
      </c>
      <c r="VO5" s="207" t="s">
        <v>26</v>
      </c>
      <c r="VP5" s="207" t="s">
        <v>26</v>
      </c>
      <c r="VQ5" s="207" t="s">
        <v>26</v>
      </c>
      <c r="VR5" s="207" t="s">
        <v>26</v>
      </c>
      <c r="VS5" s="207" t="s">
        <v>26</v>
      </c>
      <c r="VT5" s="207" t="s">
        <v>26</v>
      </c>
      <c r="VU5" s="207" t="s">
        <v>26</v>
      </c>
      <c r="VV5" s="207" t="s">
        <v>26</v>
      </c>
      <c r="VW5" s="207" t="s">
        <v>26</v>
      </c>
      <c r="VX5" s="207" t="s">
        <v>26</v>
      </c>
      <c r="VY5" s="207" t="s">
        <v>26</v>
      </c>
      <c r="VZ5" s="207" t="s">
        <v>26</v>
      </c>
      <c r="WA5" s="207" t="s">
        <v>26</v>
      </c>
      <c r="WB5" s="207" t="s">
        <v>26</v>
      </c>
      <c r="WC5" s="207" t="s">
        <v>26</v>
      </c>
      <c r="WD5" s="207" t="s">
        <v>26</v>
      </c>
      <c r="WE5" s="207" t="s">
        <v>26</v>
      </c>
      <c r="WF5" s="207" t="s">
        <v>26</v>
      </c>
      <c r="WG5" s="207" t="s">
        <v>26</v>
      </c>
      <c r="WH5" s="207" t="s">
        <v>26</v>
      </c>
      <c r="WI5" s="207" t="s">
        <v>26</v>
      </c>
      <c r="WJ5" s="207" t="s">
        <v>26</v>
      </c>
      <c r="WK5" s="207" t="s">
        <v>26</v>
      </c>
      <c r="WL5" s="207" t="s">
        <v>26</v>
      </c>
      <c r="WM5" s="207" t="s">
        <v>26</v>
      </c>
      <c r="WN5" s="207" t="s">
        <v>26</v>
      </c>
      <c r="WO5" s="207" t="s">
        <v>26</v>
      </c>
      <c r="WP5" s="207" t="s">
        <v>26</v>
      </c>
      <c r="WQ5" s="207" t="s">
        <v>26</v>
      </c>
      <c r="WR5" s="207" t="s">
        <v>26</v>
      </c>
      <c r="WS5" s="207" t="s">
        <v>26</v>
      </c>
      <c r="WT5" s="207" t="s">
        <v>26</v>
      </c>
      <c r="WU5" s="207" t="s">
        <v>26</v>
      </c>
      <c r="WV5" s="207" t="s">
        <v>26</v>
      </c>
      <c r="WW5" s="207" t="s">
        <v>26</v>
      </c>
      <c r="WX5" s="207" t="s">
        <v>26</v>
      </c>
      <c r="WY5" s="207" t="s">
        <v>26</v>
      </c>
      <c r="WZ5" s="207" t="s">
        <v>26</v>
      </c>
      <c r="XA5" s="207" t="s">
        <v>26</v>
      </c>
      <c r="XB5" s="207" t="s">
        <v>26</v>
      </c>
      <c r="XC5" s="207" t="s">
        <v>26</v>
      </c>
      <c r="XD5" s="207" t="s">
        <v>26</v>
      </c>
      <c r="XE5" s="207" t="s">
        <v>26</v>
      </c>
      <c r="XF5" s="207" t="s">
        <v>26</v>
      </c>
      <c r="XG5" s="207" t="s">
        <v>26</v>
      </c>
      <c r="XH5" s="207" t="s">
        <v>26</v>
      </c>
      <c r="XI5" s="207" t="s">
        <v>26</v>
      </c>
      <c r="XJ5" s="207" t="s">
        <v>26</v>
      </c>
      <c r="XK5" s="207" t="s">
        <v>26</v>
      </c>
      <c r="XL5" s="207" t="s">
        <v>26</v>
      </c>
      <c r="XM5" s="207" t="s">
        <v>26</v>
      </c>
      <c r="XN5" s="207" t="s">
        <v>26</v>
      </c>
      <c r="XO5" s="207" t="s">
        <v>26</v>
      </c>
      <c r="XP5" s="207" t="s">
        <v>26</v>
      </c>
      <c r="XQ5" s="207" t="s">
        <v>26</v>
      </c>
      <c r="XR5" s="207" t="s">
        <v>26</v>
      </c>
      <c r="XS5" s="207" t="s">
        <v>26</v>
      </c>
      <c r="XT5" s="207" t="s">
        <v>26</v>
      </c>
      <c r="XU5" s="207" t="s">
        <v>26</v>
      </c>
      <c r="XV5" s="207" t="s">
        <v>26</v>
      </c>
      <c r="XW5" s="207" t="s">
        <v>26</v>
      </c>
      <c r="XX5" s="207" t="s">
        <v>26</v>
      </c>
      <c r="XY5" s="207" t="s">
        <v>26</v>
      </c>
      <c r="XZ5" s="207" t="s">
        <v>26</v>
      </c>
      <c r="YA5" s="207" t="s">
        <v>26</v>
      </c>
      <c r="YB5" s="207" t="s">
        <v>26</v>
      </c>
      <c r="YC5" s="207" t="s">
        <v>26</v>
      </c>
      <c r="YD5" s="207" t="s">
        <v>26</v>
      </c>
      <c r="YE5" s="207" t="s">
        <v>26</v>
      </c>
      <c r="YF5" s="207" t="s">
        <v>26</v>
      </c>
      <c r="YG5" s="207" t="s">
        <v>26</v>
      </c>
      <c r="YH5" s="207" t="s">
        <v>26</v>
      </c>
      <c r="YI5" s="207" t="s">
        <v>26</v>
      </c>
      <c r="YJ5" s="207" t="s">
        <v>26</v>
      </c>
      <c r="YK5" s="207" t="s">
        <v>26</v>
      </c>
      <c r="YL5" s="207" t="s">
        <v>26</v>
      </c>
      <c r="YM5" s="207" t="s">
        <v>26</v>
      </c>
      <c r="YN5" s="207" t="s">
        <v>26</v>
      </c>
      <c r="YO5" s="207" t="s">
        <v>26</v>
      </c>
      <c r="YP5" s="207" t="s">
        <v>26</v>
      </c>
      <c r="YQ5" s="207" t="s">
        <v>26</v>
      </c>
      <c r="YR5" s="207" t="s">
        <v>26</v>
      </c>
      <c r="YS5" s="207" t="s">
        <v>26</v>
      </c>
      <c r="YT5" s="207" t="s">
        <v>26</v>
      </c>
      <c r="YU5" s="207" t="s">
        <v>26</v>
      </c>
      <c r="YV5" s="207" t="s">
        <v>26</v>
      </c>
      <c r="YW5" s="207" t="s">
        <v>26</v>
      </c>
      <c r="YX5" s="207" t="s">
        <v>26</v>
      </c>
      <c r="YY5" s="207" t="s">
        <v>26</v>
      </c>
      <c r="YZ5" s="207" t="s">
        <v>26</v>
      </c>
      <c r="ZA5" s="207" t="s">
        <v>26</v>
      </c>
      <c r="ZB5" s="207" t="s">
        <v>26</v>
      </c>
      <c r="ZC5" s="207" t="s">
        <v>26</v>
      </c>
      <c r="ZD5" s="207" t="s">
        <v>26</v>
      </c>
      <c r="ZE5" s="207" t="s">
        <v>26</v>
      </c>
      <c r="ZF5" s="207" t="s">
        <v>26</v>
      </c>
      <c r="ZG5" s="207" t="s">
        <v>26</v>
      </c>
      <c r="ZH5" s="207" t="s">
        <v>26</v>
      </c>
      <c r="ZI5" s="207" t="s">
        <v>26</v>
      </c>
      <c r="ZJ5" s="207" t="s">
        <v>27</v>
      </c>
      <c r="ZK5" s="207" t="s">
        <v>26</v>
      </c>
      <c r="ZL5" s="207" t="s">
        <v>26</v>
      </c>
      <c r="ZM5" s="207" t="s">
        <v>26</v>
      </c>
      <c r="ZN5" s="207" t="s">
        <v>26</v>
      </c>
      <c r="ZO5" s="207" t="s">
        <v>26</v>
      </c>
      <c r="ZP5" s="207" t="s">
        <v>26</v>
      </c>
      <c r="ZQ5" s="207" t="s">
        <v>26</v>
      </c>
      <c r="ZR5" s="207" t="s">
        <v>26</v>
      </c>
      <c r="ZS5" s="207" t="s">
        <v>26</v>
      </c>
      <c r="ZT5" s="207" t="s">
        <v>26</v>
      </c>
      <c r="ZU5" s="207" t="s">
        <v>69</v>
      </c>
      <c r="ZV5" s="207" t="s">
        <v>26</v>
      </c>
      <c r="ZW5" s="207" t="s">
        <v>26</v>
      </c>
      <c r="ZX5" s="207" t="s">
        <v>26</v>
      </c>
      <c r="ZY5" s="207" t="s">
        <v>26</v>
      </c>
      <c r="ZZ5" s="207" t="s">
        <v>26</v>
      </c>
      <c r="AAA5" s="207" t="s">
        <v>158</v>
      </c>
      <c r="AAB5" s="207" t="s">
        <v>158</v>
      </c>
      <c r="AAC5" s="207" t="s">
        <v>158</v>
      </c>
      <c r="AAD5" s="207" t="s">
        <v>158</v>
      </c>
      <c r="AAE5" s="207" t="s">
        <v>158</v>
      </c>
      <c r="AAF5" s="207" t="s">
        <v>158</v>
      </c>
      <c r="AAG5" s="207" t="s">
        <v>158</v>
      </c>
      <c r="AAH5" s="207" t="s">
        <v>158</v>
      </c>
      <c r="AAI5" s="207" t="s">
        <v>158</v>
      </c>
      <c r="AAJ5" s="207" t="s">
        <v>158</v>
      </c>
      <c r="AAK5" s="207" t="s">
        <v>158</v>
      </c>
      <c r="AAL5" s="207" t="s">
        <v>158</v>
      </c>
      <c r="AAM5" s="207" t="s">
        <v>158</v>
      </c>
      <c r="AAN5" s="207" t="s">
        <v>158</v>
      </c>
      <c r="AAO5" s="207" t="s">
        <v>158</v>
      </c>
      <c r="AAP5" s="207" t="s">
        <v>158</v>
      </c>
      <c r="AAQ5" s="207" t="s">
        <v>158</v>
      </c>
      <c r="AAR5" s="207" t="s">
        <v>158</v>
      </c>
      <c r="AAS5" s="207" t="s">
        <v>158</v>
      </c>
      <c r="AAT5" s="207" t="s">
        <v>158</v>
      </c>
      <c r="AAU5" s="207" t="s">
        <v>158</v>
      </c>
      <c r="AAV5" s="207" t="s">
        <v>158</v>
      </c>
      <c r="AAW5" s="207" t="s">
        <v>158</v>
      </c>
      <c r="AAX5" s="207" t="s">
        <v>158</v>
      </c>
      <c r="AAY5" s="207" t="s">
        <v>158</v>
      </c>
      <c r="AAZ5" s="207" t="s">
        <v>158</v>
      </c>
      <c r="ABA5" s="306">
        <f>(ÜBERSICHT!K5)</f>
        <v>0</v>
      </c>
      <c r="ABB5" s="195">
        <f>(ÜBERSICHT!L5)</f>
        <v>0</v>
      </c>
      <c r="ABC5" s="206">
        <f t="shared" si="2"/>
        <v>678</v>
      </c>
      <c r="ABD5" s="34">
        <f t="shared" si="3"/>
        <v>667</v>
      </c>
      <c r="ABE5" s="34">
        <f t="shared" si="4"/>
        <v>11</v>
      </c>
      <c r="ABF5" s="34">
        <f t="shared" si="5"/>
        <v>0</v>
      </c>
      <c r="ABG5" s="34">
        <f t="shared" si="6"/>
        <v>17</v>
      </c>
      <c r="ABH5" s="34">
        <f t="shared" si="7"/>
        <v>0</v>
      </c>
      <c r="ABI5" s="34">
        <f t="shared" si="8"/>
        <v>1</v>
      </c>
      <c r="ABJ5" s="73">
        <f t="shared" si="9"/>
        <v>696</v>
      </c>
      <c r="ABK5" s="28"/>
      <c r="ABM5" s="81" t="s">
        <v>9</v>
      </c>
      <c r="ABN5" s="50" t="s">
        <v>46</v>
      </c>
      <c r="ABO5" s="28"/>
      <c r="ABP5" s="271" t="str">
        <f>(Mitglieder!C5)</f>
        <v>Cano</v>
      </c>
      <c r="ABQ5" s="216">
        <f t="shared" si="62"/>
        <v>0.98377581120943947</v>
      </c>
      <c r="ABR5" s="216">
        <f t="shared" si="63"/>
        <v>1</v>
      </c>
      <c r="ABS5" s="34">
        <f t="shared" si="10"/>
        <v>31</v>
      </c>
      <c r="ABT5" s="34">
        <f t="shared" si="11"/>
        <v>0</v>
      </c>
      <c r="ABU5" s="34">
        <f t="shared" si="12"/>
        <v>0</v>
      </c>
      <c r="ABV5" s="34">
        <f t="shared" si="13"/>
        <v>0</v>
      </c>
      <c r="ABW5" s="34">
        <f t="shared" si="14"/>
        <v>0</v>
      </c>
      <c r="ABX5" s="34">
        <f t="shared" si="15"/>
        <v>0</v>
      </c>
      <c r="ABY5" s="73">
        <f t="shared" si="16"/>
        <v>31</v>
      </c>
      <c r="ABZ5" s="216">
        <f t="shared" si="64"/>
        <v>1</v>
      </c>
      <c r="ACA5" s="34">
        <f t="shared" si="17"/>
        <v>29</v>
      </c>
      <c r="ACB5" s="34">
        <f t="shared" si="18"/>
        <v>0</v>
      </c>
      <c r="ACC5" s="34">
        <f t="shared" si="19"/>
        <v>0</v>
      </c>
      <c r="ACD5" s="34">
        <f t="shared" si="20"/>
        <v>2</v>
      </c>
      <c r="ACE5" s="34">
        <f t="shared" si="21"/>
        <v>0</v>
      </c>
      <c r="ACF5" s="34">
        <f t="shared" si="22"/>
        <v>0</v>
      </c>
      <c r="ACG5" s="73">
        <f t="shared" si="65"/>
        <v>31</v>
      </c>
      <c r="ACH5" s="216">
        <f t="shared" si="66"/>
        <v>1</v>
      </c>
      <c r="ACI5" s="34">
        <f t="shared" si="24"/>
        <v>31</v>
      </c>
      <c r="ACJ5" s="34">
        <f t="shared" si="25"/>
        <v>0</v>
      </c>
      <c r="ACK5" s="34">
        <f t="shared" si="26"/>
        <v>0</v>
      </c>
      <c r="ACL5" s="34">
        <f t="shared" si="27"/>
        <v>0</v>
      </c>
      <c r="ACM5" s="34">
        <f t="shared" si="28"/>
        <v>0</v>
      </c>
      <c r="ACN5" s="34">
        <f t="shared" si="29"/>
        <v>0</v>
      </c>
      <c r="ACO5" s="73">
        <f t="shared" si="30"/>
        <v>31</v>
      </c>
      <c r="ACP5" s="216">
        <f t="shared" si="67"/>
        <v>1</v>
      </c>
      <c r="ACQ5" s="34">
        <f t="shared" si="31"/>
        <v>30</v>
      </c>
      <c r="ACR5" s="34">
        <f t="shared" si="32"/>
        <v>0</v>
      </c>
      <c r="ACS5" s="34">
        <f t="shared" si="33"/>
        <v>0</v>
      </c>
      <c r="ACT5" s="34">
        <f t="shared" si="34"/>
        <v>0</v>
      </c>
      <c r="ACU5" s="34">
        <f t="shared" si="35"/>
        <v>0</v>
      </c>
      <c r="ACV5" s="34">
        <f t="shared" si="36"/>
        <v>0</v>
      </c>
      <c r="ACW5" s="73">
        <f t="shared" si="37"/>
        <v>30</v>
      </c>
      <c r="ACX5" s="216">
        <f t="shared" si="68"/>
        <v>1</v>
      </c>
      <c r="ACY5" s="34">
        <f t="shared" si="38"/>
        <v>31</v>
      </c>
      <c r="ACZ5" s="34">
        <f t="shared" si="39"/>
        <v>0</v>
      </c>
      <c r="ADA5" s="34">
        <f t="shared" si="40"/>
        <v>0</v>
      </c>
      <c r="ADB5" s="34">
        <f t="shared" si="41"/>
        <v>0</v>
      </c>
      <c r="ADC5" s="34">
        <f t="shared" si="42"/>
        <v>0</v>
      </c>
      <c r="ADD5" s="34">
        <f t="shared" si="43"/>
        <v>0</v>
      </c>
      <c r="ADE5" s="73">
        <f t="shared" si="44"/>
        <v>31</v>
      </c>
      <c r="ADF5" s="216">
        <f t="shared" si="69"/>
        <v>1</v>
      </c>
      <c r="ADG5" s="34">
        <f t="shared" si="45"/>
        <v>30</v>
      </c>
      <c r="ADH5" s="34">
        <f t="shared" si="46"/>
        <v>0</v>
      </c>
      <c r="ADI5" s="34">
        <f t="shared" si="47"/>
        <v>0</v>
      </c>
      <c r="ADJ5" s="34">
        <f t="shared" si="48"/>
        <v>0</v>
      </c>
      <c r="ADK5" s="34">
        <f t="shared" si="49"/>
        <v>0</v>
      </c>
      <c r="ADL5" s="34">
        <f t="shared" si="50"/>
        <v>0</v>
      </c>
      <c r="ADM5" s="73">
        <f t="shared" si="51"/>
        <v>30</v>
      </c>
      <c r="ADN5" s="216">
        <f t="shared" si="70"/>
        <v>1</v>
      </c>
      <c r="ADO5" s="34">
        <f t="shared" si="52"/>
        <v>31</v>
      </c>
      <c r="ADP5" s="34">
        <f t="shared" si="53"/>
        <v>0</v>
      </c>
      <c r="ADQ5" s="34">
        <f t="shared" si="54"/>
        <v>0</v>
      </c>
      <c r="ADR5" s="34">
        <f t="shared" si="55"/>
        <v>0</v>
      </c>
      <c r="ADS5" s="34">
        <f t="shared" si="56"/>
        <v>0</v>
      </c>
      <c r="ADT5" s="34">
        <f t="shared" si="57"/>
        <v>0</v>
      </c>
      <c r="ADU5" s="73">
        <f t="shared" si="58"/>
        <v>31</v>
      </c>
      <c r="ADV5" s="216">
        <f t="shared" si="71"/>
        <v>0.967741935483871</v>
      </c>
      <c r="ADW5" s="34">
        <f t="shared" si="72"/>
        <v>30</v>
      </c>
      <c r="ADX5" s="34">
        <f t="shared" si="73"/>
        <v>1</v>
      </c>
      <c r="ADY5" s="34">
        <f t="shared" si="74"/>
        <v>0</v>
      </c>
      <c r="ADZ5" s="34">
        <f t="shared" si="75"/>
        <v>0</v>
      </c>
      <c r="AEA5" s="34">
        <f t="shared" si="76"/>
        <v>0</v>
      </c>
      <c r="AEB5" s="34">
        <f t="shared" si="77"/>
        <v>0</v>
      </c>
      <c r="AEC5" s="73">
        <f t="shared" si="59"/>
        <v>31</v>
      </c>
      <c r="AED5" s="216">
        <f t="shared" si="78"/>
        <v>1</v>
      </c>
      <c r="AEE5" s="34">
        <f t="shared" si="79"/>
        <v>9</v>
      </c>
      <c r="AEF5" s="34">
        <f t="shared" si="80"/>
        <v>0</v>
      </c>
      <c r="AEG5" s="34">
        <f t="shared" si="81"/>
        <v>0</v>
      </c>
      <c r="AEH5" s="34">
        <f t="shared" si="82"/>
        <v>0</v>
      </c>
      <c r="AEI5" s="34">
        <f t="shared" si="83"/>
        <v>0</v>
      </c>
      <c r="AEJ5" s="34">
        <f t="shared" si="84"/>
        <v>1</v>
      </c>
      <c r="AEK5" s="73">
        <f t="shared" si="60"/>
        <v>10</v>
      </c>
    </row>
    <row r="6" spans="1:817" x14ac:dyDescent="0.3">
      <c r="A6" s="200">
        <f t="shared" si="61"/>
        <v>4</v>
      </c>
      <c r="B6" s="283">
        <f>1*SUBTOTAL(3,A$3:A6)</f>
        <v>4</v>
      </c>
      <c r="C6" s="6" t="str">
        <f>(Mitglieder!C6)</f>
        <v>Capt.S</v>
      </c>
      <c r="D6" s="171">
        <f t="shared" si="0"/>
        <v>0.80323054331864896</v>
      </c>
      <c r="E6" s="171">
        <f t="shared" si="1"/>
        <v>1</v>
      </c>
      <c r="F6" s="56"/>
      <c r="G6" s="207" t="s">
        <v>26</v>
      </c>
      <c r="H6" s="207" t="s">
        <v>26</v>
      </c>
      <c r="I6" s="207" t="s">
        <v>26</v>
      </c>
      <c r="J6" s="207" t="s">
        <v>26</v>
      </c>
      <c r="K6" s="207" t="s">
        <v>26</v>
      </c>
      <c r="L6" s="207" t="s">
        <v>26</v>
      </c>
      <c r="M6" s="207" t="s">
        <v>26</v>
      </c>
      <c r="N6" s="207" t="s">
        <v>27</v>
      </c>
      <c r="O6" s="207" t="s">
        <v>26</v>
      </c>
      <c r="P6" s="207" t="s">
        <v>26</v>
      </c>
      <c r="Q6" s="207" t="s">
        <v>26</v>
      </c>
      <c r="R6" s="207" t="s">
        <v>26</v>
      </c>
      <c r="S6" s="207" t="s">
        <v>26</v>
      </c>
      <c r="T6" s="207" t="s">
        <v>26</v>
      </c>
      <c r="U6" s="207" t="s">
        <v>26</v>
      </c>
      <c r="V6" s="207" t="s">
        <v>26</v>
      </c>
      <c r="W6" s="207" t="s">
        <v>26</v>
      </c>
      <c r="X6" s="207" t="s">
        <v>26</v>
      </c>
      <c r="Y6" s="207" t="s">
        <v>26</v>
      </c>
      <c r="Z6" s="207" t="s">
        <v>26</v>
      </c>
      <c r="AA6" s="207" t="s">
        <v>26</v>
      </c>
      <c r="AB6" s="207" t="s">
        <v>26</v>
      </c>
      <c r="AC6" s="207" t="s">
        <v>26</v>
      </c>
      <c r="AD6" s="207" t="s">
        <v>26</v>
      </c>
      <c r="AE6" s="207" t="s">
        <v>26</v>
      </c>
      <c r="AF6" s="207" t="s">
        <v>26</v>
      </c>
      <c r="AG6" s="207" t="s">
        <v>26</v>
      </c>
      <c r="AH6" s="207" t="s">
        <v>26</v>
      </c>
      <c r="AI6" s="207" t="s">
        <v>26</v>
      </c>
      <c r="AJ6" s="207" t="s">
        <v>26</v>
      </c>
      <c r="AK6" s="207" t="s">
        <v>26</v>
      </c>
      <c r="AL6" s="207" t="s">
        <v>26</v>
      </c>
      <c r="AM6" s="207" t="s">
        <v>26</v>
      </c>
      <c r="AN6" s="207" t="s">
        <v>26</v>
      </c>
      <c r="AO6" s="207" t="s">
        <v>26</v>
      </c>
      <c r="AP6" s="207" t="s">
        <v>26</v>
      </c>
      <c r="AQ6" s="207" t="s">
        <v>26</v>
      </c>
      <c r="AR6" s="207" t="s">
        <v>26</v>
      </c>
      <c r="AS6" s="207" t="s">
        <v>26</v>
      </c>
      <c r="AT6" s="207" t="s">
        <v>26</v>
      </c>
      <c r="AU6" s="207" t="s">
        <v>26</v>
      </c>
      <c r="AV6" s="207" t="s">
        <v>26</v>
      </c>
      <c r="AW6" s="207" t="s">
        <v>26</v>
      </c>
      <c r="AX6" s="207" t="s">
        <v>26</v>
      </c>
      <c r="AY6" s="207" t="s">
        <v>26</v>
      </c>
      <c r="AZ6" s="207" t="s">
        <v>26</v>
      </c>
      <c r="BA6" s="207" t="s">
        <v>26</v>
      </c>
      <c r="BB6" s="207" t="s">
        <v>26</v>
      </c>
      <c r="BC6" s="207" t="s">
        <v>26</v>
      </c>
      <c r="BD6" s="207" t="s">
        <v>26</v>
      </c>
      <c r="BE6" s="207" t="s">
        <v>26</v>
      </c>
      <c r="BF6" s="207" t="s">
        <v>26</v>
      </c>
      <c r="BG6" s="207" t="s">
        <v>26</v>
      </c>
      <c r="BH6" s="207" t="s">
        <v>26</v>
      </c>
      <c r="BI6" s="207" t="s">
        <v>26</v>
      </c>
      <c r="BJ6" s="207" t="s">
        <v>26</v>
      </c>
      <c r="BK6" s="207" t="s">
        <v>26</v>
      </c>
      <c r="BL6" s="207" t="s">
        <v>26</v>
      </c>
      <c r="BM6" s="207" t="s">
        <v>26</v>
      </c>
      <c r="BN6" s="207" t="s">
        <v>26</v>
      </c>
      <c r="BO6" s="207" t="s">
        <v>26</v>
      </c>
      <c r="BP6" s="207" t="s">
        <v>26</v>
      </c>
      <c r="BQ6" s="207" t="s">
        <v>26</v>
      </c>
      <c r="BR6" s="207" t="s">
        <v>26</v>
      </c>
      <c r="BS6" s="207" t="s">
        <v>26</v>
      </c>
      <c r="BT6" s="207" t="s">
        <v>26</v>
      </c>
      <c r="BU6" s="207" t="s">
        <v>26</v>
      </c>
      <c r="BV6" s="207" t="s">
        <v>26</v>
      </c>
      <c r="BW6" s="207" t="s">
        <v>26</v>
      </c>
      <c r="BX6" s="207" t="s">
        <v>26</v>
      </c>
      <c r="BY6" s="207" t="s">
        <v>26</v>
      </c>
      <c r="BZ6" s="207" t="s">
        <v>26</v>
      </c>
      <c r="CA6" s="207" t="s">
        <v>26</v>
      </c>
      <c r="CB6" s="207" t="s">
        <v>26</v>
      </c>
      <c r="CC6" s="207" t="s">
        <v>26</v>
      </c>
      <c r="CD6" s="207" t="s">
        <v>26</v>
      </c>
      <c r="CE6" s="207" t="s">
        <v>26</v>
      </c>
      <c r="CF6" s="207" t="s">
        <v>26</v>
      </c>
      <c r="CG6" s="207" t="s">
        <v>26</v>
      </c>
      <c r="CH6" s="207" t="s">
        <v>26</v>
      </c>
      <c r="CI6" s="207" t="s">
        <v>26</v>
      </c>
      <c r="CJ6" s="207" t="s">
        <v>26</v>
      </c>
      <c r="CK6" s="207" t="s">
        <v>26</v>
      </c>
      <c r="CL6" s="207" t="s">
        <v>26</v>
      </c>
      <c r="CM6" s="207" t="s">
        <v>27</v>
      </c>
      <c r="CN6" s="207" t="s">
        <v>26</v>
      </c>
      <c r="CO6" s="207" t="s">
        <v>26</v>
      </c>
      <c r="CP6" s="207" t="s">
        <v>26</v>
      </c>
      <c r="CQ6" s="207" t="s">
        <v>26</v>
      </c>
      <c r="CR6" s="207" t="s">
        <v>26</v>
      </c>
      <c r="CS6" s="207" t="s">
        <v>26</v>
      </c>
      <c r="CT6" s="207" t="s">
        <v>26</v>
      </c>
      <c r="CU6" s="207" t="s">
        <v>26</v>
      </c>
      <c r="CV6" s="207" t="s">
        <v>26</v>
      </c>
      <c r="CW6" s="207" t="s">
        <v>26</v>
      </c>
      <c r="CX6" s="207" t="s">
        <v>26</v>
      </c>
      <c r="CY6" s="207" t="s">
        <v>26</v>
      </c>
      <c r="CZ6" s="207" t="s">
        <v>26</v>
      </c>
      <c r="DA6" s="207" t="s">
        <v>26</v>
      </c>
      <c r="DB6" s="207" t="s">
        <v>26</v>
      </c>
      <c r="DC6" s="207" t="s">
        <v>26</v>
      </c>
      <c r="DD6" s="207" t="s">
        <v>26</v>
      </c>
      <c r="DE6" s="207" t="s">
        <v>26</v>
      </c>
      <c r="DF6" s="207" t="s">
        <v>26</v>
      </c>
      <c r="DG6" s="207" t="s">
        <v>26</v>
      </c>
      <c r="DH6" s="207" t="s">
        <v>26</v>
      </c>
      <c r="DI6" s="207" t="s">
        <v>26</v>
      </c>
      <c r="DJ6" s="207" t="s">
        <v>27</v>
      </c>
      <c r="DK6" s="207" t="s">
        <v>27</v>
      </c>
      <c r="DL6" s="207" t="s">
        <v>26</v>
      </c>
      <c r="DM6" s="207" t="s">
        <v>26</v>
      </c>
      <c r="DN6" s="207" t="s">
        <v>26</v>
      </c>
      <c r="DO6" s="207" t="s">
        <v>27</v>
      </c>
      <c r="DP6" s="207" t="s">
        <v>26</v>
      </c>
      <c r="DQ6" s="207" t="s">
        <v>26</v>
      </c>
      <c r="DR6" s="207" t="s">
        <v>26</v>
      </c>
      <c r="DS6" s="207" t="s">
        <v>26</v>
      </c>
      <c r="DT6" s="207" t="s">
        <v>26</v>
      </c>
      <c r="DU6" s="207" t="s">
        <v>26</v>
      </c>
      <c r="DV6" s="207" t="s">
        <v>26</v>
      </c>
      <c r="DW6" s="207" t="s">
        <v>26</v>
      </c>
      <c r="DX6" s="207" t="s">
        <v>26</v>
      </c>
      <c r="DY6" s="207" t="s">
        <v>15</v>
      </c>
      <c r="DZ6" s="207" t="s">
        <v>26</v>
      </c>
      <c r="EA6" s="207" t="s">
        <v>26</v>
      </c>
      <c r="EB6" s="207" t="s">
        <v>26</v>
      </c>
      <c r="EC6" s="207" t="s">
        <v>15</v>
      </c>
      <c r="ED6" s="207" t="s">
        <v>26</v>
      </c>
      <c r="EE6" s="207" t="s">
        <v>15</v>
      </c>
      <c r="EF6" s="207" t="s">
        <v>26</v>
      </c>
      <c r="EG6" s="207" t="s">
        <v>26</v>
      </c>
      <c r="EH6" s="207" t="s">
        <v>26</v>
      </c>
      <c r="EI6" s="207" t="s">
        <v>15</v>
      </c>
      <c r="EJ6" s="207" t="s">
        <v>26</v>
      </c>
      <c r="EK6" s="207" t="s">
        <v>26</v>
      </c>
      <c r="EL6" s="207" t="s">
        <v>15</v>
      </c>
      <c r="EM6" s="207" t="s">
        <v>26</v>
      </c>
      <c r="EN6" s="207" t="s">
        <v>15</v>
      </c>
      <c r="EO6" s="207" t="s">
        <v>26</v>
      </c>
      <c r="EP6" s="207" t="s">
        <v>26</v>
      </c>
      <c r="EQ6" s="207" t="s">
        <v>26</v>
      </c>
      <c r="ER6" s="207" t="s">
        <v>26</v>
      </c>
      <c r="ES6" s="207" t="s">
        <v>26</v>
      </c>
      <c r="ET6" s="207" t="s">
        <v>27</v>
      </c>
      <c r="EU6" s="207" t="s">
        <v>27</v>
      </c>
      <c r="EV6" s="207" t="s">
        <v>26</v>
      </c>
      <c r="EW6" s="207" t="s">
        <v>26</v>
      </c>
      <c r="EX6" s="207" t="s">
        <v>27</v>
      </c>
      <c r="EY6" s="207" t="s">
        <v>27</v>
      </c>
      <c r="EZ6" s="207" t="s">
        <v>26</v>
      </c>
      <c r="FA6" s="207" t="s">
        <v>26</v>
      </c>
      <c r="FB6" s="207" t="s">
        <v>27</v>
      </c>
      <c r="FC6" s="207" t="s">
        <v>26</v>
      </c>
      <c r="FD6" s="207" t="s">
        <v>26</v>
      </c>
      <c r="FE6" s="207" t="s">
        <v>26</v>
      </c>
      <c r="FF6" s="207" t="s">
        <v>26</v>
      </c>
      <c r="FG6" s="207" t="s">
        <v>26</v>
      </c>
      <c r="FH6" s="207" t="s">
        <v>26</v>
      </c>
      <c r="FI6" s="207" t="s">
        <v>27</v>
      </c>
      <c r="FJ6" s="207" t="s">
        <v>27</v>
      </c>
      <c r="FK6" s="207" t="s">
        <v>26</v>
      </c>
      <c r="FL6" s="207" t="s">
        <v>26</v>
      </c>
      <c r="FM6" s="207" t="s">
        <v>27</v>
      </c>
      <c r="FN6" s="207" t="s">
        <v>26</v>
      </c>
      <c r="FO6" s="207" t="s">
        <v>27</v>
      </c>
      <c r="FP6" s="207" t="s">
        <v>26</v>
      </c>
      <c r="FQ6" s="207" t="s">
        <v>26</v>
      </c>
      <c r="FR6" s="207" t="s">
        <v>26</v>
      </c>
      <c r="FS6" s="207" t="s">
        <v>27</v>
      </c>
      <c r="FT6" s="207" t="s">
        <v>27</v>
      </c>
      <c r="FU6" s="207" t="s">
        <v>26</v>
      </c>
      <c r="FV6" s="207" t="s">
        <v>27</v>
      </c>
      <c r="FW6" s="207" t="s">
        <v>27</v>
      </c>
      <c r="FX6" s="207" t="s">
        <v>27</v>
      </c>
      <c r="FY6" s="207" t="s">
        <v>27</v>
      </c>
      <c r="FZ6" s="207" t="s">
        <v>27</v>
      </c>
      <c r="GA6" s="207" t="s">
        <v>27</v>
      </c>
      <c r="GB6" s="207" t="s">
        <v>27</v>
      </c>
      <c r="GC6" s="207" t="s">
        <v>26</v>
      </c>
      <c r="GD6" s="207" t="s">
        <v>26</v>
      </c>
      <c r="GE6" s="207" t="s">
        <v>27</v>
      </c>
      <c r="GF6" s="207" t="s">
        <v>26</v>
      </c>
      <c r="GG6" s="207" t="s">
        <v>26</v>
      </c>
      <c r="GH6" s="207" t="s">
        <v>26</v>
      </c>
      <c r="GI6" s="207" t="s">
        <v>27</v>
      </c>
      <c r="GJ6" s="207" t="s">
        <v>27</v>
      </c>
      <c r="GK6" s="207" t="s">
        <v>26</v>
      </c>
      <c r="GL6" s="207" t="s">
        <v>26</v>
      </c>
      <c r="GM6" s="207" t="s">
        <v>27</v>
      </c>
      <c r="GN6" s="207" t="s">
        <v>27</v>
      </c>
      <c r="GO6" s="207" t="s">
        <v>26</v>
      </c>
      <c r="GP6" s="207" t="s">
        <v>27</v>
      </c>
      <c r="GQ6" s="207" t="s">
        <v>26</v>
      </c>
      <c r="GR6" s="207" t="s">
        <v>26</v>
      </c>
      <c r="GS6" s="207" t="s">
        <v>27</v>
      </c>
      <c r="GT6" s="207" t="s">
        <v>26</v>
      </c>
      <c r="GU6" s="207" t="s">
        <v>26</v>
      </c>
      <c r="GV6" s="207" t="s">
        <v>27</v>
      </c>
      <c r="GW6" s="207" t="s">
        <v>26</v>
      </c>
      <c r="GX6" s="207" t="s">
        <v>27</v>
      </c>
      <c r="GY6" s="207" t="s">
        <v>26</v>
      </c>
      <c r="GZ6" s="207" t="s">
        <v>27</v>
      </c>
      <c r="HA6" s="207" t="s">
        <v>26</v>
      </c>
      <c r="HB6" s="207" t="s">
        <v>26</v>
      </c>
      <c r="HC6" s="207" t="s">
        <v>26</v>
      </c>
      <c r="HD6" s="207" t="s">
        <v>27</v>
      </c>
      <c r="HE6" s="207" t="s">
        <v>26</v>
      </c>
      <c r="HF6" s="207" t="s">
        <v>27</v>
      </c>
      <c r="HG6" s="207" t="s">
        <v>27</v>
      </c>
      <c r="HH6" s="207" t="s">
        <v>26</v>
      </c>
      <c r="HI6" s="207" t="s">
        <v>26</v>
      </c>
      <c r="HJ6" s="207" t="s">
        <v>26</v>
      </c>
      <c r="HK6" s="207" t="s">
        <v>27</v>
      </c>
      <c r="HL6" s="207" t="s">
        <v>27</v>
      </c>
      <c r="HM6" s="207" t="s">
        <v>27</v>
      </c>
      <c r="HN6" s="207" t="s">
        <v>26</v>
      </c>
      <c r="HO6" s="207" t="s">
        <v>27</v>
      </c>
      <c r="HP6" s="207" t="s">
        <v>26</v>
      </c>
      <c r="HQ6" s="207" t="s">
        <v>27</v>
      </c>
      <c r="HR6" s="207" t="s">
        <v>26</v>
      </c>
      <c r="HS6" s="207" t="s">
        <v>27</v>
      </c>
      <c r="HT6" s="207" t="s">
        <v>27</v>
      </c>
      <c r="HU6" s="207" t="s">
        <v>26</v>
      </c>
      <c r="HV6" s="207" t="s">
        <v>26</v>
      </c>
      <c r="HW6" s="207" t="s">
        <v>27</v>
      </c>
      <c r="HX6" s="207" t="s">
        <v>27</v>
      </c>
      <c r="HY6" s="207" t="s">
        <v>26</v>
      </c>
      <c r="HZ6" s="207" t="s">
        <v>26</v>
      </c>
      <c r="IA6" s="207" t="s">
        <v>26</v>
      </c>
      <c r="IB6" s="207" t="s">
        <v>26</v>
      </c>
      <c r="IC6" s="207" t="s">
        <v>26</v>
      </c>
      <c r="ID6" s="207" t="s">
        <v>26</v>
      </c>
      <c r="IE6" s="207" t="s">
        <v>26</v>
      </c>
      <c r="IF6" s="207" t="s">
        <v>26</v>
      </c>
      <c r="IG6" s="207" t="s">
        <v>26</v>
      </c>
      <c r="IH6" s="207" t="s">
        <v>27</v>
      </c>
      <c r="II6" s="207" t="s">
        <v>27</v>
      </c>
      <c r="IJ6" s="207" t="s">
        <v>27</v>
      </c>
      <c r="IK6" s="207" t="s">
        <v>26</v>
      </c>
      <c r="IL6" s="207" t="s">
        <v>26</v>
      </c>
      <c r="IM6" s="207" t="s">
        <v>26</v>
      </c>
      <c r="IN6" s="207" t="s">
        <v>26</v>
      </c>
      <c r="IO6" s="207" t="s">
        <v>26</v>
      </c>
      <c r="IP6" s="207" t="s">
        <v>26</v>
      </c>
      <c r="IQ6" s="207" t="s">
        <v>26</v>
      </c>
      <c r="IR6" s="207" t="s">
        <v>27</v>
      </c>
      <c r="IS6" s="207" t="s">
        <v>26</v>
      </c>
      <c r="IT6" s="207" t="s">
        <v>27</v>
      </c>
      <c r="IU6" s="207" t="s">
        <v>26</v>
      </c>
      <c r="IV6" s="207" t="s">
        <v>27</v>
      </c>
      <c r="IW6" s="207" t="s">
        <v>27</v>
      </c>
      <c r="IX6" s="207" t="s">
        <v>26</v>
      </c>
      <c r="IY6" s="207" t="s">
        <v>27</v>
      </c>
      <c r="IZ6" s="207" t="s">
        <v>15</v>
      </c>
      <c r="JA6" s="207" t="s">
        <v>26</v>
      </c>
      <c r="JB6" s="207" t="s">
        <v>26</v>
      </c>
      <c r="JC6" s="207" t="s">
        <v>27</v>
      </c>
      <c r="JD6" s="207" t="s">
        <v>26</v>
      </c>
      <c r="JE6" s="207" t="s">
        <v>27</v>
      </c>
      <c r="JF6" s="207" t="s">
        <v>26</v>
      </c>
      <c r="JG6" s="207" t="s">
        <v>26</v>
      </c>
      <c r="JH6" s="207" t="s">
        <v>26</v>
      </c>
      <c r="JI6" s="207" t="s">
        <v>26</v>
      </c>
      <c r="JJ6" s="207" t="s">
        <v>27</v>
      </c>
      <c r="JK6" s="207" t="s">
        <v>26</v>
      </c>
      <c r="JL6" s="207" t="s">
        <v>26</v>
      </c>
      <c r="JM6" s="207" t="s">
        <v>26</v>
      </c>
      <c r="JN6" s="207" t="s">
        <v>26</v>
      </c>
      <c r="JO6" s="207" t="s">
        <v>26</v>
      </c>
      <c r="JP6" s="207" t="s">
        <v>26</v>
      </c>
      <c r="JQ6" s="207" t="s">
        <v>26</v>
      </c>
      <c r="JR6" s="207" t="s">
        <v>26</v>
      </c>
      <c r="JS6" s="207" t="s">
        <v>26</v>
      </c>
      <c r="JT6" s="207" t="s">
        <v>27</v>
      </c>
      <c r="JU6" s="207" t="s">
        <v>27</v>
      </c>
      <c r="JV6" s="207" t="s">
        <v>27</v>
      </c>
      <c r="JW6" s="207" t="s">
        <v>26</v>
      </c>
      <c r="JX6" s="207" t="s">
        <v>26</v>
      </c>
      <c r="JY6" s="207" t="s">
        <v>26</v>
      </c>
      <c r="JZ6" s="207" t="s">
        <v>26</v>
      </c>
      <c r="KA6" s="207" t="s">
        <v>26</v>
      </c>
      <c r="KB6" s="207" t="s">
        <v>27</v>
      </c>
      <c r="KC6" s="207" t="s">
        <v>26</v>
      </c>
      <c r="KD6" s="207" t="s">
        <v>27</v>
      </c>
      <c r="KE6" s="207" t="s">
        <v>26</v>
      </c>
      <c r="KF6" s="207" t="s">
        <v>26</v>
      </c>
      <c r="KG6" s="207" t="s">
        <v>26</v>
      </c>
      <c r="KH6" s="207" t="s">
        <v>26</v>
      </c>
      <c r="KI6" s="207" t="s">
        <v>26</v>
      </c>
      <c r="KJ6" s="207" t="s">
        <v>26</v>
      </c>
      <c r="KK6" s="207" t="s">
        <v>27</v>
      </c>
      <c r="KL6" s="207" t="s">
        <v>26</v>
      </c>
      <c r="KM6" s="207" t="s">
        <v>26</v>
      </c>
      <c r="KN6" s="207" t="s">
        <v>26</v>
      </c>
      <c r="KO6" s="207" t="s">
        <v>26</v>
      </c>
      <c r="KP6" s="207" t="s">
        <v>26</v>
      </c>
      <c r="KQ6" s="207" t="s">
        <v>26</v>
      </c>
      <c r="KR6" s="207" t="s">
        <v>26</v>
      </c>
      <c r="KS6" s="207" t="s">
        <v>26</v>
      </c>
      <c r="KT6" s="207" t="s">
        <v>26</v>
      </c>
      <c r="KU6" s="207" t="s">
        <v>27</v>
      </c>
      <c r="KV6" s="207" t="s">
        <v>27</v>
      </c>
      <c r="KW6" s="207" t="s">
        <v>26</v>
      </c>
      <c r="KX6" s="207" t="s">
        <v>26</v>
      </c>
      <c r="KY6" s="207" t="s">
        <v>26</v>
      </c>
      <c r="KZ6" s="207" t="s">
        <v>26</v>
      </c>
      <c r="LA6" s="207" t="s">
        <v>27</v>
      </c>
      <c r="LB6" s="207" t="s">
        <v>26</v>
      </c>
      <c r="LC6" s="207" t="s">
        <v>26</v>
      </c>
      <c r="LD6" s="207" t="s">
        <v>27</v>
      </c>
      <c r="LE6" s="207" t="s">
        <v>26</v>
      </c>
      <c r="LF6" s="207" t="s">
        <v>26</v>
      </c>
      <c r="LG6" s="207" t="s">
        <v>26</v>
      </c>
      <c r="LH6" s="207" t="s">
        <v>26</v>
      </c>
      <c r="LI6" s="207" t="s">
        <v>26</v>
      </c>
      <c r="LJ6" s="207" t="s">
        <v>26</v>
      </c>
      <c r="LK6" s="207" t="s">
        <v>26</v>
      </c>
      <c r="LL6" s="207" t="s">
        <v>26</v>
      </c>
      <c r="LM6" s="207" t="s">
        <v>26</v>
      </c>
      <c r="LN6" s="207" t="s">
        <v>27</v>
      </c>
      <c r="LO6" s="207" t="s">
        <v>26</v>
      </c>
      <c r="LP6" s="207" t="s">
        <v>26</v>
      </c>
      <c r="LQ6" s="207" t="s">
        <v>27</v>
      </c>
      <c r="LR6" s="207" t="s">
        <v>26</v>
      </c>
      <c r="LS6" s="207" t="s">
        <v>27</v>
      </c>
      <c r="LT6" s="207" t="s">
        <v>26</v>
      </c>
      <c r="LU6" s="207" t="s">
        <v>27</v>
      </c>
      <c r="LV6" s="207" t="s">
        <v>27</v>
      </c>
      <c r="LW6" s="207" t="s">
        <v>26</v>
      </c>
      <c r="LX6" s="207" t="s">
        <v>26</v>
      </c>
      <c r="LY6" s="207" t="s">
        <v>26</v>
      </c>
      <c r="LZ6" s="207" t="s">
        <v>26</v>
      </c>
      <c r="MA6" s="207" t="s">
        <v>26</v>
      </c>
      <c r="MB6" s="207" t="s">
        <v>26</v>
      </c>
      <c r="MC6" s="207" t="s">
        <v>26</v>
      </c>
      <c r="MD6" s="207" t="s">
        <v>26</v>
      </c>
      <c r="ME6" s="207" t="s">
        <v>27</v>
      </c>
      <c r="MF6" s="207" t="s">
        <v>26</v>
      </c>
      <c r="MG6" s="207" t="s">
        <v>26</v>
      </c>
      <c r="MH6" s="207" t="s">
        <v>26</v>
      </c>
      <c r="MI6" s="207" t="s">
        <v>26</v>
      </c>
      <c r="MJ6" s="207" t="s">
        <v>26</v>
      </c>
      <c r="MK6" s="207" t="s">
        <v>26</v>
      </c>
      <c r="ML6" s="207" t="s">
        <v>26</v>
      </c>
      <c r="MM6" s="207" t="s">
        <v>26</v>
      </c>
      <c r="MN6" s="207" t="s">
        <v>26</v>
      </c>
      <c r="MO6" s="207" t="s">
        <v>27</v>
      </c>
      <c r="MP6" s="207" t="s">
        <v>26</v>
      </c>
      <c r="MQ6" s="207" t="s">
        <v>26</v>
      </c>
      <c r="MR6" s="207" t="s">
        <v>27</v>
      </c>
      <c r="MS6" s="207" t="s">
        <v>26</v>
      </c>
      <c r="MT6" s="207" t="s">
        <v>26</v>
      </c>
      <c r="MU6" s="207" t="s">
        <v>26</v>
      </c>
      <c r="MV6" s="207" t="s">
        <v>26</v>
      </c>
      <c r="MW6" s="207" t="s">
        <v>27</v>
      </c>
      <c r="MX6" s="207" t="s">
        <v>26</v>
      </c>
      <c r="MY6" s="207" t="s">
        <v>26</v>
      </c>
      <c r="MZ6" s="207" t="s">
        <v>26</v>
      </c>
      <c r="NA6" s="207" t="s">
        <v>26</v>
      </c>
      <c r="NB6" s="207" t="s">
        <v>26</v>
      </c>
      <c r="NC6" s="207" t="s">
        <v>27</v>
      </c>
      <c r="ND6" s="207" t="s">
        <v>26</v>
      </c>
      <c r="NE6" s="207" t="s">
        <v>26</v>
      </c>
      <c r="NF6" s="207" t="s">
        <v>26</v>
      </c>
      <c r="NG6" s="207" t="s">
        <v>27</v>
      </c>
      <c r="NH6" s="207" t="s">
        <v>26</v>
      </c>
      <c r="NI6" s="207" t="s">
        <v>27</v>
      </c>
      <c r="NJ6" s="207" t="s">
        <v>26</v>
      </c>
      <c r="NK6" s="207" t="s">
        <v>26</v>
      </c>
      <c r="NL6" s="207" t="s">
        <v>26</v>
      </c>
      <c r="NM6" s="207" t="s">
        <v>26</v>
      </c>
      <c r="NN6" s="207" t="s">
        <v>26</v>
      </c>
      <c r="NO6" s="207" t="s">
        <v>15</v>
      </c>
      <c r="NP6" s="207" t="s">
        <v>26</v>
      </c>
      <c r="NQ6" s="207" t="s">
        <v>26</v>
      </c>
      <c r="NR6" s="207" t="s">
        <v>26</v>
      </c>
      <c r="NS6" s="207" t="s">
        <v>27</v>
      </c>
      <c r="NT6" s="207" t="s">
        <v>27</v>
      </c>
      <c r="NU6" s="207" t="s">
        <v>26</v>
      </c>
      <c r="NV6" s="207" t="s">
        <v>27</v>
      </c>
      <c r="NW6" s="207" t="s">
        <v>26</v>
      </c>
      <c r="NX6" s="207" t="s">
        <v>26</v>
      </c>
      <c r="NY6" s="207" t="s">
        <v>27</v>
      </c>
      <c r="NZ6" s="207" t="s">
        <v>26</v>
      </c>
      <c r="OA6" s="207" t="s">
        <v>27</v>
      </c>
      <c r="OB6" s="207" t="s">
        <v>26</v>
      </c>
      <c r="OC6" s="207" t="s">
        <v>26</v>
      </c>
      <c r="OD6" s="207" t="s">
        <v>27</v>
      </c>
      <c r="OE6" s="207" t="s">
        <v>26</v>
      </c>
      <c r="OF6" s="207" t="s">
        <v>27</v>
      </c>
      <c r="OG6" s="207" t="s">
        <v>26</v>
      </c>
      <c r="OH6" s="207" t="s">
        <v>27</v>
      </c>
      <c r="OI6" s="207" t="s">
        <v>26</v>
      </c>
      <c r="OJ6" s="207" t="s">
        <v>27</v>
      </c>
      <c r="OK6" s="207" t="s">
        <v>26</v>
      </c>
      <c r="OL6" s="207" t="s">
        <v>26</v>
      </c>
      <c r="OM6" s="207" t="s">
        <v>26</v>
      </c>
      <c r="ON6" s="207" t="s">
        <v>26</v>
      </c>
      <c r="OO6" s="207" t="s">
        <v>26</v>
      </c>
      <c r="OP6" s="207" t="s">
        <v>26</v>
      </c>
      <c r="OQ6" s="207" t="s">
        <v>26</v>
      </c>
      <c r="OR6" s="207" t="s">
        <v>26</v>
      </c>
      <c r="OS6" s="207" t="s">
        <v>26</v>
      </c>
      <c r="OT6" s="207" t="s">
        <v>26</v>
      </c>
      <c r="OU6" s="207" t="s">
        <v>26</v>
      </c>
      <c r="OV6" s="207" t="s">
        <v>26</v>
      </c>
      <c r="OW6" s="207" t="s">
        <v>26</v>
      </c>
      <c r="OX6" s="207" t="s">
        <v>26</v>
      </c>
      <c r="OY6" s="207" t="s">
        <v>26</v>
      </c>
      <c r="OZ6" s="207" t="s">
        <v>26</v>
      </c>
      <c r="PA6" s="207" t="s">
        <v>26</v>
      </c>
      <c r="PB6" s="207" t="s">
        <v>26</v>
      </c>
      <c r="PC6" s="207" t="s">
        <v>27</v>
      </c>
      <c r="PD6" s="207" t="s">
        <v>26</v>
      </c>
      <c r="PE6" s="207" t="s">
        <v>26</v>
      </c>
      <c r="PF6" s="207" t="s">
        <v>26</v>
      </c>
      <c r="PG6" s="207" t="s">
        <v>26</v>
      </c>
      <c r="PH6" s="207" t="s">
        <v>26</v>
      </c>
      <c r="PI6" s="207" t="s">
        <v>27</v>
      </c>
      <c r="PJ6" s="207" t="s">
        <v>26</v>
      </c>
      <c r="PK6" s="207" t="s">
        <v>26</v>
      </c>
      <c r="PL6" s="207" t="s">
        <v>27</v>
      </c>
      <c r="PM6" s="207" t="s">
        <v>26</v>
      </c>
      <c r="PN6" s="207" t="s">
        <v>27</v>
      </c>
      <c r="PO6" s="207" t="s">
        <v>26</v>
      </c>
      <c r="PP6" s="207" t="s">
        <v>27</v>
      </c>
      <c r="PQ6" s="207" t="s">
        <v>26</v>
      </c>
      <c r="PR6" s="207" t="s">
        <v>26</v>
      </c>
      <c r="PS6" s="207" t="s">
        <v>27</v>
      </c>
      <c r="PT6" s="207" t="s">
        <v>26</v>
      </c>
      <c r="PU6" s="207" t="s">
        <v>27</v>
      </c>
      <c r="PV6" s="207" t="s">
        <v>27</v>
      </c>
      <c r="PW6" s="207" t="s">
        <v>26</v>
      </c>
      <c r="PX6" s="207" t="s">
        <v>26</v>
      </c>
      <c r="PY6" s="207" t="s">
        <v>27</v>
      </c>
      <c r="PZ6" s="207" t="s">
        <v>26</v>
      </c>
      <c r="QA6" s="207" t="s">
        <v>26</v>
      </c>
      <c r="QB6" s="207" t="s">
        <v>26</v>
      </c>
      <c r="QC6" s="207" t="s">
        <v>26</v>
      </c>
      <c r="QD6" s="207" t="s">
        <v>26</v>
      </c>
      <c r="QE6" s="207" t="s">
        <v>26</v>
      </c>
      <c r="QF6" s="207" t="s">
        <v>27</v>
      </c>
      <c r="QG6" s="207" t="s">
        <v>26</v>
      </c>
      <c r="QH6" s="207" t="s">
        <v>27</v>
      </c>
      <c r="QI6" s="207" t="s">
        <v>26</v>
      </c>
      <c r="QJ6" s="207" t="s">
        <v>26</v>
      </c>
      <c r="QK6" s="207" t="s">
        <v>26</v>
      </c>
      <c r="QL6" s="207" t="s">
        <v>26</v>
      </c>
      <c r="QM6" s="207" t="s">
        <v>26</v>
      </c>
      <c r="QN6" s="207" t="s">
        <v>26</v>
      </c>
      <c r="QO6" s="207" t="s">
        <v>26</v>
      </c>
      <c r="QP6" s="207" t="s">
        <v>26</v>
      </c>
      <c r="QQ6" s="207" t="s">
        <v>26</v>
      </c>
      <c r="QR6" s="207" t="s">
        <v>26</v>
      </c>
      <c r="QS6" s="207" t="s">
        <v>27</v>
      </c>
      <c r="QT6" s="207" t="s">
        <v>26</v>
      </c>
      <c r="QU6" s="207" t="s">
        <v>26</v>
      </c>
      <c r="QV6" s="207" t="s">
        <v>26</v>
      </c>
      <c r="QW6" s="207" t="s">
        <v>26</v>
      </c>
      <c r="QX6" s="207" t="s">
        <v>26</v>
      </c>
      <c r="QY6" s="207" t="s">
        <v>26</v>
      </c>
      <c r="QZ6" s="207" t="s">
        <v>15</v>
      </c>
      <c r="RA6" s="207" t="s">
        <v>15</v>
      </c>
      <c r="RB6" s="207" t="s">
        <v>26</v>
      </c>
      <c r="RC6" s="207" t="s">
        <v>15</v>
      </c>
      <c r="RD6" s="207" t="s">
        <v>26</v>
      </c>
      <c r="RE6" s="207" t="s">
        <v>26</v>
      </c>
      <c r="RF6" s="207" t="s">
        <v>26</v>
      </c>
      <c r="RG6" s="207" t="s">
        <v>26</v>
      </c>
      <c r="RH6" s="207" t="s">
        <v>26</v>
      </c>
      <c r="RI6" s="207" t="s">
        <v>26</v>
      </c>
      <c r="RJ6" s="207" t="s">
        <v>26</v>
      </c>
      <c r="RK6" s="207" t="s">
        <v>26</v>
      </c>
      <c r="RL6" s="207" t="s">
        <v>26</v>
      </c>
      <c r="RM6" s="207" t="s">
        <v>15</v>
      </c>
      <c r="RN6" s="207" t="s">
        <v>15</v>
      </c>
      <c r="RO6" s="207" t="s">
        <v>15</v>
      </c>
      <c r="RP6" s="207" t="s">
        <v>15</v>
      </c>
      <c r="RQ6" s="207" t="s">
        <v>26</v>
      </c>
      <c r="RR6" s="207" t="s">
        <v>26</v>
      </c>
      <c r="RS6" s="207" t="s">
        <v>26</v>
      </c>
      <c r="RT6" s="207" t="s">
        <v>26</v>
      </c>
      <c r="RU6" s="207" t="s">
        <v>26</v>
      </c>
      <c r="RV6" s="207" t="s">
        <v>27</v>
      </c>
      <c r="RW6" s="207" t="s">
        <v>27</v>
      </c>
      <c r="RX6" s="207" t="s">
        <v>26</v>
      </c>
      <c r="RY6" s="207" t="s">
        <v>26</v>
      </c>
      <c r="RZ6" s="207" t="s">
        <v>26</v>
      </c>
      <c r="SA6" s="207" t="s">
        <v>26</v>
      </c>
      <c r="SB6" s="207" t="s">
        <v>26</v>
      </c>
      <c r="SC6" s="207" t="s">
        <v>27</v>
      </c>
      <c r="SD6" s="207" t="s">
        <v>26</v>
      </c>
      <c r="SE6" s="207" t="s">
        <v>26</v>
      </c>
      <c r="SF6" s="207" t="s">
        <v>26</v>
      </c>
      <c r="SG6" s="207" t="s">
        <v>26</v>
      </c>
      <c r="SH6" s="207" t="s">
        <v>27</v>
      </c>
      <c r="SI6" s="207" t="s">
        <v>26</v>
      </c>
      <c r="SJ6" s="207" t="s">
        <v>26</v>
      </c>
      <c r="SK6" s="207" t="s">
        <v>26</v>
      </c>
      <c r="SL6" s="207" t="s">
        <v>26</v>
      </c>
      <c r="SM6" s="207" t="s">
        <v>27</v>
      </c>
      <c r="SN6" s="207" t="s">
        <v>26</v>
      </c>
      <c r="SO6" s="207" t="s">
        <v>27</v>
      </c>
      <c r="SP6" s="207" t="s">
        <v>27</v>
      </c>
      <c r="SQ6" s="207" t="s">
        <v>26</v>
      </c>
      <c r="SR6" s="207" t="s">
        <v>26</v>
      </c>
      <c r="SS6" s="207" t="s">
        <v>27</v>
      </c>
      <c r="ST6" s="207" t="s">
        <v>27</v>
      </c>
      <c r="SU6" s="207" t="s">
        <v>26</v>
      </c>
      <c r="SV6" s="207" t="s">
        <v>27</v>
      </c>
      <c r="SW6" s="207" t="s">
        <v>27</v>
      </c>
      <c r="SX6" s="207" t="s">
        <v>26</v>
      </c>
      <c r="SY6" s="207" t="s">
        <v>26</v>
      </c>
      <c r="SZ6" s="207" t="s">
        <v>26</v>
      </c>
      <c r="TA6" s="207" t="s">
        <v>26</v>
      </c>
      <c r="TB6" s="207" t="s">
        <v>26</v>
      </c>
      <c r="TC6" s="207" t="s">
        <v>26</v>
      </c>
      <c r="TD6" s="207" t="s">
        <v>26</v>
      </c>
      <c r="TE6" s="207" t="s">
        <v>26</v>
      </c>
      <c r="TF6" s="207" t="s">
        <v>27</v>
      </c>
      <c r="TG6" s="207" t="s">
        <v>26</v>
      </c>
      <c r="TH6" s="207" t="s">
        <v>26</v>
      </c>
      <c r="TI6" s="207" t="s">
        <v>27</v>
      </c>
      <c r="TJ6" s="207" t="s">
        <v>26</v>
      </c>
      <c r="TK6" s="207" t="s">
        <v>26</v>
      </c>
      <c r="TL6" s="207" t="s">
        <v>26</v>
      </c>
      <c r="TM6" s="207" t="s">
        <v>26</v>
      </c>
      <c r="TN6" s="207" t="s">
        <v>26</v>
      </c>
      <c r="TO6" s="207" t="s">
        <v>26</v>
      </c>
      <c r="TP6" s="207" t="s">
        <v>26</v>
      </c>
      <c r="TQ6" s="207" t="s">
        <v>26</v>
      </c>
      <c r="TR6" s="207" t="s">
        <v>26</v>
      </c>
      <c r="TS6" s="207" t="s">
        <v>26</v>
      </c>
      <c r="TT6" s="207" t="s">
        <v>27</v>
      </c>
      <c r="TU6" s="207" t="s">
        <v>26</v>
      </c>
      <c r="TV6" s="207" t="s">
        <v>27</v>
      </c>
      <c r="TW6" s="207" t="s">
        <v>26</v>
      </c>
      <c r="TX6" s="207" t="s">
        <v>27</v>
      </c>
      <c r="TY6" s="207" t="s">
        <v>26</v>
      </c>
      <c r="TZ6" s="207" t="s">
        <v>26</v>
      </c>
      <c r="UA6" s="207" t="s">
        <v>26</v>
      </c>
      <c r="UB6" s="207" t="s">
        <v>26</v>
      </c>
      <c r="UC6" s="207" t="s">
        <v>26</v>
      </c>
      <c r="UD6" s="207" t="s">
        <v>26</v>
      </c>
      <c r="UE6" s="207" t="s">
        <v>26</v>
      </c>
      <c r="UF6" s="207" t="s">
        <v>26</v>
      </c>
      <c r="UG6" s="207" t="s">
        <v>26</v>
      </c>
      <c r="UH6" s="207" t="s">
        <v>26</v>
      </c>
      <c r="UI6" s="207" t="s">
        <v>26</v>
      </c>
      <c r="UJ6" s="207" t="s">
        <v>26</v>
      </c>
      <c r="UK6" s="207" t="s">
        <v>26</v>
      </c>
      <c r="UL6" s="207" t="s">
        <v>26</v>
      </c>
      <c r="UM6" s="207" t="s">
        <v>26</v>
      </c>
      <c r="UN6" s="207" t="s">
        <v>26</v>
      </c>
      <c r="UO6" s="207" t="s">
        <v>26</v>
      </c>
      <c r="UP6" s="207" t="s">
        <v>27</v>
      </c>
      <c r="UQ6" s="207" t="s">
        <v>26</v>
      </c>
      <c r="UR6" s="207" t="s">
        <v>26</v>
      </c>
      <c r="US6" s="207" t="s">
        <v>26</v>
      </c>
      <c r="UT6" s="207" t="s">
        <v>26</v>
      </c>
      <c r="UU6" s="207" t="s">
        <v>26</v>
      </c>
      <c r="UV6" s="207" t="s">
        <v>26</v>
      </c>
      <c r="UW6" s="207" t="s">
        <v>26</v>
      </c>
      <c r="UX6" s="207" t="s">
        <v>26</v>
      </c>
      <c r="UY6" s="207" t="s">
        <v>26</v>
      </c>
      <c r="UZ6" s="207" t="s">
        <v>26</v>
      </c>
      <c r="VA6" s="207" t="s">
        <v>27</v>
      </c>
      <c r="VB6" s="207" t="s">
        <v>27</v>
      </c>
      <c r="VC6" s="207" t="s">
        <v>26</v>
      </c>
      <c r="VD6" s="207" t="s">
        <v>26</v>
      </c>
      <c r="VE6" s="207" t="s">
        <v>26</v>
      </c>
      <c r="VF6" s="207" t="s">
        <v>26</v>
      </c>
      <c r="VG6" s="207" t="s">
        <v>26</v>
      </c>
      <c r="VH6" s="207" t="s">
        <v>27</v>
      </c>
      <c r="VI6" s="207" t="s">
        <v>26</v>
      </c>
      <c r="VJ6" s="207" t="s">
        <v>26</v>
      </c>
      <c r="VK6" s="207" t="s">
        <v>26</v>
      </c>
      <c r="VL6" s="207" t="s">
        <v>26</v>
      </c>
      <c r="VM6" s="207" t="s">
        <v>26</v>
      </c>
      <c r="VN6" s="207" t="s">
        <v>26</v>
      </c>
      <c r="VO6" s="207" t="s">
        <v>26</v>
      </c>
      <c r="VP6" s="207" t="s">
        <v>26</v>
      </c>
      <c r="VQ6" s="207" t="s">
        <v>26</v>
      </c>
      <c r="VR6" s="207" t="s">
        <v>26</v>
      </c>
      <c r="VS6" s="207" t="s">
        <v>26</v>
      </c>
      <c r="VT6" s="207" t="s">
        <v>26</v>
      </c>
      <c r="VU6" s="207" t="s">
        <v>27</v>
      </c>
      <c r="VV6" s="207" t="s">
        <v>27</v>
      </c>
      <c r="VW6" s="207" t="s">
        <v>27</v>
      </c>
      <c r="VX6" s="207" t="s">
        <v>26</v>
      </c>
      <c r="VY6" s="207" t="s">
        <v>26</v>
      </c>
      <c r="VZ6" s="207" t="s">
        <v>26</v>
      </c>
      <c r="WA6" s="207" t="s">
        <v>26</v>
      </c>
      <c r="WB6" s="207" t="s">
        <v>26</v>
      </c>
      <c r="WC6" s="207" t="s">
        <v>26</v>
      </c>
      <c r="WD6" s="207" t="s">
        <v>26</v>
      </c>
      <c r="WE6" s="207" t="s">
        <v>26</v>
      </c>
      <c r="WF6" s="207" t="s">
        <v>26</v>
      </c>
      <c r="WG6" s="207" t="s">
        <v>26</v>
      </c>
      <c r="WH6" s="207" t="s">
        <v>27</v>
      </c>
      <c r="WI6" s="207" t="s">
        <v>26</v>
      </c>
      <c r="WJ6" s="207" t="s">
        <v>26</v>
      </c>
      <c r="WK6" s="207" t="s">
        <v>27</v>
      </c>
      <c r="WL6" s="207" t="s">
        <v>26</v>
      </c>
      <c r="WM6" s="207" t="s">
        <v>26</v>
      </c>
      <c r="WN6" s="207" t="s">
        <v>27</v>
      </c>
      <c r="WO6" s="207" t="s">
        <v>26</v>
      </c>
      <c r="WP6" s="207" t="s">
        <v>26</v>
      </c>
      <c r="WQ6" s="207" t="s">
        <v>26</v>
      </c>
      <c r="WR6" s="207" t="s">
        <v>26</v>
      </c>
      <c r="WS6" s="207" t="s">
        <v>26</v>
      </c>
      <c r="WT6" s="207" t="s">
        <v>26</v>
      </c>
      <c r="WU6" s="207" t="s">
        <v>26</v>
      </c>
      <c r="WV6" s="207" t="s">
        <v>26</v>
      </c>
      <c r="WW6" s="207" t="s">
        <v>27</v>
      </c>
      <c r="WX6" s="207" t="s">
        <v>26</v>
      </c>
      <c r="WY6" s="207" t="s">
        <v>26</v>
      </c>
      <c r="WZ6" s="207" t="s">
        <v>26</v>
      </c>
      <c r="XA6" s="207" t="s">
        <v>27</v>
      </c>
      <c r="XB6" s="207" t="s">
        <v>26</v>
      </c>
      <c r="XC6" s="207" t="s">
        <v>26</v>
      </c>
      <c r="XD6" s="207" t="s">
        <v>26</v>
      </c>
      <c r="XE6" s="207" t="s">
        <v>26</v>
      </c>
      <c r="XF6" s="207" t="s">
        <v>26</v>
      </c>
      <c r="XG6" s="207" t="s">
        <v>27</v>
      </c>
      <c r="XH6" s="207" t="s">
        <v>26</v>
      </c>
      <c r="XI6" s="207" t="s">
        <v>26</v>
      </c>
      <c r="XJ6" s="207" t="s">
        <v>26</v>
      </c>
      <c r="XK6" s="207" t="s">
        <v>26</v>
      </c>
      <c r="XL6" s="207" t="s">
        <v>26</v>
      </c>
      <c r="XM6" s="207" t="s">
        <v>26</v>
      </c>
      <c r="XN6" s="207" t="s">
        <v>26</v>
      </c>
      <c r="XO6" s="207" t="s">
        <v>26</v>
      </c>
      <c r="XP6" s="207" t="s">
        <v>26</v>
      </c>
      <c r="XQ6" s="207" t="s">
        <v>26</v>
      </c>
      <c r="XR6" s="207" t="s">
        <v>26</v>
      </c>
      <c r="XS6" s="207" t="s">
        <v>26</v>
      </c>
      <c r="XT6" s="207" t="s">
        <v>26</v>
      </c>
      <c r="XU6" s="207" t="s">
        <v>26</v>
      </c>
      <c r="XV6" s="207" t="s">
        <v>26</v>
      </c>
      <c r="XW6" s="207" t="s">
        <v>26</v>
      </c>
      <c r="XX6" s="207" t="s">
        <v>27</v>
      </c>
      <c r="XY6" s="207" t="s">
        <v>26</v>
      </c>
      <c r="XZ6" s="207" t="s">
        <v>26</v>
      </c>
      <c r="YA6" s="207" t="s">
        <v>27</v>
      </c>
      <c r="YB6" s="207" t="s">
        <v>26</v>
      </c>
      <c r="YC6" s="207" t="s">
        <v>27</v>
      </c>
      <c r="YD6" s="207" t="s">
        <v>26</v>
      </c>
      <c r="YE6" s="207" t="s">
        <v>26</v>
      </c>
      <c r="YF6" s="207" t="s">
        <v>26</v>
      </c>
      <c r="YG6" s="207" t="s">
        <v>26</v>
      </c>
      <c r="YH6" s="207" t="s">
        <v>26</v>
      </c>
      <c r="YI6" s="207" t="s">
        <v>26</v>
      </c>
      <c r="YJ6" s="207" t="s">
        <v>26</v>
      </c>
      <c r="YK6" s="207" t="s">
        <v>26</v>
      </c>
      <c r="YL6" s="207" t="s">
        <v>26</v>
      </c>
      <c r="YM6" s="207" t="s">
        <v>26</v>
      </c>
      <c r="YN6" s="207" t="s">
        <v>27</v>
      </c>
      <c r="YO6" s="207" t="s">
        <v>26</v>
      </c>
      <c r="YP6" s="207" t="s">
        <v>26</v>
      </c>
      <c r="YQ6" s="207" t="s">
        <v>26</v>
      </c>
      <c r="YR6" s="207" t="s">
        <v>26</v>
      </c>
      <c r="YS6" s="207" t="s">
        <v>26</v>
      </c>
      <c r="YT6" s="207" t="s">
        <v>26</v>
      </c>
      <c r="YU6" s="207" t="s">
        <v>26</v>
      </c>
      <c r="YV6" s="207" t="s">
        <v>26</v>
      </c>
      <c r="YW6" s="207" t="s">
        <v>26</v>
      </c>
      <c r="YX6" s="207" t="s">
        <v>26</v>
      </c>
      <c r="YY6" s="207" t="s">
        <v>26</v>
      </c>
      <c r="YZ6" s="207" t="s">
        <v>26</v>
      </c>
      <c r="ZA6" s="207" t="s">
        <v>26</v>
      </c>
      <c r="ZB6" s="207" t="s">
        <v>26</v>
      </c>
      <c r="ZC6" s="207" t="s">
        <v>26</v>
      </c>
      <c r="ZD6" s="207" t="s">
        <v>26</v>
      </c>
      <c r="ZE6" s="207" t="s">
        <v>26</v>
      </c>
      <c r="ZF6" s="207" t="s">
        <v>27</v>
      </c>
      <c r="ZG6" s="207" t="s">
        <v>26</v>
      </c>
      <c r="ZH6" s="207" t="s">
        <v>26</v>
      </c>
      <c r="ZI6" s="207" t="s">
        <v>26</v>
      </c>
      <c r="ZJ6" s="207" t="s">
        <v>26</v>
      </c>
      <c r="ZK6" s="207">
        <v>0</v>
      </c>
      <c r="ZL6" s="207" t="s">
        <v>26</v>
      </c>
      <c r="ZM6" s="207" t="s">
        <v>26</v>
      </c>
      <c r="ZN6" s="207" t="s">
        <v>26</v>
      </c>
      <c r="ZO6" s="207" t="s">
        <v>26</v>
      </c>
      <c r="ZP6" s="207" t="s">
        <v>26</v>
      </c>
      <c r="ZQ6" s="207" t="s">
        <v>26</v>
      </c>
      <c r="ZR6" s="207" t="s">
        <v>26</v>
      </c>
      <c r="ZS6" s="207" t="s">
        <v>26</v>
      </c>
      <c r="ZT6" s="207" t="s">
        <v>26</v>
      </c>
      <c r="ZU6" s="207" t="s">
        <v>26</v>
      </c>
      <c r="ZV6" s="207" t="s">
        <v>26</v>
      </c>
      <c r="ZW6" s="207" t="s">
        <v>26</v>
      </c>
      <c r="ZX6" s="207" t="s">
        <v>26</v>
      </c>
      <c r="ZY6" s="207" t="s">
        <v>26</v>
      </c>
      <c r="ZZ6" s="207" t="s">
        <v>26</v>
      </c>
      <c r="AAA6" s="207" t="s">
        <v>158</v>
      </c>
      <c r="AAB6" s="207" t="s">
        <v>158</v>
      </c>
      <c r="AAC6" s="207" t="s">
        <v>158</v>
      </c>
      <c r="AAD6" s="207" t="s">
        <v>158</v>
      </c>
      <c r="AAE6" s="207" t="s">
        <v>158</v>
      </c>
      <c r="AAF6" s="207" t="s">
        <v>158</v>
      </c>
      <c r="AAG6" s="207" t="s">
        <v>158</v>
      </c>
      <c r="AAH6" s="207" t="s">
        <v>158</v>
      </c>
      <c r="AAI6" s="207" t="s">
        <v>158</v>
      </c>
      <c r="AAJ6" s="207" t="s">
        <v>158</v>
      </c>
      <c r="AAK6" s="207" t="s">
        <v>158</v>
      </c>
      <c r="AAL6" s="207" t="s">
        <v>158</v>
      </c>
      <c r="AAM6" s="207" t="s">
        <v>158</v>
      </c>
      <c r="AAN6" s="207" t="s">
        <v>158</v>
      </c>
      <c r="AAO6" s="207" t="s">
        <v>158</v>
      </c>
      <c r="AAP6" s="207" t="s">
        <v>158</v>
      </c>
      <c r="AAQ6" s="207" t="s">
        <v>158</v>
      </c>
      <c r="AAR6" s="207" t="s">
        <v>158</v>
      </c>
      <c r="AAS6" s="207" t="s">
        <v>158</v>
      </c>
      <c r="AAT6" s="207" t="s">
        <v>158</v>
      </c>
      <c r="AAU6" s="207" t="s">
        <v>158</v>
      </c>
      <c r="AAV6" s="207" t="s">
        <v>158</v>
      </c>
      <c r="AAW6" s="207" t="s">
        <v>158</v>
      </c>
      <c r="AAX6" s="207" t="s">
        <v>158</v>
      </c>
      <c r="AAY6" s="207" t="s">
        <v>158</v>
      </c>
      <c r="AAZ6" s="207" t="s">
        <v>158</v>
      </c>
      <c r="ABA6" s="306">
        <f>(ÜBERSICHT!K6)</f>
        <v>0</v>
      </c>
      <c r="ABB6" s="195">
        <f>(ÜBERSICHT!L6)</f>
        <v>0</v>
      </c>
      <c r="ABC6" s="206">
        <f t="shared" si="2"/>
        <v>681</v>
      </c>
      <c r="ABD6" s="34">
        <f t="shared" si="3"/>
        <v>547</v>
      </c>
      <c r="ABE6" s="34">
        <f t="shared" si="4"/>
        <v>133</v>
      </c>
      <c r="ABF6" s="34">
        <f t="shared" si="5"/>
        <v>1</v>
      </c>
      <c r="ABG6" s="34">
        <f t="shared" si="6"/>
        <v>15</v>
      </c>
      <c r="ABH6" s="34">
        <f t="shared" si="7"/>
        <v>0</v>
      </c>
      <c r="ABI6" s="34">
        <f t="shared" si="8"/>
        <v>0</v>
      </c>
      <c r="ABJ6" s="73">
        <f t="shared" si="9"/>
        <v>696</v>
      </c>
      <c r="ABK6" s="28"/>
      <c r="ABO6" s="28"/>
      <c r="ABP6" s="271" t="str">
        <f>(Mitglieder!C6)</f>
        <v>Capt.S</v>
      </c>
      <c r="ABQ6" s="216">
        <f>100%/(ABJ6-ABG6-ABH6-ABI6)*ABD6</f>
        <v>0.80323054331864896</v>
      </c>
      <c r="ABR6" s="216">
        <f>100%/(ABY6-ABV6-ABW6-ABX6)*ABS6</f>
        <v>0.89285714285714279</v>
      </c>
      <c r="ABS6" s="34">
        <f t="shared" si="10"/>
        <v>25</v>
      </c>
      <c r="ABT6" s="34">
        <f t="shared" si="11"/>
        <v>3</v>
      </c>
      <c r="ABU6" s="34">
        <f t="shared" si="12"/>
        <v>0</v>
      </c>
      <c r="ABV6" s="34">
        <f t="shared" si="13"/>
        <v>3</v>
      </c>
      <c r="ABW6" s="34">
        <f t="shared" si="14"/>
        <v>0</v>
      </c>
      <c r="ABX6" s="34">
        <f t="shared" si="15"/>
        <v>0</v>
      </c>
      <c r="ABY6" s="73">
        <f t="shared" si="16"/>
        <v>31</v>
      </c>
      <c r="ABZ6" s="216">
        <f>100%/(ACG6-ACD6-ACE6-ACF6)*ACA6</f>
        <v>0.81481481481481477</v>
      </c>
      <c r="ACA6" s="34">
        <f t="shared" si="17"/>
        <v>22</v>
      </c>
      <c r="ACB6" s="34">
        <f t="shared" si="18"/>
        <v>5</v>
      </c>
      <c r="ACC6" s="34">
        <f t="shared" si="19"/>
        <v>0</v>
      </c>
      <c r="ACD6" s="34">
        <f t="shared" si="20"/>
        <v>4</v>
      </c>
      <c r="ACE6" s="34">
        <f t="shared" si="21"/>
        <v>0</v>
      </c>
      <c r="ACF6" s="34">
        <f t="shared" si="22"/>
        <v>0</v>
      </c>
      <c r="ACG6" s="73">
        <f t="shared" si="65"/>
        <v>31</v>
      </c>
      <c r="ACH6" s="216">
        <f>100%/(ACO6-ACL6-ACM6-ACN6)*ACI6</f>
        <v>0.74193548387096775</v>
      </c>
      <c r="ACI6" s="34">
        <f t="shared" si="24"/>
        <v>23</v>
      </c>
      <c r="ACJ6" s="34">
        <f t="shared" si="25"/>
        <v>8</v>
      </c>
      <c r="ACK6" s="34">
        <f t="shared" si="26"/>
        <v>0</v>
      </c>
      <c r="ACL6" s="34">
        <f t="shared" si="27"/>
        <v>0</v>
      </c>
      <c r="ACM6" s="34">
        <f t="shared" si="28"/>
        <v>0</v>
      </c>
      <c r="ACN6" s="34">
        <f t="shared" si="29"/>
        <v>0</v>
      </c>
      <c r="ACO6" s="73">
        <f t="shared" si="30"/>
        <v>31</v>
      </c>
      <c r="ACP6" s="216">
        <f>100%/(ACW6-ACT6-ACU6-ACV6)*ACQ6</f>
        <v>0.8666666666666667</v>
      </c>
      <c r="ACQ6" s="34">
        <f t="shared" si="31"/>
        <v>26</v>
      </c>
      <c r="ACR6" s="34">
        <f t="shared" si="32"/>
        <v>4</v>
      </c>
      <c r="ACS6" s="34">
        <f t="shared" si="33"/>
        <v>0</v>
      </c>
      <c r="ACT6" s="34">
        <f t="shared" si="34"/>
        <v>0</v>
      </c>
      <c r="ACU6" s="34">
        <f t="shared" si="35"/>
        <v>0</v>
      </c>
      <c r="ACV6" s="34">
        <f t="shared" si="36"/>
        <v>0</v>
      </c>
      <c r="ACW6" s="73">
        <f t="shared" si="37"/>
        <v>30</v>
      </c>
      <c r="ACX6" s="216">
        <f>100%/(ADE6-ADB6-ADC6-ADD6)*ACY6</f>
        <v>0.80645161290322576</v>
      </c>
      <c r="ACY6" s="34">
        <f t="shared" si="38"/>
        <v>25</v>
      </c>
      <c r="ACZ6" s="34">
        <f t="shared" si="39"/>
        <v>6</v>
      </c>
      <c r="ADA6" s="34">
        <f t="shared" si="40"/>
        <v>0</v>
      </c>
      <c r="ADB6" s="34">
        <f t="shared" si="41"/>
        <v>0</v>
      </c>
      <c r="ADC6" s="34">
        <f t="shared" si="42"/>
        <v>0</v>
      </c>
      <c r="ADD6" s="34">
        <f t="shared" si="43"/>
        <v>0</v>
      </c>
      <c r="ADE6" s="73">
        <f t="shared" si="44"/>
        <v>31</v>
      </c>
      <c r="ADF6" s="216">
        <f>100%/(ADM6-ADJ6-ADK6-ADL6)*ADG6</f>
        <v>0.83333333333333337</v>
      </c>
      <c r="ADG6" s="34">
        <f t="shared" si="45"/>
        <v>25</v>
      </c>
      <c r="ADH6" s="34">
        <f t="shared" si="46"/>
        <v>5</v>
      </c>
      <c r="ADI6" s="34">
        <f t="shared" si="47"/>
        <v>0</v>
      </c>
      <c r="ADJ6" s="34">
        <f t="shared" si="48"/>
        <v>0</v>
      </c>
      <c r="ADK6" s="34">
        <f t="shared" si="49"/>
        <v>0</v>
      </c>
      <c r="ADL6" s="34">
        <f t="shared" si="50"/>
        <v>0</v>
      </c>
      <c r="ADM6" s="73">
        <f t="shared" si="51"/>
        <v>30</v>
      </c>
      <c r="ADN6" s="216">
        <f>100%/(ADU6-ADR6-ADS6-ADT6)*ADO6</f>
        <v>0.87096774193548387</v>
      </c>
      <c r="ADO6" s="34">
        <f t="shared" si="52"/>
        <v>27</v>
      </c>
      <c r="ADP6" s="34">
        <f t="shared" si="53"/>
        <v>4</v>
      </c>
      <c r="ADQ6" s="34">
        <f t="shared" si="54"/>
        <v>0</v>
      </c>
      <c r="ADR6" s="34">
        <f t="shared" si="55"/>
        <v>0</v>
      </c>
      <c r="ADS6" s="34">
        <f t="shared" si="56"/>
        <v>0</v>
      </c>
      <c r="ADT6" s="34">
        <f t="shared" si="57"/>
        <v>0</v>
      </c>
      <c r="ADU6" s="73">
        <f t="shared" si="58"/>
        <v>31</v>
      </c>
      <c r="ADV6" s="216">
        <f>100%/(AEC6-ADZ6-AEA6-AEB6)*ADW6</f>
        <v>0.90322580645161288</v>
      </c>
      <c r="ADW6" s="34">
        <f t="shared" si="72"/>
        <v>28</v>
      </c>
      <c r="ADX6" s="34">
        <f t="shared" si="73"/>
        <v>2</v>
      </c>
      <c r="ADY6" s="34">
        <f t="shared" si="74"/>
        <v>1</v>
      </c>
      <c r="ADZ6" s="34">
        <f t="shared" si="75"/>
        <v>0</v>
      </c>
      <c r="AEA6" s="34">
        <f t="shared" si="76"/>
        <v>0</v>
      </c>
      <c r="AEB6" s="34">
        <f t="shared" si="77"/>
        <v>0</v>
      </c>
      <c r="AEC6" s="73">
        <f t="shared" si="59"/>
        <v>31</v>
      </c>
      <c r="AED6" s="216">
        <f>100%/(AEK6-AEH6-AEI6-AEJ6)*AEE6</f>
        <v>1</v>
      </c>
      <c r="AEE6" s="34">
        <f t="shared" si="79"/>
        <v>10</v>
      </c>
      <c r="AEF6" s="34">
        <f t="shared" si="80"/>
        <v>0</v>
      </c>
      <c r="AEG6" s="34">
        <f t="shared" si="81"/>
        <v>0</v>
      </c>
      <c r="AEH6" s="34">
        <f t="shared" si="82"/>
        <v>0</v>
      </c>
      <c r="AEI6" s="34">
        <f t="shared" si="83"/>
        <v>0</v>
      </c>
      <c r="AEJ6" s="34">
        <f t="shared" si="84"/>
        <v>0</v>
      </c>
      <c r="AEK6" s="73">
        <f t="shared" si="60"/>
        <v>10</v>
      </c>
    </row>
    <row r="7" spans="1:817" x14ac:dyDescent="0.3">
      <c r="A7" s="200">
        <f t="shared" si="61"/>
        <v>5</v>
      </c>
      <c r="B7" s="283">
        <f>1*SUBTOTAL(3,A$3:A7)</f>
        <v>5</v>
      </c>
      <c r="C7" s="251" t="str">
        <f>(Mitglieder!C7)</f>
        <v>Capt.S Jr</v>
      </c>
      <c r="D7" s="171">
        <f t="shared" si="0"/>
        <v>0.85090909090909095</v>
      </c>
      <c r="E7" s="171">
        <f t="shared" si="1"/>
        <v>1</v>
      </c>
      <c r="F7" s="56"/>
      <c r="G7" s="207" t="s">
        <v>69</v>
      </c>
      <c r="H7" s="207" t="s">
        <v>69</v>
      </c>
      <c r="I7" s="207" t="s">
        <v>69</v>
      </c>
      <c r="J7" s="207" t="s">
        <v>69</v>
      </c>
      <c r="K7" s="207" t="s">
        <v>69</v>
      </c>
      <c r="L7" s="207" t="s">
        <v>69</v>
      </c>
      <c r="M7" s="207" t="s">
        <v>69</v>
      </c>
      <c r="N7" s="207" t="s">
        <v>69</v>
      </c>
      <c r="O7" s="207" t="s">
        <v>69</v>
      </c>
      <c r="P7" s="207" t="s">
        <v>69</v>
      </c>
      <c r="Q7" s="207" t="s">
        <v>69</v>
      </c>
      <c r="R7" s="207" t="s">
        <v>69</v>
      </c>
      <c r="S7" s="207" t="s">
        <v>69</v>
      </c>
      <c r="T7" s="207" t="s">
        <v>69</v>
      </c>
      <c r="U7" s="207" t="s">
        <v>69</v>
      </c>
      <c r="V7" s="207" t="s">
        <v>69</v>
      </c>
      <c r="W7" s="207" t="s">
        <v>69</v>
      </c>
      <c r="X7" s="207" t="s">
        <v>69</v>
      </c>
      <c r="Y7" s="207" t="s">
        <v>69</v>
      </c>
      <c r="Z7" s="207" t="s">
        <v>69</v>
      </c>
      <c r="AA7" s="207" t="s">
        <v>69</v>
      </c>
      <c r="AB7" s="207" t="s">
        <v>69</v>
      </c>
      <c r="AC7" s="207" t="s">
        <v>69</v>
      </c>
      <c r="AD7" s="207" t="s">
        <v>69</v>
      </c>
      <c r="AE7" s="207" t="s">
        <v>69</v>
      </c>
      <c r="AF7" s="207" t="s">
        <v>69</v>
      </c>
      <c r="AG7" s="207" t="s">
        <v>69</v>
      </c>
      <c r="AH7" s="207" t="s">
        <v>69</v>
      </c>
      <c r="AI7" s="207" t="s">
        <v>69</v>
      </c>
      <c r="AJ7" s="207" t="s">
        <v>69</v>
      </c>
      <c r="AK7" s="207" t="s">
        <v>69</v>
      </c>
      <c r="AL7" s="207" t="s">
        <v>69</v>
      </c>
      <c r="AM7" s="207" t="s">
        <v>69</v>
      </c>
      <c r="AN7" s="207" t="s">
        <v>69</v>
      </c>
      <c r="AO7" s="207" t="s">
        <v>69</v>
      </c>
      <c r="AP7" s="207" t="s">
        <v>69</v>
      </c>
      <c r="AQ7" s="207" t="s">
        <v>69</v>
      </c>
      <c r="AR7" s="207" t="s">
        <v>69</v>
      </c>
      <c r="AS7" s="207" t="s">
        <v>69</v>
      </c>
      <c r="AT7" s="207" t="s">
        <v>69</v>
      </c>
      <c r="AU7" s="207" t="s">
        <v>69</v>
      </c>
      <c r="AV7" s="207" t="s">
        <v>69</v>
      </c>
      <c r="AW7" s="207" t="s">
        <v>69</v>
      </c>
      <c r="AX7" s="207" t="s">
        <v>69</v>
      </c>
      <c r="AY7" s="207" t="s">
        <v>69</v>
      </c>
      <c r="AZ7" s="207" t="s">
        <v>69</v>
      </c>
      <c r="BA7" s="207" t="s">
        <v>69</v>
      </c>
      <c r="BB7" s="207" t="s">
        <v>69</v>
      </c>
      <c r="BC7" s="207" t="s">
        <v>69</v>
      </c>
      <c r="BD7" s="207" t="s">
        <v>69</v>
      </c>
      <c r="BE7" s="207" t="s">
        <v>69</v>
      </c>
      <c r="BF7" s="207" t="s">
        <v>69</v>
      </c>
      <c r="BG7" s="207" t="s">
        <v>69</v>
      </c>
      <c r="BH7" s="207" t="s">
        <v>69</v>
      </c>
      <c r="BI7" s="207" t="s">
        <v>69</v>
      </c>
      <c r="BJ7" s="207" t="s">
        <v>69</v>
      </c>
      <c r="BK7" s="207" t="s">
        <v>69</v>
      </c>
      <c r="BL7" s="207" t="s">
        <v>69</v>
      </c>
      <c r="BM7" s="207" t="s">
        <v>69</v>
      </c>
      <c r="BN7" s="207" t="s">
        <v>69</v>
      </c>
      <c r="BO7" s="207" t="s">
        <v>69</v>
      </c>
      <c r="BP7" s="207" t="s">
        <v>69</v>
      </c>
      <c r="BQ7" s="207" t="s">
        <v>69</v>
      </c>
      <c r="BR7" s="207" t="s">
        <v>69</v>
      </c>
      <c r="BS7" s="207" t="s">
        <v>69</v>
      </c>
      <c r="BT7" s="207" t="s">
        <v>69</v>
      </c>
      <c r="BU7" s="207" t="s">
        <v>69</v>
      </c>
      <c r="BV7" s="207" t="s">
        <v>69</v>
      </c>
      <c r="BW7" s="207" t="s">
        <v>69</v>
      </c>
      <c r="BX7" s="207" t="s">
        <v>69</v>
      </c>
      <c r="BY7" s="207" t="s">
        <v>69</v>
      </c>
      <c r="BZ7" s="207" t="s">
        <v>69</v>
      </c>
      <c r="CA7" s="207" t="s">
        <v>69</v>
      </c>
      <c r="CB7" s="207" t="s">
        <v>69</v>
      </c>
      <c r="CC7" s="207" t="s">
        <v>69</v>
      </c>
      <c r="CD7" s="207" t="s">
        <v>69</v>
      </c>
      <c r="CE7" s="207" t="s">
        <v>69</v>
      </c>
      <c r="CF7" s="207" t="s">
        <v>69</v>
      </c>
      <c r="CG7" s="207" t="s">
        <v>69</v>
      </c>
      <c r="CH7" s="207" t="s">
        <v>69</v>
      </c>
      <c r="CI7" s="207" t="s">
        <v>69</v>
      </c>
      <c r="CJ7" s="207" t="s">
        <v>69</v>
      </c>
      <c r="CK7" s="207" t="s">
        <v>69</v>
      </c>
      <c r="CL7" s="207" t="s">
        <v>69</v>
      </c>
      <c r="CM7" s="207" t="s">
        <v>69</v>
      </c>
      <c r="CN7" s="207" t="s">
        <v>69</v>
      </c>
      <c r="CO7" s="207" t="s">
        <v>69</v>
      </c>
      <c r="CP7" s="207" t="s">
        <v>69</v>
      </c>
      <c r="CQ7" s="207" t="s">
        <v>69</v>
      </c>
      <c r="CR7" s="207" t="s">
        <v>69</v>
      </c>
      <c r="CS7" s="207" t="s">
        <v>69</v>
      </c>
      <c r="CT7" s="207" t="s">
        <v>69</v>
      </c>
      <c r="CU7" s="207" t="s">
        <v>69</v>
      </c>
      <c r="CV7" s="207" t="s">
        <v>69</v>
      </c>
      <c r="CW7" s="207" t="s">
        <v>69</v>
      </c>
      <c r="CX7" s="207" t="s">
        <v>69</v>
      </c>
      <c r="CY7" s="207" t="s">
        <v>69</v>
      </c>
      <c r="CZ7" s="207" t="s">
        <v>69</v>
      </c>
      <c r="DA7" s="207" t="s">
        <v>69</v>
      </c>
      <c r="DB7" s="207" t="s">
        <v>69</v>
      </c>
      <c r="DC7" s="207" t="s">
        <v>69</v>
      </c>
      <c r="DD7" s="207" t="s">
        <v>69</v>
      </c>
      <c r="DE7" s="207" t="s">
        <v>69</v>
      </c>
      <c r="DF7" s="207" t="s">
        <v>69</v>
      </c>
      <c r="DG7" s="207" t="s">
        <v>69</v>
      </c>
      <c r="DH7" s="207" t="s">
        <v>69</v>
      </c>
      <c r="DI7" s="207" t="s">
        <v>69</v>
      </c>
      <c r="DJ7" s="207" t="s">
        <v>69</v>
      </c>
      <c r="DK7" s="207" t="s">
        <v>69</v>
      </c>
      <c r="DL7" s="207" t="s">
        <v>69</v>
      </c>
      <c r="DM7" s="207" t="s">
        <v>69</v>
      </c>
      <c r="DN7" s="207" t="s">
        <v>69</v>
      </c>
      <c r="DO7" s="207" t="s">
        <v>69</v>
      </c>
      <c r="DP7" s="207" t="s">
        <v>69</v>
      </c>
      <c r="DQ7" s="207" t="s">
        <v>69</v>
      </c>
      <c r="DR7" s="207" t="s">
        <v>69</v>
      </c>
      <c r="DS7" s="207" t="s">
        <v>69</v>
      </c>
      <c r="DT7" s="207" t="s">
        <v>69</v>
      </c>
      <c r="DU7" s="207" t="s">
        <v>69</v>
      </c>
      <c r="DV7" s="207" t="s">
        <v>69</v>
      </c>
      <c r="DW7" s="207" t="s">
        <v>69</v>
      </c>
      <c r="DX7" s="207" t="s">
        <v>69</v>
      </c>
      <c r="DY7" s="207" t="s">
        <v>69</v>
      </c>
      <c r="DZ7" s="207" t="s">
        <v>69</v>
      </c>
      <c r="EA7" s="207" t="s">
        <v>69</v>
      </c>
      <c r="EB7" s="207" t="s">
        <v>69</v>
      </c>
      <c r="EC7" s="207" t="s">
        <v>69</v>
      </c>
      <c r="ED7" s="207" t="s">
        <v>69</v>
      </c>
      <c r="EE7" s="207" t="s">
        <v>69</v>
      </c>
      <c r="EF7" s="207" t="s">
        <v>69</v>
      </c>
      <c r="EG7" s="207" t="s">
        <v>69</v>
      </c>
      <c r="EH7" s="207" t="s">
        <v>69</v>
      </c>
      <c r="EI7" s="207" t="s">
        <v>69</v>
      </c>
      <c r="EJ7" s="207" t="s">
        <v>69</v>
      </c>
      <c r="EK7" s="207" t="s">
        <v>69</v>
      </c>
      <c r="EL7" s="207" t="s">
        <v>69</v>
      </c>
      <c r="EM7" s="207" t="s">
        <v>69</v>
      </c>
      <c r="EN7" s="207" t="s">
        <v>69</v>
      </c>
      <c r="EO7" s="207" t="s">
        <v>69</v>
      </c>
      <c r="EP7" s="207" t="s">
        <v>69</v>
      </c>
      <c r="EQ7" s="207" t="s">
        <v>69</v>
      </c>
      <c r="ER7" s="207" t="s">
        <v>69</v>
      </c>
      <c r="ES7" s="207" t="s">
        <v>69</v>
      </c>
      <c r="ET7" s="207" t="s">
        <v>69</v>
      </c>
      <c r="EU7" s="207" t="s">
        <v>69</v>
      </c>
      <c r="EV7" s="207" t="s">
        <v>69</v>
      </c>
      <c r="EW7" s="207" t="s">
        <v>69</v>
      </c>
      <c r="EX7" s="207" t="s">
        <v>69</v>
      </c>
      <c r="EY7" s="207" t="s">
        <v>69</v>
      </c>
      <c r="EZ7" s="207" t="s">
        <v>69</v>
      </c>
      <c r="FA7" s="207" t="s">
        <v>69</v>
      </c>
      <c r="FB7" s="207" t="s">
        <v>69</v>
      </c>
      <c r="FC7" s="207" t="s">
        <v>69</v>
      </c>
      <c r="FD7" s="207" t="s">
        <v>69</v>
      </c>
      <c r="FE7" s="207" t="s">
        <v>69</v>
      </c>
      <c r="FF7" s="207" t="s">
        <v>69</v>
      </c>
      <c r="FG7" s="207" t="s">
        <v>69</v>
      </c>
      <c r="FH7" s="207" t="s">
        <v>69</v>
      </c>
      <c r="FI7" s="207" t="s">
        <v>69</v>
      </c>
      <c r="FJ7" s="207" t="s">
        <v>69</v>
      </c>
      <c r="FK7" s="207" t="s">
        <v>69</v>
      </c>
      <c r="FL7" s="207" t="s">
        <v>69</v>
      </c>
      <c r="FM7" s="207" t="s">
        <v>69</v>
      </c>
      <c r="FN7" s="207" t="s">
        <v>69</v>
      </c>
      <c r="FO7" s="207" t="s">
        <v>69</v>
      </c>
      <c r="FP7" s="207" t="s">
        <v>69</v>
      </c>
      <c r="FQ7" s="207" t="s">
        <v>69</v>
      </c>
      <c r="FR7" s="207" t="s">
        <v>69</v>
      </c>
      <c r="FS7" s="207" t="s">
        <v>69</v>
      </c>
      <c r="FT7" s="207" t="s">
        <v>69</v>
      </c>
      <c r="FU7" s="207" t="s">
        <v>69</v>
      </c>
      <c r="FV7" s="207" t="s">
        <v>69</v>
      </c>
      <c r="FW7" s="207" t="s">
        <v>69</v>
      </c>
      <c r="FX7" s="207" t="s">
        <v>69</v>
      </c>
      <c r="FY7" s="207" t="s">
        <v>69</v>
      </c>
      <c r="FZ7" s="207" t="s">
        <v>69</v>
      </c>
      <c r="GA7" s="207" t="s">
        <v>69</v>
      </c>
      <c r="GB7" s="207" t="s">
        <v>69</v>
      </c>
      <c r="GC7" s="207" t="s">
        <v>69</v>
      </c>
      <c r="GD7" s="207" t="s">
        <v>69</v>
      </c>
      <c r="GE7" s="207" t="s">
        <v>69</v>
      </c>
      <c r="GF7" s="207" t="s">
        <v>69</v>
      </c>
      <c r="GG7" s="207" t="s">
        <v>69</v>
      </c>
      <c r="GH7" s="207" t="s">
        <v>69</v>
      </c>
      <c r="GI7" s="207" t="s">
        <v>69</v>
      </c>
      <c r="GJ7" s="207" t="s">
        <v>69</v>
      </c>
      <c r="GK7" s="207" t="s">
        <v>69</v>
      </c>
      <c r="GL7" s="207" t="s">
        <v>69</v>
      </c>
      <c r="GM7" s="207" t="s">
        <v>69</v>
      </c>
      <c r="GN7" s="207" t="s">
        <v>69</v>
      </c>
      <c r="GO7" s="207" t="s">
        <v>69</v>
      </c>
      <c r="GP7" s="207" t="s">
        <v>69</v>
      </c>
      <c r="GQ7" s="207" t="s">
        <v>69</v>
      </c>
      <c r="GR7" s="207" t="s">
        <v>69</v>
      </c>
      <c r="GS7" s="207" t="s">
        <v>69</v>
      </c>
      <c r="GT7" s="207" t="s">
        <v>69</v>
      </c>
      <c r="GU7" s="207" t="s">
        <v>69</v>
      </c>
      <c r="GV7" s="207" t="s">
        <v>69</v>
      </c>
      <c r="GW7" s="207" t="s">
        <v>69</v>
      </c>
      <c r="GX7" s="207" t="s">
        <v>69</v>
      </c>
      <c r="GY7" s="207" t="s">
        <v>69</v>
      </c>
      <c r="GZ7" s="207" t="s">
        <v>69</v>
      </c>
      <c r="HA7" s="207" t="s">
        <v>69</v>
      </c>
      <c r="HB7" s="207" t="s">
        <v>69</v>
      </c>
      <c r="HC7" s="207" t="s">
        <v>69</v>
      </c>
      <c r="HD7" s="207" t="s">
        <v>69</v>
      </c>
      <c r="HE7" s="207" t="s">
        <v>69</v>
      </c>
      <c r="HF7" s="207" t="s">
        <v>69</v>
      </c>
      <c r="HG7" s="207" t="s">
        <v>69</v>
      </c>
      <c r="HH7" s="207" t="s">
        <v>69</v>
      </c>
      <c r="HI7" s="207" t="s">
        <v>69</v>
      </c>
      <c r="HJ7" s="207" t="s">
        <v>69</v>
      </c>
      <c r="HK7" s="207" t="s">
        <v>69</v>
      </c>
      <c r="HL7" s="207" t="s">
        <v>69</v>
      </c>
      <c r="HM7" s="207" t="s">
        <v>69</v>
      </c>
      <c r="HN7" s="207" t="s">
        <v>69</v>
      </c>
      <c r="HO7" s="207" t="s">
        <v>69</v>
      </c>
      <c r="HP7" s="207" t="s">
        <v>69</v>
      </c>
      <c r="HQ7" s="207" t="s">
        <v>69</v>
      </c>
      <c r="HR7" s="207" t="s">
        <v>69</v>
      </c>
      <c r="HS7" s="207" t="s">
        <v>69</v>
      </c>
      <c r="HT7" s="207" t="s">
        <v>69</v>
      </c>
      <c r="HU7" s="207" t="s">
        <v>69</v>
      </c>
      <c r="HV7" s="207" t="s">
        <v>69</v>
      </c>
      <c r="HW7" s="207" t="s">
        <v>69</v>
      </c>
      <c r="HX7" s="207" t="s">
        <v>69</v>
      </c>
      <c r="HY7" s="207" t="s">
        <v>69</v>
      </c>
      <c r="HZ7" s="207" t="s">
        <v>69</v>
      </c>
      <c r="IA7" s="207" t="s">
        <v>69</v>
      </c>
      <c r="IB7" s="207" t="s">
        <v>69</v>
      </c>
      <c r="IC7" s="207" t="s">
        <v>69</v>
      </c>
      <c r="ID7" s="207" t="s">
        <v>69</v>
      </c>
      <c r="IE7" s="207" t="s">
        <v>69</v>
      </c>
      <c r="IF7" s="207" t="s">
        <v>69</v>
      </c>
      <c r="IG7" s="207" t="s">
        <v>69</v>
      </c>
      <c r="IH7" s="207" t="s">
        <v>69</v>
      </c>
      <c r="II7" s="207" t="s">
        <v>69</v>
      </c>
      <c r="IJ7" s="207" t="s">
        <v>69</v>
      </c>
      <c r="IK7" s="207" t="s">
        <v>69</v>
      </c>
      <c r="IL7" s="207" t="s">
        <v>69</v>
      </c>
      <c r="IM7" s="207" t="s">
        <v>69</v>
      </c>
      <c r="IN7" s="207" t="s">
        <v>69</v>
      </c>
      <c r="IO7" s="207" t="s">
        <v>69</v>
      </c>
      <c r="IP7" s="207" t="s">
        <v>69</v>
      </c>
      <c r="IQ7" s="207" t="s">
        <v>69</v>
      </c>
      <c r="IR7" s="207" t="s">
        <v>69</v>
      </c>
      <c r="IS7" s="207" t="s">
        <v>69</v>
      </c>
      <c r="IT7" s="207" t="s">
        <v>69</v>
      </c>
      <c r="IU7" s="207" t="s">
        <v>69</v>
      </c>
      <c r="IV7" s="207" t="s">
        <v>69</v>
      </c>
      <c r="IW7" s="207" t="s">
        <v>69</v>
      </c>
      <c r="IX7" s="207" t="s">
        <v>69</v>
      </c>
      <c r="IY7" s="207" t="s">
        <v>69</v>
      </c>
      <c r="IZ7" s="207" t="s">
        <v>69</v>
      </c>
      <c r="JA7" s="207" t="s">
        <v>69</v>
      </c>
      <c r="JB7" s="207" t="s">
        <v>69</v>
      </c>
      <c r="JC7" s="207" t="s">
        <v>69</v>
      </c>
      <c r="JD7" s="207" t="s">
        <v>69</v>
      </c>
      <c r="JE7" s="207" t="s">
        <v>69</v>
      </c>
      <c r="JF7" s="207" t="s">
        <v>69</v>
      </c>
      <c r="JG7" s="207" t="s">
        <v>69</v>
      </c>
      <c r="JH7" s="207" t="s">
        <v>69</v>
      </c>
      <c r="JI7" s="207" t="s">
        <v>69</v>
      </c>
      <c r="JJ7" s="207" t="s">
        <v>69</v>
      </c>
      <c r="JK7" s="207" t="s">
        <v>69</v>
      </c>
      <c r="JL7" s="207" t="s">
        <v>69</v>
      </c>
      <c r="JM7" s="207" t="s">
        <v>69</v>
      </c>
      <c r="JN7" s="207" t="s">
        <v>69</v>
      </c>
      <c r="JO7" s="207" t="s">
        <v>69</v>
      </c>
      <c r="JP7" s="207" t="s">
        <v>69</v>
      </c>
      <c r="JQ7" s="207" t="s">
        <v>69</v>
      </c>
      <c r="JR7" s="207" t="s">
        <v>69</v>
      </c>
      <c r="JS7" s="207" t="s">
        <v>69</v>
      </c>
      <c r="JT7" s="207" t="s">
        <v>69</v>
      </c>
      <c r="JU7" s="207" t="s">
        <v>69</v>
      </c>
      <c r="JV7" s="207" t="s">
        <v>69</v>
      </c>
      <c r="JW7" s="207" t="s">
        <v>69</v>
      </c>
      <c r="JX7" s="207" t="s">
        <v>69</v>
      </c>
      <c r="JY7" s="207" t="s">
        <v>69</v>
      </c>
      <c r="JZ7" s="207" t="s">
        <v>69</v>
      </c>
      <c r="KA7" s="207" t="s">
        <v>69</v>
      </c>
      <c r="KB7" s="207" t="s">
        <v>69</v>
      </c>
      <c r="KC7" s="207" t="s">
        <v>69</v>
      </c>
      <c r="KD7" s="207" t="s">
        <v>69</v>
      </c>
      <c r="KE7" s="207" t="s">
        <v>69</v>
      </c>
      <c r="KF7" s="207" t="s">
        <v>69</v>
      </c>
      <c r="KG7" s="207" t="s">
        <v>69</v>
      </c>
      <c r="KH7" s="207" t="s">
        <v>69</v>
      </c>
      <c r="KI7" s="207" t="s">
        <v>69</v>
      </c>
      <c r="KJ7" s="207" t="s">
        <v>69</v>
      </c>
      <c r="KK7" s="207" t="s">
        <v>69</v>
      </c>
      <c r="KL7" s="207" t="s">
        <v>69</v>
      </c>
      <c r="KM7" s="207" t="s">
        <v>69</v>
      </c>
      <c r="KN7" s="207" t="s">
        <v>69</v>
      </c>
      <c r="KO7" s="207" t="s">
        <v>69</v>
      </c>
      <c r="KP7" s="207" t="s">
        <v>69</v>
      </c>
      <c r="KQ7" s="207" t="s">
        <v>69</v>
      </c>
      <c r="KR7" s="207" t="s">
        <v>69</v>
      </c>
      <c r="KS7" s="207" t="s">
        <v>69</v>
      </c>
      <c r="KT7" s="207" t="s">
        <v>69</v>
      </c>
      <c r="KU7" s="207" t="s">
        <v>69</v>
      </c>
      <c r="KV7" s="207" t="s">
        <v>69</v>
      </c>
      <c r="KW7" s="207" t="s">
        <v>69</v>
      </c>
      <c r="KX7" s="207" t="s">
        <v>69</v>
      </c>
      <c r="KY7" s="207" t="s">
        <v>69</v>
      </c>
      <c r="KZ7" s="207" t="s">
        <v>69</v>
      </c>
      <c r="LA7" s="207" t="s">
        <v>69</v>
      </c>
      <c r="LB7" s="207" t="s">
        <v>69</v>
      </c>
      <c r="LC7" s="207" t="s">
        <v>69</v>
      </c>
      <c r="LD7" s="207" t="s">
        <v>69</v>
      </c>
      <c r="LE7" s="207" t="s">
        <v>69</v>
      </c>
      <c r="LF7" s="207" t="s">
        <v>69</v>
      </c>
      <c r="LG7" s="207" t="s">
        <v>69</v>
      </c>
      <c r="LH7" s="207" t="s">
        <v>69</v>
      </c>
      <c r="LI7" s="207" t="s">
        <v>69</v>
      </c>
      <c r="LJ7" s="207" t="s">
        <v>69</v>
      </c>
      <c r="LK7" s="207" t="s">
        <v>69</v>
      </c>
      <c r="LL7" s="207" t="s">
        <v>69</v>
      </c>
      <c r="LM7" s="207" t="s">
        <v>69</v>
      </c>
      <c r="LN7" s="207" t="s">
        <v>69</v>
      </c>
      <c r="LO7" s="207" t="s">
        <v>69</v>
      </c>
      <c r="LP7" s="207" t="s">
        <v>69</v>
      </c>
      <c r="LQ7" s="207" t="s">
        <v>69</v>
      </c>
      <c r="LR7" s="207" t="s">
        <v>69</v>
      </c>
      <c r="LS7" s="207" t="s">
        <v>69</v>
      </c>
      <c r="LT7" s="207" t="s">
        <v>69</v>
      </c>
      <c r="LU7" s="207" t="s">
        <v>69</v>
      </c>
      <c r="LV7" s="207" t="s">
        <v>69</v>
      </c>
      <c r="LW7" s="207" t="s">
        <v>69</v>
      </c>
      <c r="LX7" s="207" t="s">
        <v>69</v>
      </c>
      <c r="LY7" s="207" t="s">
        <v>69</v>
      </c>
      <c r="LZ7" s="207" t="s">
        <v>69</v>
      </c>
      <c r="MA7" s="207" t="s">
        <v>69</v>
      </c>
      <c r="MB7" s="207" t="s">
        <v>69</v>
      </c>
      <c r="MC7" s="207" t="s">
        <v>69</v>
      </c>
      <c r="MD7" s="207" t="s">
        <v>69</v>
      </c>
      <c r="ME7" s="207" t="s">
        <v>69</v>
      </c>
      <c r="MF7" s="207" t="s">
        <v>69</v>
      </c>
      <c r="MG7" s="207" t="s">
        <v>69</v>
      </c>
      <c r="MH7" s="207" t="s">
        <v>69</v>
      </c>
      <c r="MI7" s="207" t="s">
        <v>69</v>
      </c>
      <c r="MJ7" s="207" t="s">
        <v>69</v>
      </c>
      <c r="MK7" s="207" t="s">
        <v>69</v>
      </c>
      <c r="ML7" s="207" t="s">
        <v>69</v>
      </c>
      <c r="MM7" s="207" t="s">
        <v>69</v>
      </c>
      <c r="MN7" s="207" t="s">
        <v>69</v>
      </c>
      <c r="MO7" s="207" t="s">
        <v>69</v>
      </c>
      <c r="MP7" s="207" t="s">
        <v>69</v>
      </c>
      <c r="MQ7" s="207" t="s">
        <v>69</v>
      </c>
      <c r="MR7" s="207" t="s">
        <v>69</v>
      </c>
      <c r="MS7" s="207" t="s">
        <v>69</v>
      </c>
      <c r="MT7" s="207" t="s">
        <v>69</v>
      </c>
      <c r="MU7" s="207" t="s">
        <v>69</v>
      </c>
      <c r="MV7" s="207" t="s">
        <v>69</v>
      </c>
      <c r="MW7" s="207" t="s">
        <v>69</v>
      </c>
      <c r="MX7" s="207" t="s">
        <v>69</v>
      </c>
      <c r="MY7" s="207" t="s">
        <v>69</v>
      </c>
      <c r="MZ7" s="207" t="s">
        <v>69</v>
      </c>
      <c r="NA7" s="207" t="s">
        <v>69</v>
      </c>
      <c r="NB7" s="207" t="s">
        <v>69</v>
      </c>
      <c r="NC7" s="207" t="s">
        <v>69</v>
      </c>
      <c r="ND7" s="207" t="s">
        <v>69</v>
      </c>
      <c r="NE7" s="207" t="s">
        <v>69</v>
      </c>
      <c r="NF7" s="207" t="s">
        <v>69</v>
      </c>
      <c r="NG7" s="207" t="s">
        <v>69</v>
      </c>
      <c r="NH7" s="207" t="s">
        <v>69</v>
      </c>
      <c r="NI7" s="207" t="s">
        <v>69</v>
      </c>
      <c r="NJ7" s="207" t="s">
        <v>69</v>
      </c>
      <c r="NK7" s="207" t="s">
        <v>69</v>
      </c>
      <c r="NL7" s="207" t="s">
        <v>69</v>
      </c>
      <c r="NM7" s="207" t="s">
        <v>69</v>
      </c>
      <c r="NN7" s="207" t="s">
        <v>69</v>
      </c>
      <c r="NO7" s="207" t="s">
        <v>69</v>
      </c>
      <c r="NP7" s="207" t="s">
        <v>69</v>
      </c>
      <c r="NQ7" s="207" t="s">
        <v>69</v>
      </c>
      <c r="NR7" s="207" t="s">
        <v>69</v>
      </c>
      <c r="NS7" s="207" t="s">
        <v>69</v>
      </c>
      <c r="NT7" s="207" t="s">
        <v>69</v>
      </c>
      <c r="NU7" s="207" t="s">
        <v>69</v>
      </c>
      <c r="NV7" s="207" t="s">
        <v>69</v>
      </c>
      <c r="NW7" s="207" t="s">
        <v>69</v>
      </c>
      <c r="NX7" s="207" t="s">
        <v>69</v>
      </c>
      <c r="NY7" s="207" t="s">
        <v>69</v>
      </c>
      <c r="NZ7" s="207" t="s">
        <v>69</v>
      </c>
      <c r="OA7" s="207" t="s">
        <v>69</v>
      </c>
      <c r="OB7" s="207" t="s">
        <v>69</v>
      </c>
      <c r="OC7" s="207" t="s">
        <v>69</v>
      </c>
      <c r="OD7" s="207" t="s">
        <v>69</v>
      </c>
      <c r="OE7" s="207" t="s">
        <v>69</v>
      </c>
      <c r="OF7" s="207" t="s">
        <v>69</v>
      </c>
      <c r="OG7" s="207" t="s">
        <v>69</v>
      </c>
      <c r="OH7" s="207" t="s">
        <v>69</v>
      </c>
      <c r="OI7" s="207" t="s">
        <v>69</v>
      </c>
      <c r="OJ7" s="207" t="s">
        <v>69</v>
      </c>
      <c r="OK7" s="207" t="s">
        <v>69</v>
      </c>
      <c r="OL7" s="207" t="s">
        <v>69</v>
      </c>
      <c r="OM7" s="207" t="s">
        <v>69</v>
      </c>
      <c r="ON7" s="207" t="s">
        <v>69</v>
      </c>
      <c r="OO7" s="207" t="s">
        <v>69</v>
      </c>
      <c r="OP7" s="207" t="s">
        <v>69</v>
      </c>
      <c r="OQ7" s="207" t="s">
        <v>69</v>
      </c>
      <c r="OR7" s="207" t="s">
        <v>69</v>
      </c>
      <c r="OS7" s="207" t="s">
        <v>69</v>
      </c>
      <c r="OT7" s="207" t="s">
        <v>69</v>
      </c>
      <c r="OU7" s="207" t="s">
        <v>69</v>
      </c>
      <c r="OV7" s="207" t="s">
        <v>69</v>
      </c>
      <c r="OW7" s="207" t="s">
        <v>69</v>
      </c>
      <c r="OX7" s="207" t="s">
        <v>69</v>
      </c>
      <c r="OY7" s="207" t="s">
        <v>69</v>
      </c>
      <c r="OZ7" s="207" t="s">
        <v>69</v>
      </c>
      <c r="PA7" s="207" t="s">
        <v>69</v>
      </c>
      <c r="PB7" s="207" t="s">
        <v>69</v>
      </c>
      <c r="PC7" s="207" t="s">
        <v>27</v>
      </c>
      <c r="PD7" s="207" t="s">
        <v>26</v>
      </c>
      <c r="PE7" s="207" t="s">
        <v>26</v>
      </c>
      <c r="PF7" s="207" t="s">
        <v>26</v>
      </c>
      <c r="PG7" s="207" t="s">
        <v>26</v>
      </c>
      <c r="PH7" s="207" t="s">
        <v>26</v>
      </c>
      <c r="PI7" s="207" t="s">
        <v>26</v>
      </c>
      <c r="PJ7" s="207" t="s">
        <v>26</v>
      </c>
      <c r="PK7" s="207" t="s">
        <v>26</v>
      </c>
      <c r="PL7" s="207" t="s">
        <v>26</v>
      </c>
      <c r="PM7" s="207" t="s">
        <v>27</v>
      </c>
      <c r="PN7" s="207" t="s">
        <v>27</v>
      </c>
      <c r="PO7" s="207" t="s">
        <v>26</v>
      </c>
      <c r="PP7" s="207" t="s">
        <v>26</v>
      </c>
      <c r="PQ7" s="207" t="s">
        <v>26</v>
      </c>
      <c r="PR7" s="207" t="s">
        <v>27</v>
      </c>
      <c r="PS7" s="207" t="s">
        <v>27</v>
      </c>
      <c r="PT7" s="207" t="s">
        <v>26</v>
      </c>
      <c r="PU7" s="207" t="s">
        <v>26</v>
      </c>
      <c r="PV7" s="207" t="s">
        <v>27</v>
      </c>
      <c r="PW7" s="207" t="s">
        <v>26</v>
      </c>
      <c r="PX7" s="207" t="s">
        <v>26</v>
      </c>
      <c r="PY7" s="207" t="s">
        <v>26</v>
      </c>
      <c r="PZ7" s="207" t="s">
        <v>26</v>
      </c>
      <c r="QA7" s="207" t="s">
        <v>27</v>
      </c>
      <c r="QB7" s="207" t="s">
        <v>26</v>
      </c>
      <c r="QC7" s="207" t="s">
        <v>26</v>
      </c>
      <c r="QD7" s="207" t="s">
        <v>26</v>
      </c>
      <c r="QE7" s="207" t="s">
        <v>26</v>
      </c>
      <c r="QF7" s="207" t="s">
        <v>26</v>
      </c>
      <c r="QG7" s="207" t="s">
        <v>26</v>
      </c>
      <c r="QH7" s="207" t="s">
        <v>26</v>
      </c>
      <c r="QI7" s="207" t="s">
        <v>69</v>
      </c>
      <c r="QJ7" s="207" t="s">
        <v>69</v>
      </c>
      <c r="QK7" s="207" t="s">
        <v>69</v>
      </c>
      <c r="QL7" s="207" t="s">
        <v>26</v>
      </c>
      <c r="QM7" s="207" t="s">
        <v>69</v>
      </c>
      <c r="QN7" s="207" t="s">
        <v>69</v>
      </c>
      <c r="QO7" s="207" t="s">
        <v>69</v>
      </c>
      <c r="QP7" s="207" t="s">
        <v>26</v>
      </c>
      <c r="QQ7" s="207" t="s">
        <v>26</v>
      </c>
      <c r="QR7" s="207" t="s">
        <v>26</v>
      </c>
      <c r="QS7" s="207" t="s">
        <v>26</v>
      </c>
      <c r="QT7" s="207" t="s">
        <v>26</v>
      </c>
      <c r="QU7" s="207" t="s">
        <v>26</v>
      </c>
      <c r="QV7" s="207" t="s">
        <v>26</v>
      </c>
      <c r="QW7" s="207" t="s">
        <v>26</v>
      </c>
      <c r="QX7" s="207" t="s">
        <v>26</v>
      </c>
      <c r="QY7" s="207" t="s">
        <v>26</v>
      </c>
      <c r="QZ7" s="207" t="s">
        <v>26</v>
      </c>
      <c r="RA7" s="207" t="s">
        <v>26</v>
      </c>
      <c r="RB7" s="207" t="s">
        <v>26</v>
      </c>
      <c r="RC7" s="207" t="s">
        <v>26</v>
      </c>
      <c r="RD7" s="207" t="s">
        <v>26</v>
      </c>
      <c r="RE7" s="207" t="s">
        <v>26</v>
      </c>
      <c r="RF7" s="207" t="s">
        <v>26</v>
      </c>
      <c r="RG7" s="207" t="s">
        <v>26</v>
      </c>
      <c r="RH7" s="207" t="s">
        <v>26</v>
      </c>
      <c r="RI7" s="207" t="s">
        <v>26</v>
      </c>
      <c r="RJ7" s="207" t="s">
        <v>26</v>
      </c>
      <c r="RK7" s="207" t="s">
        <v>26</v>
      </c>
      <c r="RL7" s="207" t="s">
        <v>26</v>
      </c>
      <c r="RM7" s="207" t="s">
        <v>15</v>
      </c>
      <c r="RN7" s="207" t="s">
        <v>15</v>
      </c>
      <c r="RO7" s="207" t="s">
        <v>15</v>
      </c>
      <c r="RP7" s="207" t="s">
        <v>26</v>
      </c>
      <c r="RQ7" s="207" t="s">
        <v>26</v>
      </c>
      <c r="RR7" s="207" t="s">
        <v>26</v>
      </c>
      <c r="RS7" s="207" t="s">
        <v>27</v>
      </c>
      <c r="RT7" s="207" t="s">
        <v>26</v>
      </c>
      <c r="RU7" s="207" t="s">
        <v>26</v>
      </c>
      <c r="RV7" s="207" t="s">
        <v>26</v>
      </c>
      <c r="RW7" s="207" t="s">
        <v>26</v>
      </c>
      <c r="RX7" s="207" t="s">
        <v>26</v>
      </c>
      <c r="RY7" s="207" t="s">
        <v>26</v>
      </c>
      <c r="RZ7" s="207" t="s">
        <v>26</v>
      </c>
      <c r="SA7" s="207" t="s">
        <v>26</v>
      </c>
      <c r="SB7" s="207" t="s">
        <v>26</v>
      </c>
      <c r="SC7" s="207" t="s">
        <v>26</v>
      </c>
      <c r="SD7" s="207" t="s">
        <v>26</v>
      </c>
      <c r="SE7" s="207" t="s">
        <v>26</v>
      </c>
      <c r="SF7" s="207" t="s">
        <v>26</v>
      </c>
      <c r="SG7" s="207" t="s">
        <v>27</v>
      </c>
      <c r="SH7" s="207" t="s">
        <v>27</v>
      </c>
      <c r="SI7" s="207" t="s">
        <v>26</v>
      </c>
      <c r="SJ7" s="207" t="s">
        <v>26</v>
      </c>
      <c r="SK7" s="207" t="s">
        <v>27</v>
      </c>
      <c r="SL7" s="207" t="s">
        <v>27</v>
      </c>
      <c r="SM7" s="207" t="s">
        <v>26</v>
      </c>
      <c r="SN7" s="207" t="s">
        <v>26</v>
      </c>
      <c r="SO7" s="207" t="s">
        <v>26</v>
      </c>
      <c r="SP7" s="207" t="s">
        <v>26</v>
      </c>
      <c r="SQ7" s="207" t="s">
        <v>26</v>
      </c>
      <c r="SR7" s="207" t="s">
        <v>27</v>
      </c>
      <c r="SS7" s="207" t="s">
        <v>26</v>
      </c>
      <c r="ST7" s="207" t="s">
        <v>27</v>
      </c>
      <c r="SU7" s="207" t="s">
        <v>26</v>
      </c>
      <c r="SV7" s="207" t="s">
        <v>26</v>
      </c>
      <c r="SW7" s="207" t="s">
        <v>26</v>
      </c>
      <c r="SX7" s="207" t="s">
        <v>26</v>
      </c>
      <c r="SY7" s="207" t="s">
        <v>26</v>
      </c>
      <c r="SZ7" s="207" t="s">
        <v>26</v>
      </c>
      <c r="TA7" s="207" t="s">
        <v>26</v>
      </c>
      <c r="TB7" s="207" t="s">
        <v>26</v>
      </c>
      <c r="TC7" s="207" t="s">
        <v>26</v>
      </c>
      <c r="TD7" s="207" t="s">
        <v>26</v>
      </c>
      <c r="TE7" s="207" t="s">
        <v>26</v>
      </c>
      <c r="TF7" s="207" t="s">
        <v>27</v>
      </c>
      <c r="TG7" s="207" t="s">
        <v>26</v>
      </c>
      <c r="TH7" s="207" t="s">
        <v>26</v>
      </c>
      <c r="TI7" s="207" t="s">
        <v>27</v>
      </c>
      <c r="TJ7" s="207" t="s">
        <v>26</v>
      </c>
      <c r="TK7" s="207" t="s">
        <v>26</v>
      </c>
      <c r="TL7" s="207" t="s">
        <v>26</v>
      </c>
      <c r="TM7" s="207" t="s">
        <v>26</v>
      </c>
      <c r="TN7" s="207" t="s">
        <v>26</v>
      </c>
      <c r="TO7" s="207" t="s">
        <v>26</v>
      </c>
      <c r="TP7" s="207" t="s">
        <v>26</v>
      </c>
      <c r="TQ7" s="207" t="s">
        <v>26</v>
      </c>
      <c r="TR7" s="207" t="s">
        <v>26</v>
      </c>
      <c r="TS7" s="207" t="s">
        <v>26</v>
      </c>
      <c r="TT7" s="207" t="s">
        <v>26</v>
      </c>
      <c r="TU7" s="207" t="s">
        <v>26</v>
      </c>
      <c r="TV7" s="207" t="s">
        <v>26</v>
      </c>
      <c r="TW7" s="207" t="s">
        <v>26</v>
      </c>
      <c r="TX7" s="207" t="s">
        <v>26</v>
      </c>
      <c r="TY7" s="207" t="s">
        <v>26</v>
      </c>
      <c r="TZ7" s="207" t="s">
        <v>26</v>
      </c>
      <c r="UA7" s="207" t="s">
        <v>26</v>
      </c>
      <c r="UB7" s="207" t="s">
        <v>27</v>
      </c>
      <c r="UC7" s="207" t="s">
        <v>26</v>
      </c>
      <c r="UD7" s="207" t="s">
        <v>26</v>
      </c>
      <c r="UE7" s="207" t="s">
        <v>26</v>
      </c>
      <c r="UF7" s="207" t="s">
        <v>26</v>
      </c>
      <c r="UG7" s="207" t="s">
        <v>26</v>
      </c>
      <c r="UH7" s="207" t="s">
        <v>27</v>
      </c>
      <c r="UI7" s="207" t="s">
        <v>26</v>
      </c>
      <c r="UJ7" s="207" t="s">
        <v>26</v>
      </c>
      <c r="UK7" s="207" t="s">
        <v>26</v>
      </c>
      <c r="UL7" s="207" t="s">
        <v>26</v>
      </c>
      <c r="UM7" s="207" t="s">
        <v>26</v>
      </c>
      <c r="UN7" s="207" t="s">
        <v>26</v>
      </c>
      <c r="UO7" s="207" t="s">
        <v>26</v>
      </c>
      <c r="UP7" s="207" t="s">
        <v>27</v>
      </c>
      <c r="UQ7" s="207" t="s">
        <v>26</v>
      </c>
      <c r="UR7" s="207" t="s">
        <v>27</v>
      </c>
      <c r="US7" s="207" t="s">
        <v>26</v>
      </c>
      <c r="UT7" s="207" t="s">
        <v>26</v>
      </c>
      <c r="UU7" s="207" t="s">
        <v>26</v>
      </c>
      <c r="UV7" s="207" t="s">
        <v>26</v>
      </c>
      <c r="UW7" s="207" t="s">
        <v>26</v>
      </c>
      <c r="UX7" s="207" t="s">
        <v>26</v>
      </c>
      <c r="UY7" s="207" t="s">
        <v>26</v>
      </c>
      <c r="UZ7" s="207" t="s">
        <v>26</v>
      </c>
      <c r="VA7" s="207" t="s">
        <v>26</v>
      </c>
      <c r="VB7" s="207" t="s">
        <v>26</v>
      </c>
      <c r="VC7" s="207" t="s">
        <v>26</v>
      </c>
      <c r="VD7" s="207" t="s">
        <v>26</v>
      </c>
      <c r="VE7" s="207" t="s">
        <v>26</v>
      </c>
      <c r="VF7" s="207" t="s">
        <v>27</v>
      </c>
      <c r="VG7" s="207">
        <v>0</v>
      </c>
      <c r="VH7" s="207" t="s">
        <v>27</v>
      </c>
      <c r="VI7" s="207" t="s">
        <v>26</v>
      </c>
      <c r="VJ7" s="207" t="s">
        <v>26</v>
      </c>
      <c r="VK7" s="207" t="s">
        <v>26</v>
      </c>
      <c r="VL7" s="207" t="s">
        <v>26</v>
      </c>
      <c r="VM7" s="207" t="s">
        <v>26</v>
      </c>
      <c r="VN7" s="207" t="s">
        <v>26</v>
      </c>
      <c r="VO7" s="207" t="s">
        <v>26</v>
      </c>
      <c r="VP7" s="207" t="s">
        <v>26</v>
      </c>
      <c r="VQ7" s="207" t="s">
        <v>26</v>
      </c>
      <c r="VR7" s="207" t="s">
        <v>26</v>
      </c>
      <c r="VS7" s="207" t="s">
        <v>26</v>
      </c>
      <c r="VT7" s="207" t="s">
        <v>26</v>
      </c>
      <c r="VU7" s="207" t="s">
        <v>27</v>
      </c>
      <c r="VV7" s="207" t="s">
        <v>26</v>
      </c>
      <c r="VW7" s="207" t="s">
        <v>26</v>
      </c>
      <c r="VX7" s="207" t="s">
        <v>26</v>
      </c>
      <c r="VY7" s="207" t="s">
        <v>26</v>
      </c>
      <c r="VZ7" s="207" t="s">
        <v>27</v>
      </c>
      <c r="WA7" s="207" t="s">
        <v>26</v>
      </c>
      <c r="WB7" s="207" t="s">
        <v>26</v>
      </c>
      <c r="WC7" s="207" t="s">
        <v>26</v>
      </c>
      <c r="WD7" s="207" t="s">
        <v>26</v>
      </c>
      <c r="WE7" s="207" t="s">
        <v>26</v>
      </c>
      <c r="WF7" s="207" t="s">
        <v>26</v>
      </c>
      <c r="WG7" s="207" t="s">
        <v>26</v>
      </c>
      <c r="WH7" s="207" t="s">
        <v>27</v>
      </c>
      <c r="WI7" s="207" t="s">
        <v>27</v>
      </c>
      <c r="WJ7" s="207" t="s">
        <v>27</v>
      </c>
      <c r="WK7" s="207" t="s">
        <v>27</v>
      </c>
      <c r="WL7" s="207" t="s">
        <v>26</v>
      </c>
      <c r="WM7" s="207" t="s">
        <v>26</v>
      </c>
      <c r="WN7" s="207" t="s">
        <v>26</v>
      </c>
      <c r="WO7" s="207" t="s">
        <v>26</v>
      </c>
      <c r="WP7" s="207" t="s">
        <v>26</v>
      </c>
      <c r="WQ7" s="207" t="s">
        <v>26</v>
      </c>
      <c r="WR7" s="207" t="s">
        <v>26</v>
      </c>
      <c r="WS7" s="207" t="s">
        <v>26</v>
      </c>
      <c r="WT7" s="207" t="s">
        <v>27</v>
      </c>
      <c r="WU7" s="207" t="s">
        <v>27</v>
      </c>
      <c r="WV7" s="207" t="s">
        <v>26</v>
      </c>
      <c r="WW7" s="207" t="s">
        <v>26</v>
      </c>
      <c r="WX7" s="207" t="s">
        <v>26</v>
      </c>
      <c r="WY7" s="207" t="s">
        <v>26</v>
      </c>
      <c r="WZ7" s="207" t="s">
        <v>26</v>
      </c>
      <c r="XA7" s="207" t="s">
        <v>26</v>
      </c>
      <c r="XB7" s="207" t="s">
        <v>26</v>
      </c>
      <c r="XC7" s="207" t="s">
        <v>26</v>
      </c>
      <c r="XD7" s="207" t="s">
        <v>26</v>
      </c>
      <c r="XE7" s="207" t="s">
        <v>26</v>
      </c>
      <c r="XF7" s="207" t="s">
        <v>26</v>
      </c>
      <c r="XG7" s="207" t="s">
        <v>26</v>
      </c>
      <c r="XH7" s="207" t="s">
        <v>27</v>
      </c>
      <c r="XI7" s="207" t="s">
        <v>26</v>
      </c>
      <c r="XJ7" s="207" t="s">
        <v>26</v>
      </c>
      <c r="XK7" s="207" t="s">
        <v>26</v>
      </c>
      <c r="XL7" s="207" t="s">
        <v>27</v>
      </c>
      <c r="XM7" s="207" t="s">
        <v>27</v>
      </c>
      <c r="XN7" s="207" t="s">
        <v>26</v>
      </c>
      <c r="XO7" s="207" t="s">
        <v>26</v>
      </c>
      <c r="XP7" s="207" t="s">
        <v>26</v>
      </c>
      <c r="XQ7" s="207" t="s">
        <v>26</v>
      </c>
      <c r="XR7" s="207" t="s">
        <v>26</v>
      </c>
      <c r="XS7" s="207" t="s">
        <v>26</v>
      </c>
      <c r="XT7" s="207" t="s">
        <v>26</v>
      </c>
      <c r="XU7" s="207" t="s">
        <v>26</v>
      </c>
      <c r="XV7" s="207" t="s">
        <v>26</v>
      </c>
      <c r="XW7" s="207" t="s">
        <v>27</v>
      </c>
      <c r="XX7" s="207" t="s">
        <v>27</v>
      </c>
      <c r="XY7" s="207" t="s">
        <v>26</v>
      </c>
      <c r="XZ7" s="207" t="s">
        <v>26</v>
      </c>
      <c r="YA7" s="207" t="s">
        <v>26</v>
      </c>
      <c r="YB7" s="207" t="s">
        <v>26</v>
      </c>
      <c r="YC7" s="207" t="s">
        <v>26</v>
      </c>
      <c r="YD7" s="207" t="s">
        <v>26</v>
      </c>
      <c r="YE7" s="207" t="s">
        <v>26</v>
      </c>
      <c r="YF7" s="207" t="s">
        <v>26</v>
      </c>
      <c r="YG7" s="207" t="s">
        <v>26</v>
      </c>
      <c r="YH7" s="207" t="s">
        <v>26</v>
      </c>
      <c r="YI7" s="207" t="s">
        <v>26</v>
      </c>
      <c r="YJ7" s="207" t="s">
        <v>26</v>
      </c>
      <c r="YK7" s="207">
        <v>0</v>
      </c>
      <c r="YL7" s="207" t="s">
        <v>26</v>
      </c>
      <c r="YM7" s="207" t="s">
        <v>26</v>
      </c>
      <c r="YN7" s="207" t="s">
        <v>26</v>
      </c>
      <c r="YO7" s="207" t="s">
        <v>26</v>
      </c>
      <c r="YP7" s="207" t="s">
        <v>26</v>
      </c>
      <c r="YQ7" s="207" t="s">
        <v>26</v>
      </c>
      <c r="YR7" s="207" t="s">
        <v>26</v>
      </c>
      <c r="YS7" s="207" t="s">
        <v>26</v>
      </c>
      <c r="YT7" s="207" t="s">
        <v>26</v>
      </c>
      <c r="YU7" s="207" t="s">
        <v>26</v>
      </c>
      <c r="YV7" s="207" t="s">
        <v>26</v>
      </c>
      <c r="YW7" s="207" t="s">
        <v>26</v>
      </c>
      <c r="YX7" s="207" t="s">
        <v>26</v>
      </c>
      <c r="YY7" s="207" t="s">
        <v>26</v>
      </c>
      <c r="YZ7" s="207" t="s">
        <v>26</v>
      </c>
      <c r="ZA7" s="207" t="s">
        <v>27</v>
      </c>
      <c r="ZB7" s="207" t="s">
        <v>26</v>
      </c>
      <c r="ZC7" s="207" t="s">
        <v>26</v>
      </c>
      <c r="ZD7" s="207" t="s">
        <v>26</v>
      </c>
      <c r="ZE7" s="207" t="s">
        <v>26</v>
      </c>
      <c r="ZF7" s="207" t="s">
        <v>26</v>
      </c>
      <c r="ZG7" s="207" t="s">
        <v>26</v>
      </c>
      <c r="ZH7" s="207" t="s">
        <v>27</v>
      </c>
      <c r="ZI7" s="207" t="s">
        <v>26</v>
      </c>
      <c r="ZJ7" s="207" t="s">
        <v>27</v>
      </c>
      <c r="ZK7" s="207">
        <v>0</v>
      </c>
      <c r="ZL7" s="207" t="s">
        <v>26</v>
      </c>
      <c r="ZM7" s="207" t="s">
        <v>26</v>
      </c>
      <c r="ZN7" s="207" t="s">
        <v>26</v>
      </c>
      <c r="ZO7" s="207" t="s">
        <v>26</v>
      </c>
      <c r="ZP7" s="207" t="s">
        <v>26</v>
      </c>
      <c r="ZQ7" s="207" t="s">
        <v>26</v>
      </c>
      <c r="ZR7" s="207" t="s">
        <v>26</v>
      </c>
      <c r="ZS7" s="207" t="s">
        <v>26</v>
      </c>
      <c r="ZT7" s="207" t="s">
        <v>26</v>
      </c>
      <c r="ZU7" s="207" t="s">
        <v>26</v>
      </c>
      <c r="ZV7" s="207" t="s">
        <v>26</v>
      </c>
      <c r="ZW7" s="207" t="s">
        <v>26</v>
      </c>
      <c r="ZX7" s="207" t="s">
        <v>26</v>
      </c>
      <c r="ZY7" s="207" t="s">
        <v>26</v>
      </c>
      <c r="ZZ7" s="207" t="s">
        <v>26</v>
      </c>
      <c r="AAA7" s="207" t="s">
        <v>158</v>
      </c>
      <c r="AAB7" s="207" t="s">
        <v>158</v>
      </c>
      <c r="AAC7" s="207" t="s">
        <v>158</v>
      </c>
      <c r="AAD7" s="207" t="s">
        <v>158</v>
      </c>
      <c r="AAE7" s="207" t="s">
        <v>158</v>
      </c>
      <c r="AAF7" s="207" t="s">
        <v>158</v>
      </c>
      <c r="AAG7" s="207" t="s">
        <v>158</v>
      </c>
      <c r="AAH7" s="207" t="s">
        <v>158</v>
      </c>
      <c r="AAI7" s="207" t="s">
        <v>158</v>
      </c>
      <c r="AAJ7" s="207" t="s">
        <v>158</v>
      </c>
      <c r="AAK7" s="207" t="s">
        <v>158</v>
      </c>
      <c r="AAL7" s="207" t="s">
        <v>158</v>
      </c>
      <c r="AAM7" s="207" t="s">
        <v>158</v>
      </c>
      <c r="AAN7" s="207" t="s">
        <v>158</v>
      </c>
      <c r="AAO7" s="207" t="s">
        <v>158</v>
      </c>
      <c r="AAP7" s="207" t="s">
        <v>158</v>
      </c>
      <c r="AAQ7" s="207" t="s">
        <v>158</v>
      </c>
      <c r="AAR7" s="207" t="s">
        <v>158</v>
      </c>
      <c r="AAS7" s="207" t="s">
        <v>158</v>
      </c>
      <c r="AAT7" s="207" t="s">
        <v>158</v>
      </c>
      <c r="AAU7" s="207" t="s">
        <v>158</v>
      </c>
      <c r="AAV7" s="207" t="s">
        <v>158</v>
      </c>
      <c r="AAW7" s="207" t="s">
        <v>158</v>
      </c>
      <c r="AAX7" s="207" t="s">
        <v>158</v>
      </c>
      <c r="AAY7" s="207" t="s">
        <v>158</v>
      </c>
      <c r="AAZ7" s="207" t="s">
        <v>158</v>
      </c>
      <c r="ABA7" s="306">
        <f>(ÜBERSICHT!K7)</f>
        <v>0</v>
      </c>
      <c r="ABB7" s="195">
        <f>(ÜBERSICHT!L7)</f>
        <v>0</v>
      </c>
      <c r="ABC7" s="206">
        <f t="shared" si="2"/>
        <v>275</v>
      </c>
      <c r="ABD7" s="34">
        <f t="shared" si="3"/>
        <v>234</v>
      </c>
      <c r="ABE7" s="34">
        <f t="shared" si="4"/>
        <v>38</v>
      </c>
      <c r="ABF7" s="34">
        <f t="shared" si="5"/>
        <v>3</v>
      </c>
      <c r="ABG7" s="34">
        <f t="shared" si="6"/>
        <v>3</v>
      </c>
      <c r="ABH7" s="34">
        <f t="shared" si="7"/>
        <v>0</v>
      </c>
      <c r="ABI7" s="34">
        <f t="shared" si="8"/>
        <v>418</v>
      </c>
      <c r="ABJ7" s="73">
        <f t="shared" si="9"/>
        <v>696</v>
      </c>
      <c r="ABK7" s="28"/>
      <c r="ABL7" s="201" t="s">
        <v>26</v>
      </c>
      <c r="ABM7" s="51">
        <v>1</v>
      </c>
      <c r="ABN7" s="53" t="s">
        <v>14</v>
      </c>
      <c r="ABO7" s="28"/>
      <c r="ABP7" s="271" t="str">
        <f>(Mitglieder!C7)</f>
        <v>Capt.S Jr</v>
      </c>
      <c r="ABQ7" s="216">
        <f>100%/(ABJ7-ABG7-ABH7-ABI7)*ABD7</f>
        <v>0.85090909090909095</v>
      </c>
      <c r="ABR7" s="216">
        <f>100%/(ABY7-ABV7-ABW7-ABX7)*ABS7</f>
        <v>1</v>
      </c>
      <c r="ABS7" s="34">
        <f t="shared" si="10"/>
        <v>25</v>
      </c>
      <c r="ABT7" s="34">
        <f t="shared" si="11"/>
        <v>0</v>
      </c>
      <c r="ABU7" s="34">
        <f t="shared" si="12"/>
        <v>0</v>
      </c>
      <c r="ABV7" s="34">
        <f t="shared" si="13"/>
        <v>0</v>
      </c>
      <c r="ABW7" s="34">
        <f t="shared" si="14"/>
        <v>0</v>
      </c>
      <c r="ABX7" s="34">
        <f t="shared" si="15"/>
        <v>6</v>
      </c>
      <c r="ABY7" s="73">
        <f t="shared" si="16"/>
        <v>31</v>
      </c>
      <c r="ABZ7" s="216">
        <f>100%/(ACG7-ACD7-ACE7-ACF7)*ACA7</f>
        <v>0.8214285714285714</v>
      </c>
      <c r="ACA7" s="34">
        <f t="shared" si="17"/>
        <v>23</v>
      </c>
      <c r="ACB7" s="34">
        <f t="shared" si="18"/>
        <v>5</v>
      </c>
      <c r="ACC7" s="34">
        <f t="shared" si="19"/>
        <v>0</v>
      </c>
      <c r="ACD7" s="34">
        <f t="shared" si="20"/>
        <v>3</v>
      </c>
      <c r="ACE7" s="34">
        <f t="shared" si="21"/>
        <v>0</v>
      </c>
      <c r="ACF7" s="34">
        <f t="shared" si="22"/>
        <v>0</v>
      </c>
      <c r="ACG7" s="73">
        <f t="shared" si="65"/>
        <v>31</v>
      </c>
      <c r="ACH7" s="216">
        <f>100%/(ACO7-ACL7-ACM7-ACN7)*ACI7</f>
        <v>0.87096774193548387</v>
      </c>
      <c r="ACI7" s="34">
        <f t="shared" si="24"/>
        <v>27</v>
      </c>
      <c r="ACJ7" s="34">
        <f t="shared" si="25"/>
        <v>4</v>
      </c>
      <c r="ACK7" s="34">
        <f t="shared" si="26"/>
        <v>0</v>
      </c>
      <c r="ACL7" s="34">
        <f t="shared" si="27"/>
        <v>0</v>
      </c>
      <c r="ACM7" s="34">
        <f t="shared" si="28"/>
        <v>0</v>
      </c>
      <c r="ACN7" s="34">
        <f t="shared" si="29"/>
        <v>0</v>
      </c>
      <c r="ACO7" s="73">
        <f t="shared" si="30"/>
        <v>31</v>
      </c>
      <c r="ACP7" s="216">
        <f>100%/(ACW7-ACT7-ACU7-ACV7)*ACQ7</f>
        <v>0.8666666666666667</v>
      </c>
      <c r="ACQ7" s="34">
        <f t="shared" si="31"/>
        <v>26</v>
      </c>
      <c r="ACR7" s="34">
        <f t="shared" si="32"/>
        <v>4</v>
      </c>
      <c r="ACS7" s="34">
        <f t="shared" si="33"/>
        <v>0</v>
      </c>
      <c r="ACT7" s="34">
        <f t="shared" si="34"/>
        <v>0</v>
      </c>
      <c r="ACU7" s="34">
        <f t="shared" si="35"/>
        <v>0</v>
      </c>
      <c r="ACV7" s="34">
        <f t="shared" si="36"/>
        <v>0</v>
      </c>
      <c r="ACW7" s="73">
        <f t="shared" si="37"/>
        <v>30</v>
      </c>
      <c r="ACX7" s="216">
        <f>100%/(ADE7-ADB7-ADC7-ADD7)*ACY7</f>
        <v>0.83870967741935476</v>
      </c>
      <c r="ACY7" s="34">
        <f t="shared" si="38"/>
        <v>26</v>
      </c>
      <c r="ACZ7" s="34">
        <f t="shared" si="39"/>
        <v>4</v>
      </c>
      <c r="ADA7" s="34">
        <f t="shared" si="40"/>
        <v>1</v>
      </c>
      <c r="ADB7" s="34">
        <f t="shared" si="41"/>
        <v>0</v>
      </c>
      <c r="ADC7" s="34">
        <f t="shared" si="42"/>
        <v>0</v>
      </c>
      <c r="ADD7" s="34">
        <f t="shared" si="43"/>
        <v>0</v>
      </c>
      <c r="ADE7" s="73">
        <f t="shared" si="44"/>
        <v>31</v>
      </c>
      <c r="ADF7" s="216">
        <f>100%/(ADM7-ADJ7-ADK7-ADL7)*ADG7</f>
        <v>0.8</v>
      </c>
      <c r="ADG7" s="34">
        <f t="shared" si="45"/>
        <v>24</v>
      </c>
      <c r="ADH7" s="34">
        <f t="shared" si="46"/>
        <v>6</v>
      </c>
      <c r="ADI7" s="34">
        <f t="shared" si="47"/>
        <v>0</v>
      </c>
      <c r="ADJ7" s="34">
        <f t="shared" si="48"/>
        <v>0</v>
      </c>
      <c r="ADK7" s="34">
        <f t="shared" si="49"/>
        <v>0</v>
      </c>
      <c r="ADL7" s="34">
        <f t="shared" si="50"/>
        <v>0</v>
      </c>
      <c r="ADM7" s="73">
        <f t="shared" si="51"/>
        <v>30</v>
      </c>
      <c r="ADN7" s="216">
        <f>100%/(ADU7-ADR7-ADS7-ADT7)*ADO7</f>
        <v>0.80645161290322576</v>
      </c>
      <c r="ADO7" s="34">
        <f t="shared" si="52"/>
        <v>25</v>
      </c>
      <c r="ADP7" s="34">
        <f t="shared" si="53"/>
        <v>5</v>
      </c>
      <c r="ADQ7" s="34">
        <f t="shared" si="54"/>
        <v>1</v>
      </c>
      <c r="ADR7" s="34">
        <f t="shared" si="55"/>
        <v>0</v>
      </c>
      <c r="ADS7" s="34">
        <f t="shared" si="56"/>
        <v>0</v>
      </c>
      <c r="ADT7" s="34">
        <f t="shared" si="57"/>
        <v>0</v>
      </c>
      <c r="ADU7" s="73">
        <f t="shared" si="58"/>
        <v>31</v>
      </c>
      <c r="ADV7" s="216">
        <f>100%/(AEC7-ADZ7-AEA7-AEB7)*ADW7</f>
        <v>0.87096774193548387</v>
      </c>
      <c r="ADW7" s="34">
        <f t="shared" si="72"/>
        <v>27</v>
      </c>
      <c r="ADX7" s="34">
        <f t="shared" si="73"/>
        <v>3</v>
      </c>
      <c r="ADY7" s="34">
        <f t="shared" si="74"/>
        <v>1</v>
      </c>
      <c r="ADZ7" s="34">
        <f t="shared" si="75"/>
        <v>0</v>
      </c>
      <c r="AEA7" s="34">
        <f t="shared" si="76"/>
        <v>0</v>
      </c>
      <c r="AEB7" s="34">
        <f t="shared" si="77"/>
        <v>0</v>
      </c>
      <c r="AEC7" s="73">
        <f t="shared" si="59"/>
        <v>31</v>
      </c>
      <c r="AED7" s="216">
        <f>100%/(AEK7-AEH7-AEI7-AEJ7)*AEE7</f>
        <v>1</v>
      </c>
      <c r="AEE7" s="34">
        <f t="shared" si="79"/>
        <v>10</v>
      </c>
      <c r="AEF7" s="34">
        <f t="shared" si="80"/>
        <v>0</v>
      </c>
      <c r="AEG7" s="34">
        <f t="shared" si="81"/>
        <v>0</v>
      </c>
      <c r="AEH7" s="34">
        <f t="shared" si="82"/>
        <v>0</v>
      </c>
      <c r="AEI7" s="34">
        <f t="shared" si="83"/>
        <v>0</v>
      </c>
      <c r="AEJ7" s="34">
        <f t="shared" si="84"/>
        <v>0</v>
      </c>
      <c r="AEK7" s="73">
        <f t="shared" si="60"/>
        <v>10</v>
      </c>
    </row>
    <row r="8" spans="1:817" x14ac:dyDescent="0.3">
      <c r="A8" s="200">
        <f t="shared" si="61"/>
        <v>6</v>
      </c>
      <c r="B8" s="283">
        <f>1*SUBTOTAL(3,A$3:A8)</f>
        <v>6</v>
      </c>
      <c r="C8" s="6" t="str">
        <f>(Mitglieder!C8)</f>
        <v>captain cuba</v>
      </c>
      <c r="D8" s="171">
        <f t="shared" si="0"/>
        <v>1</v>
      </c>
      <c r="E8" s="171">
        <f t="shared" si="1"/>
        <v>1</v>
      </c>
      <c r="F8" s="56"/>
      <c r="G8" s="207" t="s">
        <v>69</v>
      </c>
      <c r="H8" s="207" t="s">
        <v>69</v>
      </c>
      <c r="I8" s="207" t="s">
        <v>69</v>
      </c>
      <c r="J8" s="207" t="s">
        <v>69</v>
      </c>
      <c r="K8" s="207" t="s">
        <v>69</v>
      </c>
      <c r="L8" s="207" t="s">
        <v>69</v>
      </c>
      <c r="M8" s="207" t="s">
        <v>69</v>
      </c>
      <c r="N8" s="207" t="s">
        <v>69</v>
      </c>
      <c r="O8" s="207" t="s">
        <v>69</v>
      </c>
      <c r="P8" s="207" t="s">
        <v>69</v>
      </c>
      <c r="Q8" s="207" t="s">
        <v>69</v>
      </c>
      <c r="R8" s="207" t="s">
        <v>69</v>
      </c>
      <c r="S8" s="207" t="s">
        <v>69</v>
      </c>
      <c r="T8" s="207" t="s">
        <v>69</v>
      </c>
      <c r="U8" s="207" t="s">
        <v>69</v>
      </c>
      <c r="V8" s="207" t="s">
        <v>69</v>
      </c>
      <c r="W8" s="207" t="s">
        <v>69</v>
      </c>
      <c r="X8" s="207" t="s">
        <v>69</v>
      </c>
      <c r="Y8" s="207" t="s">
        <v>69</v>
      </c>
      <c r="Z8" s="207" t="s">
        <v>69</v>
      </c>
      <c r="AA8" s="207" t="s">
        <v>69</v>
      </c>
      <c r="AB8" s="207" t="s">
        <v>69</v>
      </c>
      <c r="AC8" s="207" t="s">
        <v>69</v>
      </c>
      <c r="AD8" s="207" t="s">
        <v>69</v>
      </c>
      <c r="AE8" s="207" t="s">
        <v>69</v>
      </c>
      <c r="AF8" s="207" t="s">
        <v>69</v>
      </c>
      <c r="AG8" s="207" t="s">
        <v>69</v>
      </c>
      <c r="AH8" s="207" t="s">
        <v>69</v>
      </c>
      <c r="AI8" s="207" t="s">
        <v>69</v>
      </c>
      <c r="AJ8" s="207" t="s">
        <v>69</v>
      </c>
      <c r="AK8" s="207" t="s">
        <v>69</v>
      </c>
      <c r="AL8" s="207" t="s">
        <v>69</v>
      </c>
      <c r="AM8" s="207" t="s">
        <v>69</v>
      </c>
      <c r="AN8" s="207" t="s">
        <v>69</v>
      </c>
      <c r="AO8" s="207" t="s">
        <v>69</v>
      </c>
      <c r="AP8" s="207" t="s">
        <v>69</v>
      </c>
      <c r="AQ8" s="207" t="s">
        <v>69</v>
      </c>
      <c r="AR8" s="207" t="s">
        <v>69</v>
      </c>
      <c r="AS8" s="207" t="s">
        <v>69</v>
      </c>
      <c r="AT8" s="207" t="s">
        <v>69</v>
      </c>
      <c r="AU8" s="207" t="s">
        <v>69</v>
      </c>
      <c r="AV8" s="207" t="s">
        <v>69</v>
      </c>
      <c r="AW8" s="207" t="s">
        <v>69</v>
      </c>
      <c r="AX8" s="207" t="s">
        <v>69</v>
      </c>
      <c r="AY8" s="207" t="s">
        <v>69</v>
      </c>
      <c r="AZ8" s="207" t="s">
        <v>69</v>
      </c>
      <c r="BA8" s="207" t="s">
        <v>69</v>
      </c>
      <c r="BB8" s="207" t="s">
        <v>69</v>
      </c>
      <c r="BC8" s="207" t="s">
        <v>69</v>
      </c>
      <c r="BD8" s="207" t="s">
        <v>69</v>
      </c>
      <c r="BE8" s="207" t="s">
        <v>69</v>
      </c>
      <c r="BF8" s="207" t="s">
        <v>69</v>
      </c>
      <c r="BG8" s="207" t="s">
        <v>69</v>
      </c>
      <c r="BH8" s="207" t="s">
        <v>69</v>
      </c>
      <c r="BI8" s="207" t="s">
        <v>69</v>
      </c>
      <c r="BJ8" s="207" t="s">
        <v>69</v>
      </c>
      <c r="BK8" s="207" t="s">
        <v>69</v>
      </c>
      <c r="BL8" s="207" t="s">
        <v>69</v>
      </c>
      <c r="BM8" s="207" t="s">
        <v>69</v>
      </c>
      <c r="BN8" s="207" t="s">
        <v>69</v>
      </c>
      <c r="BO8" s="207" t="s">
        <v>69</v>
      </c>
      <c r="BP8" s="207" t="s">
        <v>69</v>
      </c>
      <c r="BQ8" s="207" t="s">
        <v>69</v>
      </c>
      <c r="BR8" s="207" t="s">
        <v>69</v>
      </c>
      <c r="BS8" s="207" t="s">
        <v>69</v>
      </c>
      <c r="BT8" s="207" t="s">
        <v>69</v>
      </c>
      <c r="BU8" s="207" t="s">
        <v>69</v>
      </c>
      <c r="BV8" s="207" t="s">
        <v>69</v>
      </c>
      <c r="BW8" s="207" t="s">
        <v>69</v>
      </c>
      <c r="BX8" s="207" t="s">
        <v>69</v>
      </c>
      <c r="BY8" s="207" t="s">
        <v>69</v>
      </c>
      <c r="BZ8" s="207" t="s">
        <v>69</v>
      </c>
      <c r="CA8" s="207" t="s">
        <v>69</v>
      </c>
      <c r="CB8" s="207" t="s">
        <v>69</v>
      </c>
      <c r="CC8" s="207" t="s">
        <v>69</v>
      </c>
      <c r="CD8" s="207" t="s">
        <v>69</v>
      </c>
      <c r="CE8" s="207" t="s">
        <v>69</v>
      </c>
      <c r="CF8" s="207" t="s">
        <v>69</v>
      </c>
      <c r="CG8" s="207" t="s">
        <v>69</v>
      </c>
      <c r="CH8" s="207" t="s">
        <v>69</v>
      </c>
      <c r="CI8" s="207" t="s">
        <v>69</v>
      </c>
      <c r="CJ8" s="207" t="s">
        <v>69</v>
      </c>
      <c r="CK8" s="207" t="s">
        <v>69</v>
      </c>
      <c r="CL8" s="207" t="s">
        <v>69</v>
      </c>
      <c r="CM8" s="207" t="s">
        <v>69</v>
      </c>
      <c r="CN8" s="207" t="s">
        <v>69</v>
      </c>
      <c r="CO8" s="207" t="s">
        <v>69</v>
      </c>
      <c r="CP8" s="207" t="s">
        <v>69</v>
      </c>
      <c r="CQ8" s="207" t="s">
        <v>69</v>
      </c>
      <c r="CR8" s="207" t="s">
        <v>69</v>
      </c>
      <c r="CS8" s="207" t="s">
        <v>69</v>
      </c>
      <c r="CT8" s="207" t="s">
        <v>69</v>
      </c>
      <c r="CU8" s="207" t="s">
        <v>69</v>
      </c>
      <c r="CV8" s="207" t="s">
        <v>69</v>
      </c>
      <c r="CW8" s="207" t="s">
        <v>69</v>
      </c>
      <c r="CX8" s="207" t="s">
        <v>69</v>
      </c>
      <c r="CY8" s="207" t="s">
        <v>69</v>
      </c>
      <c r="CZ8" s="207" t="s">
        <v>69</v>
      </c>
      <c r="DA8" s="207" t="s">
        <v>69</v>
      </c>
      <c r="DB8" s="207" t="s">
        <v>69</v>
      </c>
      <c r="DC8" s="207" t="s">
        <v>69</v>
      </c>
      <c r="DD8" s="207" t="s">
        <v>69</v>
      </c>
      <c r="DE8" s="207" t="s">
        <v>69</v>
      </c>
      <c r="DF8" s="207" t="s">
        <v>69</v>
      </c>
      <c r="DG8" s="207" t="s">
        <v>69</v>
      </c>
      <c r="DH8" s="207" t="s">
        <v>69</v>
      </c>
      <c r="DI8" s="207" t="s">
        <v>69</v>
      </c>
      <c r="DJ8" s="207" t="s">
        <v>69</v>
      </c>
      <c r="DK8" s="207" t="s">
        <v>69</v>
      </c>
      <c r="DL8" s="207" t="s">
        <v>69</v>
      </c>
      <c r="DM8" s="207" t="s">
        <v>69</v>
      </c>
      <c r="DN8" s="207" t="s">
        <v>69</v>
      </c>
      <c r="DO8" s="207" t="s">
        <v>69</v>
      </c>
      <c r="DP8" s="207" t="s">
        <v>69</v>
      </c>
      <c r="DQ8" s="207" t="s">
        <v>69</v>
      </c>
      <c r="DR8" s="207" t="s">
        <v>69</v>
      </c>
      <c r="DS8" s="207" t="s">
        <v>69</v>
      </c>
      <c r="DT8" s="207" t="s">
        <v>69</v>
      </c>
      <c r="DU8" s="207" t="s">
        <v>69</v>
      </c>
      <c r="DV8" s="207" t="s">
        <v>69</v>
      </c>
      <c r="DW8" s="207" t="s">
        <v>69</v>
      </c>
      <c r="DX8" s="207" t="s">
        <v>69</v>
      </c>
      <c r="DY8" s="207" t="s">
        <v>69</v>
      </c>
      <c r="DZ8" s="207" t="s">
        <v>69</v>
      </c>
      <c r="EA8" s="207" t="s">
        <v>69</v>
      </c>
      <c r="EB8" s="207" t="s">
        <v>69</v>
      </c>
      <c r="EC8" s="207" t="s">
        <v>69</v>
      </c>
      <c r="ED8" s="207" t="s">
        <v>69</v>
      </c>
      <c r="EE8" s="207" t="s">
        <v>69</v>
      </c>
      <c r="EF8" s="207" t="s">
        <v>69</v>
      </c>
      <c r="EG8" s="207" t="s">
        <v>69</v>
      </c>
      <c r="EH8" s="207" t="s">
        <v>69</v>
      </c>
      <c r="EI8" s="207" t="s">
        <v>69</v>
      </c>
      <c r="EJ8" s="207" t="s">
        <v>69</v>
      </c>
      <c r="EK8" s="207" t="s">
        <v>69</v>
      </c>
      <c r="EL8" s="207" t="s">
        <v>69</v>
      </c>
      <c r="EM8" s="207" t="s">
        <v>69</v>
      </c>
      <c r="EN8" s="207" t="s">
        <v>69</v>
      </c>
      <c r="EO8" s="207" t="s">
        <v>69</v>
      </c>
      <c r="EP8" s="207" t="s">
        <v>69</v>
      </c>
      <c r="EQ8" s="207" t="s">
        <v>69</v>
      </c>
      <c r="ER8" s="207" t="s">
        <v>69</v>
      </c>
      <c r="ES8" s="207" t="s">
        <v>69</v>
      </c>
      <c r="ET8" s="207" t="s">
        <v>69</v>
      </c>
      <c r="EU8" s="207" t="s">
        <v>69</v>
      </c>
      <c r="EV8" s="207" t="s">
        <v>69</v>
      </c>
      <c r="EW8" s="207" t="s">
        <v>69</v>
      </c>
      <c r="EX8" s="207" t="s">
        <v>69</v>
      </c>
      <c r="EY8" s="207" t="s">
        <v>69</v>
      </c>
      <c r="EZ8" s="207" t="s">
        <v>69</v>
      </c>
      <c r="FA8" s="207" t="s">
        <v>69</v>
      </c>
      <c r="FB8" s="207" t="s">
        <v>69</v>
      </c>
      <c r="FC8" s="207" t="s">
        <v>69</v>
      </c>
      <c r="FD8" s="207" t="s">
        <v>69</v>
      </c>
      <c r="FE8" s="207" t="s">
        <v>69</v>
      </c>
      <c r="FF8" s="207" t="s">
        <v>69</v>
      </c>
      <c r="FG8" s="207" t="s">
        <v>69</v>
      </c>
      <c r="FH8" s="207" t="s">
        <v>69</v>
      </c>
      <c r="FI8" s="207" t="s">
        <v>69</v>
      </c>
      <c r="FJ8" s="207" t="s">
        <v>69</v>
      </c>
      <c r="FK8" s="207" t="s">
        <v>69</v>
      </c>
      <c r="FL8" s="207" t="s">
        <v>69</v>
      </c>
      <c r="FM8" s="207" t="s">
        <v>69</v>
      </c>
      <c r="FN8" s="207" t="s">
        <v>69</v>
      </c>
      <c r="FO8" s="207" t="s">
        <v>69</v>
      </c>
      <c r="FP8" s="207" t="s">
        <v>69</v>
      </c>
      <c r="FQ8" s="207" t="s">
        <v>69</v>
      </c>
      <c r="FR8" s="207" t="s">
        <v>69</v>
      </c>
      <c r="FS8" s="207" t="s">
        <v>69</v>
      </c>
      <c r="FT8" s="207" t="s">
        <v>69</v>
      </c>
      <c r="FU8" s="207" t="s">
        <v>69</v>
      </c>
      <c r="FV8" s="207" t="s">
        <v>69</v>
      </c>
      <c r="FW8" s="207" t="s">
        <v>69</v>
      </c>
      <c r="FX8" s="207" t="s">
        <v>69</v>
      </c>
      <c r="FY8" s="207" t="s">
        <v>69</v>
      </c>
      <c r="FZ8" s="207" t="s">
        <v>69</v>
      </c>
      <c r="GA8" s="207" t="s">
        <v>69</v>
      </c>
      <c r="GB8" s="207" t="s">
        <v>69</v>
      </c>
      <c r="GC8" s="207" t="s">
        <v>69</v>
      </c>
      <c r="GD8" s="207" t="s">
        <v>69</v>
      </c>
      <c r="GE8" s="207" t="s">
        <v>69</v>
      </c>
      <c r="GF8" s="207" t="s">
        <v>69</v>
      </c>
      <c r="GG8" s="207" t="s">
        <v>69</v>
      </c>
      <c r="GH8" s="207" t="s">
        <v>69</v>
      </c>
      <c r="GI8" s="207" t="s">
        <v>69</v>
      </c>
      <c r="GJ8" s="207" t="s">
        <v>69</v>
      </c>
      <c r="GK8" s="207" t="s">
        <v>69</v>
      </c>
      <c r="GL8" s="207" t="s">
        <v>69</v>
      </c>
      <c r="GM8" s="207" t="s">
        <v>69</v>
      </c>
      <c r="GN8" s="207" t="s">
        <v>69</v>
      </c>
      <c r="GO8" s="207" t="s">
        <v>69</v>
      </c>
      <c r="GP8" s="207" t="s">
        <v>69</v>
      </c>
      <c r="GQ8" s="207" t="s">
        <v>69</v>
      </c>
      <c r="GR8" s="207" t="s">
        <v>69</v>
      </c>
      <c r="GS8" s="207" t="s">
        <v>69</v>
      </c>
      <c r="GT8" s="207" t="s">
        <v>69</v>
      </c>
      <c r="GU8" s="207" t="s">
        <v>69</v>
      </c>
      <c r="GV8" s="207" t="s">
        <v>69</v>
      </c>
      <c r="GW8" s="207" t="s">
        <v>69</v>
      </c>
      <c r="GX8" s="207" t="s">
        <v>69</v>
      </c>
      <c r="GY8" s="207" t="s">
        <v>69</v>
      </c>
      <c r="GZ8" s="207" t="s">
        <v>69</v>
      </c>
      <c r="HA8" s="207" t="s">
        <v>69</v>
      </c>
      <c r="HB8" s="207" t="s">
        <v>69</v>
      </c>
      <c r="HC8" s="207" t="s">
        <v>69</v>
      </c>
      <c r="HD8" s="207" t="s">
        <v>69</v>
      </c>
      <c r="HE8" s="207" t="s">
        <v>69</v>
      </c>
      <c r="HF8" s="207" t="s">
        <v>69</v>
      </c>
      <c r="HG8" s="207" t="s">
        <v>69</v>
      </c>
      <c r="HH8" s="207" t="s">
        <v>69</v>
      </c>
      <c r="HI8" s="207" t="s">
        <v>69</v>
      </c>
      <c r="HJ8" s="207" t="s">
        <v>69</v>
      </c>
      <c r="HK8" s="207" t="s">
        <v>69</v>
      </c>
      <c r="HL8" s="207" t="s">
        <v>69</v>
      </c>
      <c r="HM8" s="207" t="s">
        <v>69</v>
      </c>
      <c r="HN8" s="207" t="s">
        <v>69</v>
      </c>
      <c r="HO8" s="207" t="s">
        <v>69</v>
      </c>
      <c r="HP8" s="207" t="s">
        <v>69</v>
      </c>
      <c r="HQ8" s="207" t="s">
        <v>69</v>
      </c>
      <c r="HR8" s="207" t="s">
        <v>69</v>
      </c>
      <c r="HS8" s="207" t="s">
        <v>69</v>
      </c>
      <c r="HT8" s="207" t="s">
        <v>69</v>
      </c>
      <c r="HU8" s="207" t="s">
        <v>69</v>
      </c>
      <c r="HV8" s="207" t="s">
        <v>69</v>
      </c>
      <c r="HW8" s="207" t="s">
        <v>69</v>
      </c>
      <c r="HX8" s="207" t="s">
        <v>69</v>
      </c>
      <c r="HY8" s="207" t="s">
        <v>69</v>
      </c>
      <c r="HZ8" s="207" t="s">
        <v>69</v>
      </c>
      <c r="IA8" s="207" t="s">
        <v>69</v>
      </c>
      <c r="IB8" s="207" t="s">
        <v>69</v>
      </c>
      <c r="IC8" s="207" t="s">
        <v>69</v>
      </c>
      <c r="ID8" s="207" t="s">
        <v>69</v>
      </c>
      <c r="IE8" s="207" t="s">
        <v>69</v>
      </c>
      <c r="IF8" s="207" t="s">
        <v>69</v>
      </c>
      <c r="IG8" s="207" t="s">
        <v>69</v>
      </c>
      <c r="IH8" s="207" t="s">
        <v>69</v>
      </c>
      <c r="II8" s="207" t="s">
        <v>69</v>
      </c>
      <c r="IJ8" s="207" t="s">
        <v>69</v>
      </c>
      <c r="IK8" s="207" t="s">
        <v>69</v>
      </c>
      <c r="IL8" s="207" t="s">
        <v>69</v>
      </c>
      <c r="IM8" s="207" t="s">
        <v>69</v>
      </c>
      <c r="IN8" s="207" t="s">
        <v>69</v>
      </c>
      <c r="IO8" s="207" t="s">
        <v>69</v>
      </c>
      <c r="IP8" s="207" t="s">
        <v>69</v>
      </c>
      <c r="IQ8" s="207" t="s">
        <v>69</v>
      </c>
      <c r="IR8" s="207" t="s">
        <v>69</v>
      </c>
      <c r="IS8" s="207" t="s">
        <v>69</v>
      </c>
      <c r="IT8" s="207" t="s">
        <v>69</v>
      </c>
      <c r="IU8" s="207" t="s">
        <v>69</v>
      </c>
      <c r="IV8" s="207" t="s">
        <v>69</v>
      </c>
      <c r="IW8" s="207" t="s">
        <v>69</v>
      </c>
      <c r="IX8" s="207" t="s">
        <v>69</v>
      </c>
      <c r="IY8" s="207" t="s">
        <v>69</v>
      </c>
      <c r="IZ8" s="207" t="s">
        <v>69</v>
      </c>
      <c r="JA8" s="207" t="s">
        <v>69</v>
      </c>
      <c r="JB8" s="207" t="s">
        <v>69</v>
      </c>
      <c r="JC8" s="207" t="s">
        <v>69</v>
      </c>
      <c r="JD8" s="207" t="s">
        <v>69</v>
      </c>
      <c r="JE8" s="207" t="s">
        <v>69</v>
      </c>
      <c r="JF8" s="207" t="s">
        <v>69</v>
      </c>
      <c r="JG8" s="207" t="s">
        <v>69</v>
      </c>
      <c r="JH8" s="207" t="s">
        <v>69</v>
      </c>
      <c r="JI8" s="207" t="s">
        <v>69</v>
      </c>
      <c r="JJ8" s="207" t="s">
        <v>69</v>
      </c>
      <c r="JK8" s="207" t="s">
        <v>69</v>
      </c>
      <c r="JL8" s="207" t="s">
        <v>69</v>
      </c>
      <c r="JM8" s="207" t="s">
        <v>69</v>
      </c>
      <c r="JN8" s="207" t="s">
        <v>69</v>
      </c>
      <c r="JO8" s="207" t="s">
        <v>69</v>
      </c>
      <c r="JP8" s="207" t="s">
        <v>69</v>
      </c>
      <c r="JQ8" s="207" t="s">
        <v>69</v>
      </c>
      <c r="JR8" s="207" t="s">
        <v>69</v>
      </c>
      <c r="JS8" s="207" t="s">
        <v>69</v>
      </c>
      <c r="JT8" s="207" t="s">
        <v>69</v>
      </c>
      <c r="JU8" s="207" t="s">
        <v>69</v>
      </c>
      <c r="JV8" s="207" t="s">
        <v>69</v>
      </c>
      <c r="JW8" s="207" t="s">
        <v>69</v>
      </c>
      <c r="JX8" s="207" t="s">
        <v>69</v>
      </c>
      <c r="JY8" s="207" t="s">
        <v>69</v>
      </c>
      <c r="JZ8" s="207" t="s">
        <v>69</v>
      </c>
      <c r="KA8" s="207" t="s">
        <v>69</v>
      </c>
      <c r="KB8" s="207" t="s">
        <v>69</v>
      </c>
      <c r="KC8" s="207" t="s">
        <v>69</v>
      </c>
      <c r="KD8" s="207" t="s">
        <v>69</v>
      </c>
      <c r="KE8" s="207" t="s">
        <v>69</v>
      </c>
      <c r="KF8" s="207" t="s">
        <v>69</v>
      </c>
      <c r="KG8" s="207" t="s">
        <v>69</v>
      </c>
      <c r="KH8" s="207" t="s">
        <v>69</v>
      </c>
      <c r="KI8" s="207" t="s">
        <v>69</v>
      </c>
      <c r="KJ8" s="207" t="s">
        <v>69</v>
      </c>
      <c r="KK8" s="207" t="s">
        <v>69</v>
      </c>
      <c r="KL8" s="207" t="s">
        <v>69</v>
      </c>
      <c r="KM8" s="207" t="s">
        <v>69</v>
      </c>
      <c r="KN8" s="207" t="s">
        <v>69</v>
      </c>
      <c r="KO8" s="207" t="s">
        <v>69</v>
      </c>
      <c r="KP8" s="207" t="s">
        <v>69</v>
      </c>
      <c r="KQ8" s="207" t="s">
        <v>69</v>
      </c>
      <c r="KR8" s="207" t="s">
        <v>69</v>
      </c>
      <c r="KS8" s="207" t="s">
        <v>69</v>
      </c>
      <c r="KT8" s="207" t="s">
        <v>69</v>
      </c>
      <c r="KU8" s="207" t="s">
        <v>69</v>
      </c>
      <c r="KV8" s="207" t="s">
        <v>69</v>
      </c>
      <c r="KW8" s="207" t="s">
        <v>69</v>
      </c>
      <c r="KX8" s="207" t="s">
        <v>69</v>
      </c>
      <c r="KY8" s="207" t="s">
        <v>69</v>
      </c>
      <c r="KZ8" s="207" t="s">
        <v>69</v>
      </c>
      <c r="LA8" s="207" t="s">
        <v>69</v>
      </c>
      <c r="LB8" s="207" t="s">
        <v>69</v>
      </c>
      <c r="LC8" s="207" t="s">
        <v>69</v>
      </c>
      <c r="LD8" s="207" t="s">
        <v>69</v>
      </c>
      <c r="LE8" s="207" t="s">
        <v>69</v>
      </c>
      <c r="LF8" s="207" t="s">
        <v>69</v>
      </c>
      <c r="LG8" s="207" t="s">
        <v>69</v>
      </c>
      <c r="LH8" s="207" t="s">
        <v>69</v>
      </c>
      <c r="LI8" s="207" t="s">
        <v>69</v>
      </c>
      <c r="LJ8" s="207" t="s">
        <v>69</v>
      </c>
      <c r="LK8" s="207" t="s">
        <v>69</v>
      </c>
      <c r="LL8" s="207" t="s">
        <v>69</v>
      </c>
      <c r="LM8" s="207" t="s">
        <v>69</v>
      </c>
      <c r="LN8" s="207" t="s">
        <v>69</v>
      </c>
      <c r="LO8" s="207" t="s">
        <v>69</v>
      </c>
      <c r="LP8" s="207" t="s">
        <v>69</v>
      </c>
      <c r="LQ8" s="207" t="s">
        <v>69</v>
      </c>
      <c r="LR8" s="207" t="s">
        <v>69</v>
      </c>
      <c r="LS8" s="207" t="s">
        <v>69</v>
      </c>
      <c r="LT8" s="207" t="s">
        <v>69</v>
      </c>
      <c r="LU8" s="207" t="s">
        <v>69</v>
      </c>
      <c r="LV8" s="207" t="s">
        <v>69</v>
      </c>
      <c r="LW8" s="207" t="s">
        <v>69</v>
      </c>
      <c r="LX8" s="207" t="s">
        <v>69</v>
      </c>
      <c r="LY8" s="207" t="s">
        <v>69</v>
      </c>
      <c r="LZ8" s="207" t="s">
        <v>69</v>
      </c>
      <c r="MA8" s="207" t="s">
        <v>69</v>
      </c>
      <c r="MB8" s="207" t="s">
        <v>69</v>
      </c>
      <c r="MC8" s="207" t="s">
        <v>69</v>
      </c>
      <c r="MD8" s="207" t="s">
        <v>69</v>
      </c>
      <c r="ME8" s="207" t="s">
        <v>69</v>
      </c>
      <c r="MF8" s="207" t="s">
        <v>69</v>
      </c>
      <c r="MG8" s="207" t="s">
        <v>69</v>
      </c>
      <c r="MH8" s="207" t="s">
        <v>69</v>
      </c>
      <c r="MI8" s="207" t="s">
        <v>69</v>
      </c>
      <c r="MJ8" s="207" t="s">
        <v>69</v>
      </c>
      <c r="MK8" s="207" t="s">
        <v>69</v>
      </c>
      <c r="ML8" s="207" t="s">
        <v>69</v>
      </c>
      <c r="MM8" s="207" t="s">
        <v>69</v>
      </c>
      <c r="MN8" s="207" t="s">
        <v>69</v>
      </c>
      <c r="MO8" s="207" t="s">
        <v>69</v>
      </c>
      <c r="MP8" s="207" t="s">
        <v>69</v>
      </c>
      <c r="MQ8" s="207" t="s">
        <v>69</v>
      </c>
      <c r="MR8" s="207" t="s">
        <v>69</v>
      </c>
      <c r="MS8" s="207" t="s">
        <v>69</v>
      </c>
      <c r="MT8" s="207" t="s">
        <v>69</v>
      </c>
      <c r="MU8" s="207" t="s">
        <v>69</v>
      </c>
      <c r="MV8" s="207" t="s">
        <v>69</v>
      </c>
      <c r="MW8" s="207" t="s">
        <v>69</v>
      </c>
      <c r="MX8" s="207" t="s">
        <v>69</v>
      </c>
      <c r="MY8" s="207" t="s">
        <v>69</v>
      </c>
      <c r="MZ8" s="207" t="s">
        <v>69</v>
      </c>
      <c r="NA8" s="207" t="s">
        <v>69</v>
      </c>
      <c r="NB8" s="207" t="s">
        <v>69</v>
      </c>
      <c r="NC8" s="207" t="s">
        <v>69</v>
      </c>
      <c r="ND8" s="207" t="s">
        <v>69</v>
      </c>
      <c r="NE8" s="207" t="s">
        <v>69</v>
      </c>
      <c r="NF8" s="207" t="s">
        <v>69</v>
      </c>
      <c r="NG8" s="207" t="s">
        <v>69</v>
      </c>
      <c r="NH8" s="207" t="s">
        <v>69</v>
      </c>
      <c r="NI8" s="207" t="s">
        <v>69</v>
      </c>
      <c r="NJ8" s="207" t="s">
        <v>69</v>
      </c>
      <c r="NK8" s="207" t="s">
        <v>69</v>
      </c>
      <c r="NL8" s="207" t="s">
        <v>69</v>
      </c>
      <c r="NM8" s="207" t="s">
        <v>69</v>
      </c>
      <c r="NN8" s="207" t="s">
        <v>69</v>
      </c>
      <c r="NO8" s="207" t="s">
        <v>69</v>
      </c>
      <c r="NP8" s="207" t="s">
        <v>69</v>
      </c>
      <c r="NQ8" s="207" t="s">
        <v>69</v>
      </c>
      <c r="NR8" s="207" t="s">
        <v>69</v>
      </c>
      <c r="NS8" s="207" t="s">
        <v>69</v>
      </c>
      <c r="NT8" s="207" t="s">
        <v>69</v>
      </c>
      <c r="NU8" s="207" t="s">
        <v>69</v>
      </c>
      <c r="NV8" s="207" t="s">
        <v>69</v>
      </c>
      <c r="NW8" s="207" t="s">
        <v>69</v>
      </c>
      <c r="NX8" s="207" t="s">
        <v>69</v>
      </c>
      <c r="NY8" s="207" t="s">
        <v>69</v>
      </c>
      <c r="NZ8" s="207" t="s">
        <v>69</v>
      </c>
      <c r="OA8" s="207" t="s">
        <v>69</v>
      </c>
      <c r="OB8" s="207" t="s">
        <v>69</v>
      </c>
      <c r="OC8" s="207" t="s">
        <v>69</v>
      </c>
      <c r="OD8" s="207" t="s">
        <v>69</v>
      </c>
      <c r="OE8" s="207" t="s">
        <v>69</v>
      </c>
      <c r="OF8" s="207" t="s">
        <v>69</v>
      </c>
      <c r="OG8" s="207" t="s">
        <v>69</v>
      </c>
      <c r="OH8" s="207" t="s">
        <v>69</v>
      </c>
      <c r="OI8" s="207" t="s">
        <v>69</v>
      </c>
      <c r="OJ8" s="207" t="s">
        <v>69</v>
      </c>
      <c r="OK8" s="207" t="s">
        <v>69</v>
      </c>
      <c r="OL8" s="207" t="s">
        <v>69</v>
      </c>
      <c r="OM8" s="207" t="s">
        <v>69</v>
      </c>
      <c r="ON8" s="207" t="s">
        <v>69</v>
      </c>
      <c r="OO8" s="207" t="s">
        <v>69</v>
      </c>
      <c r="OP8" s="207" t="s">
        <v>69</v>
      </c>
      <c r="OQ8" s="207" t="s">
        <v>69</v>
      </c>
      <c r="OR8" s="207" t="s">
        <v>69</v>
      </c>
      <c r="OS8" s="207" t="s">
        <v>69</v>
      </c>
      <c r="OT8" s="207" t="s">
        <v>69</v>
      </c>
      <c r="OU8" s="207" t="s">
        <v>69</v>
      </c>
      <c r="OV8" s="207" t="s">
        <v>69</v>
      </c>
      <c r="OW8" s="207" t="s">
        <v>69</v>
      </c>
      <c r="OX8" s="207" t="s">
        <v>69</v>
      </c>
      <c r="OY8" s="207" t="s">
        <v>69</v>
      </c>
      <c r="OZ8" s="207" t="s">
        <v>69</v>
      </c>
      <c r="PA8" s="207" t="s">
        <v>69</v>
      </c>
      <c r="PB8" s="207" t="s">
        <v>69</v>
      </c>
      <c r="PC8" s="207" t="s">
        <v>69</v>
      </c>
      <c r="PD8" s="207" t="s">
        <v>69</v>
      </c>
      <c r="PE8" s="207" t="s">
        <v>69</v>
      </c>
      <c r="PF8" s="207" t="s">
        <v>69</v>
      </c>
      <c r="PG8" s="207" t="s">
        <v>69</v>
      </c>
      <c r="PH8" s="207" t="s">
        <v>69</v>
      </c>
      <c r="PI8" s="207" t="s">
        <v>69</v>
      </c>
      <c r="PJ8" s="207" t="s">
        <v>69</v>
      </c>
      <c r="PK8" s="207" t="s">
        <v>69</v>
      </c>
      <c r="PL8" s="207" t="s">
        <v>69</v>
      </c>
      <c r="PM8" s="207" t="s">
        <v>69</v>
      </c>
      <c r="PN8" s="207" t="s">
        <v>69</v>
      </c>
      <c r="PO8" s="207" t="s">
        <v>69</v>
      </c>
      <c r="PP8" s="207" t="s">
        <v>69</v>
      </c>
      <c r="PQ8" s="207" t="s">
        <v>69</v>
      </c>
      <c r="PR8" s="207" t="s">
        <v>69</v>
      </c>
      <c r="PS8" s="207" t="s">
        <v>69</v>
      </c>
      <c r="PT8" s="207" t="s">
        <v>69</v>
      </c>
      <c r="PU8" s="207" t="s">
        <v>69</v>
      </c>
      <c r="PV8" s="207" t="s">
        <v>69</v>
      </c>
      <c r="PW8" s="207" t="s">
        <v>69</v>
      </c>
      <c r="PX8" s="207" t="s">
        <v>69</v>
      </c>
      <c r="PY8" s="207" t="s">
        <v>69</v>
      </c>
      <c r="PZ8" s="207" t="s">
        <v>69</v>
      </c>
      <c r="QA8" s="207" t="s">
        <v>69</v>
      </c>
      <c r="QB8" s="207" t="s">
        <v>69</v>
      </c>
      <c r="QC8" s="207" t="s">
        <v>69</v>
      </c>
      <c r="QD8" s="207" t="s">
        <v>69</v>
      </c>
      <c r="QE8" s="207" t="s">
        <v>69</v>
      </c>
      <c r="QF8" s="207" t="s">
        <v>69</v>
      </c>
      <c r="QG8" s="207" t="s">
        <v>69</v>
      </c>
      <c r="QH8" s="207" t="s">
        <v>69</v>
      </c>
      <c r="QI8" s="207" t="s">
        <v>69</v>
      </c>
      <c r="QJ8" s="207" t="s">
        <v>69</v>
      </c>
      <c r="QK8" s="207" t="s">
        <v>69</v>
      </c>
      <c r="QL8" s="207" t="s">
        <v>69</v>
      </c>
      <c r="QM8" s="207" t="s">
        <v>69</v>
      </c>
      <c r="QN8" s="207" t="s">
        <v>69</v>
      </c>
      <c r="QO8" s="207" t="s">
        <v>69</v>
      </c>
      <c r="QP8" s="207" t="s">
        <v>69</v>
      </c>
      <c r="QQ8" s="207" t="s">
        <v>69</v>
      </c>
      <c r="QR8" s="207" t="s">
        <v>69</v>
      </c>
      <c r="QS8" s="207" t="s">
        <v>69</v>
      </c>
      <c r="QT8" s="207" t="s">
        <v>69</v>
      </c>
      <c r="QU8" s="207" t="s">
        <v>69</v>
      </c>
      <c r="QV8" s="207" t="s">
        <v>69</v>
      </c>
      <c r="QW8" s="207" t="s">
        <v>69</v>
      </c>
      <c r="QX8" s="207" t="s">
        <v>69</v>
      </c>
      <c r="QY8" s="207" t="s">
        <v>69</v>
      </c>
      <c r="QZ8" s="207" t="s">
        <v>69</v>
      </c>
      <c r="RA8" s="207" t="s">
        <v>69</v>
      </c>
      <c r="RB8" s="207" t="s">
        <v>69</v>
      </c>
      <c r="RC8" s="207" t="s">
        <v>69</v>
      </c>
      <c r="RD8" s="207" t="s">
        <v>69</v>
      </c>
      <c r="RE8" s="207" t="s">
        <v>69</v>
      </c>
      <c r="RF8" s="207" t="s">
        <v>69</v>
      </c>
      <c r="RG8" s="207" t="s">
        <v>69</v>
      </c>
      <c r="RH8" s="207" t="s">
        <v>69</v>
      </c>
      <c r="RI8" s="207" t="s">
        <v>69</v>
      </c>
      <c r="RJ8" s="207" t="s">
        <v>69</v>
      </c>
      <c r="RK8" s="207" t="s">
        <v>69</v>
      </c>
      <c r="RL8" s="207" t="s">
        <v>69</v>
      </c>
      <c r="RM8" s="207" t="s">
        <v>69</v>
      </c>
      <c r="RN8" s="207" t="s">
        <v>69</v>
      </c>
      <c r="RO8" s="207" t="s">
        <v>69</v>
      </c>
      <c r="RP8" s="207" t="s">
        <v>69</v>
      </c>
      <c r="RQ8" s="207" t="s">
        <v>69</v>
      </c>
      <c r="RR8" s="207" t="s">
        <v>69</v>
      </c>
      <c r="RS8" s="207" t="s">
        <v>69</v>
      </c>
      <c r="RT8" s="207" t="s">
        <v>69</v>
      </c>
      <c r="RU8" s="207" t="s">
        <v>69</v>
      </c>
      <c r="RV8" s="207" t="s">
        <v>69</v>
      </c>
      <c r="RW8" s="207" t="s">
        <v>69</v>
      </c>
      <c r="RX8" s="207" t="s">
        <v>69</v>
      </c>
      <c r="RY8" s="207" t="s">
        <v>69</v>
      </c>
      <c r="RZ8" s="207" t="s">
        <v>69</v>
      </c>
      <c r="SA8" s="207" t="s">
        <v>69</v>
      </c>
      <c r="SB8" s="207" t="s">
        <v>69</v>
      </c>
      <c r="SC8" s="207" t="s">
        <v>69</v>
      </c>
      <c r="SD8" s="207" t="s">
        <v>69</v>
      </c>
      <c r="SE8" s="207" t="s">
        <v>69</v>
      </c>
      <c r="SF8" s="207" t="s">
        <v>69</v>
      </c>
      <c r="SG8" s="207" t="s">
        <v>69</v>
      </c>
      <c r="SH8" s="207" t="s">
        <v>69</v>
      </c>
      <c r="SI8" s="207" t="s">
        <v>69</v>
      </c>
      <c r="SJ8" s="207" t="s">
        <v>69</v>
      </c>
      <c r="SK8" s="207" t="s">
        <v>69</v>
      </c>
      <c r="SL8" s="207" t="s">
        <v>69</v>
      </c>
      <c r="SM8" s="207" t="s">
        <v>69</v>
      </c>
      <c r="SN8" s="207" t="s">
        <v>69</v>
      </c>
      <c r="SO8" s="207" t="s">
        <v>69</v>
      </c>
      <c r="SP8" s="207" t="s">
        <v>69</v>
      </c>
      <c r="SQ8" s="207" t="s">
        <v>69</v>
      </c>
      <c r="SR8" s="207" t="s">
        <v>69</v>
      </c>
      <c r="SS8" s="207" t="s">
        <v>69</v>
      </c>
      <c r="ST8" s="207" t="s">
        <v>69</v>
      </c>
      <c r="SU8" s="207" t="s">
        <v>69</v>
      </c>
      <c r="SV8" s="207" t="s">
        <v>69</v>
      </c>
      <c r="SW8" s="207" t="s">
        <v>69</v>
      </c>
      <c r="SX8" s="207" t="s">
        <v>69</v>
      </c>
      <c r="SY8" s="207" t="s">
        <v>69</v>
      </c>
      <c r="SZ8" s="207" t="s">
        <v>69</v>
      </c>
      <c r="TA8" s="207" t="s">
        <v>69</v>
      </c>
      <c r="TB8" s="207" t="s">
        <v>69</v>
      </c>
      <c r="TC8" s="207" t="s">
        <v>69</v>
      </c>
      <c r="TD8" s="207" t="s">
        <v>69</v>
      </c>
      <c r="TE8" s="207" t="s">
        <v>69</v>
      </c>
      <c r="TF8" s="207" t="s">
        <v>69</v>
      </c>
      <c r="TG8" s="207" t="s">
        <v>69</v>
      </c>
      <c r="TH8" s="207" t="s">
        <v>69</v>
      </c>
      <c r="TI8" s="207" t="s">
        <v>69</v>
      </c>
      <c r="TJ8" s="207" t="s">
        <v>69</v>
      </c>
      <c r="TK8" s="207" t="s">
        <v>69</v>
      </c>
      <c r="TL8" s="207" t="s">
        <v>69</v>
      </c>
      <c r="TM8" s="207" t="s">
        <v>69</v>
      </c>
      <c r="TN8" s="207" t="s">
        <v>69</v>
      </c>
      <c r="TO8" s="207" t="s">
        <v>69</v>
      </c>
      <c r="TP8" s="207" t="s">
        <v>69</v>
      </c>
      <c r="TQ8" s="207" t="s">
        <v>69</v>
      </c>
      <c r="TR8" s="207" t="s">
        <v>69</v>
      </c>
      <c r="TS8" s="207" t="s">
        <v>69</v>
      </c>
      <c r="TT8" s="207" t="s">
        <v>69</v>
      </c>
      <c r="TU8" s="207" t="s">
        <v>69</v>
      </c>
      <c r="TV8" s="207" t="s">
        <v>69</v>
      </c>
      <c r="TW8" s="207" t="s">
        <v>69</v>
      </c>
      <c r="TX8" s="207" t="s">
        <v>69</v>
      </c>
      <c r="TY8" s="207" t="s">
        <v>69</v>
      </c>
      <c r="TZ8" s="207" t="s">
        <v>69</v>
      </c>
      <c r="UA8" s="207" t="s">
        <v>69</v>
      </c>
      <c r="UB8" s="207" t="s">
        <v>69</v>
      </c>
      <c r="UC8" s="207" t="s">
        <v>69</v>
      </c>
      <c r="UD8" s="207" t="s">
        <v>69</v>
      </c>
      <c r="UE8" s="207" t="s">
        <v>69</v>
      </c>
      <c r="UF8" s="207" t="s">
        <v>69</v>
      </c>
      <c r="UG8" s="207" t="s">
        <v>69</v>
      </c>
      <c r="UH8" s="207" t="s">
        <v>69</v>
      </c>
      <c r="UI8" s="207" t="s">
        <v>69</v>
      </c>
      <c r="UJ8" s="207" t="s">
        <v>69</v>
      </c>
      <c r="UK8" s="207" t="s">
        <v>69</v>
      </c>
      <c r="UL8" s="207" t="s">
        <v>69</v>
      </c>
      <c r="UM8" s="207" t="s">
        <v>69</v>
      </c>
      <c r="UN8" s="207" t="s">
        <v>69</v>
      </c>
      <c r="UO8" s="207" t="s">
        <v>69</v>
      </c>
      <c r="UP8" s="207" t="s">
        <v>69</v>
      </c>
      <c r="UQ8" s="207" t="s">
        <v>69</v>
      </c>
      <c r="UR8" s="207" t="s">
        <v>69</v>
      </c>
      <c r="US8" s="207" t="s">
        <v>69</v>
      </c>
      <c r="UT8" s="207" t="s">
        <v>69</v>
      </c>
      <c r="UU8" s="207" t="s">
        <v>69</v>
      </c>
      <c r="UV8" s="207" t="s">
        <v>69</v>
      </c>
      <c r="UW8" s="207" t="s">
        <v>69</v>
      </c>
      <c r="UX8" s="207" t="s">
        <v>69</v>
      </c>
      <c r="UY8" s="207" t="s">
        <v>69</v>
      </c>
      <c r="UZ8" s="207" t="s">
        <v>69</v>
      </c>
      <c r="VA8" s="207" t="s">
        <v>69</v>
      </c>
      <c r="VB8" s="207" t="s">
        <v>69</v>
      </c>
      <c r="VC8" s="207" t="s">
        <v>69</v>
      </c>
      <c r="VD8" s="207" t="s">
        <v>69</v>
      </c>
      <c r="VE8" s="207" t="s">
        <v>69</v>
      </c>
      <c r="VF8" s="207" t="s">
        <v>69</v>
      </c>
      <c r="VG8" s="207" t="s">
        <v>69</v>
      </c>
      <c r="VH8" s="207" t="s">
        <v>69</v>
      </c>
      <c r="VI8" s="207" t="s">
        <v>69</v>
      </c>
      <c r="VJ8" s="207" t="s">
        <v>69</v>
      </c>
      <c r="VK8" s="207" t="s">
        <v>69</v>
      </c>
      <c r="VL8" s="207" t="s">
        <v>69</v>
      </c>
      <c r="VM8" s="207" t="s">
        <v>69</v>
      </c>
      <c r="VN8" s="207" t="s">
        <v>69</v>
      </c>
      <c r="VO8" s="207" t="s">
        <v>69</v>
      </c>
      <c r="VP8" s="207" t="s">
        <v>69</v>
      </c>
      <c r="VQ8" s="207" t="s">
        <v>69</v>
      </c>
      <c r="VR8" s="207" t="s">
        <v>69</v>
      </c>
      <c r="VS8" s="207" t="s">
        <v>69</v>
      </c>
      <c r="VT8" s="207" t="s">
        <v>69</v>
      </c>
      <c r="VU8" s="207" t="s">
        <v>69</v>
      </c>
      <c r="VV8" s="207" t="s">
        <v>69</v>
      </c>
      <c r="VW8" s="207" t="s">
        <v>69</v>
      </c>
      <c r="VX8" s="207" t="s">
        <v>69</v>
      </c>
      <c r="VY8" s="207" t="s">
        <v>69</v>
      </c>
      <c r="VZ8" s="207" t="s">
        <v>69</v>
      </c>
      <c r="WA8" s="207" t="s">
        <v>69</v>
      </c>
      <c r="WB8" s="207" t="s">
        <v>69</v>
      </c>
      <c r="WC8" s="207" t="s">
        <v>69</v>
      </c>
      <c r="WD8" s="207" t="s">
        <v>69</v>
      </c>
      <c r="WE8" s="207" t="s">
        <v>69</v>
      </c>
      <c r="WF8" s="207" t="s">
        <v>69</v>
      </c>
      <c r="WG8" s="207" t="s">
        <v>69</v>
      </c>
      <c r="WH8" s="207" t="s">
        <v>69</v>
      </c>
      <c r="WI8" s="207" t="s">
        <v>69</v>
      </c>
      <c r="WJ8" s="207" t="s">
        <v>69</v>
      </c>
      <c r="WK8" s="207" t="s">
        <v>69</v>
      </c>
      <c r="WL8" s="207" t="s">
        <v>69</v>
      </c>
      <c r="WM8" s="207" t="s">
        <v>69</v>
      </c>
      <c r="WN8" s="207" t="s">
        <v>69</v>
      </c>
      <c r="WO8" s="207" t="s">
        <v>69</v>
      </c>
      <c r="WP8" s="207" t="s">
        <v>69</v>
      </c>
      <c r="WQ8" s="207" t="s">
        <v>69</v>
      </c>
      <c r="WR8" s="207" t="s">
        <v>69</v>
      </c>
      <c r="WS8" s="207" t="s">
        <v>69</v>
      </c>
      <c r="WT8" s="207" t="s">
        <v>69</v>
      </c>
      <c r="WU8" s="207" t="s">
        <v>69</v>
      </c>
      <c r="WV8" s="207" t="s">
        <v>69</v>
      </c>
      <c r="WW8" s="207" t="s">
        <v>69</v>
      </c>
      <c r="WX8" s="207" t="s">
        <v>69</v>
      </c>
      <c r="WY8" s="207" t="s">
        <v>69</v>
      </c>
      <c r="WZ8" s="207" t="s">
        <v>69</v>
      </c>
      <c r="XA8" s="207" t="s">
        <v>69</v>
      </c>
      <c r="XB8" s="207" t="s">
        <v>69</v>
      </c>
      <c r="XC8" s="207" t="s">
        <v>69</v>
      </c>
      <c r="XD8" s="207" t="s">
        <v>69</v>
      </c>
      <c r="XE8" s="207" t="s">
        <v>69</v>
      </c>
      <c r="XF8" s="207" t="s">
        <v>69</v>
      </c>
      <c r="XG8" s="207" t="s">
        <v>69</v>
      </c>
      <c r="XH8" s="207" t="s">
        <v>69</v>
      </c>
      <c r="XI8" s="207" t="s">
        <v>69</v>
      </c>
      <c r="XJ8" s="207" t="s">
        <v>69</v>
      </c>
      <c r="XK8" s="207" t="s">
        <v>69</v>
      </c>
      <c r="XL8" s="207" t="s">
        <v>69</v>
      </c>
      <c r="XM8" s="207" t="s">
        <v>69</v>
      </c>
      <c r="XN8" s="207" t="s">
        <v>69</v>
      </c>
      <c r="XO8" s="207" t="s">
        <v>69</v>
      </c>
      <c r="XP8" s="207" t="s">
        <v>69</v>
      </c>
      <c r="XQ8" s="207" t="s">
        <v>69</v>
      </c>
      <c r="XR8" s="207" t="s">
        <v>69</v>
      </c>
      <c r="XS8" s="207" t="s">
        <v>69</v>
      </c>
      <c r="XT8" s="207" t="s">
        <v>69</v>
      </c>
      <c r="XU8" s="207" t="s">
        <v>69</v>
      </c>
      <c r="XV8" s="207" t="s">
        <v>69</v>
      </c>
      <c r="XW8" s="207" t="s">
        <v>69</v>
      </c>
      <c r="XX8" s="207" t="s">
        <v>69</v>
      </c>
      <c r="XY8" s="207" t="s">
        <v>69</v>
      </c>
      <c r="XZ8" s="207" t="s">
        <v>69</v>
      </c>
      <c r="YA8" s="207" t="s">
        <v>69</v>
      </c>
      <c r="YB8" s="207" t="s">
        <v>69</v>
      </c>
      <c r="YC8" s="207" t="s">
        <v>69</v>
      </c>
      <c r="YD8" s="207" t="s">
        <v>69</v>
      </c>
      <c r="YE8" s="207" t="s">
        <v>69</v>
      </c>
      <c r="YF8" s="207" t="s">
        <v>69</v>
      </c>
      <c r="YG8" s="207" t="s">
        <v>69</v>
      </c>
      <c r="YH8" s="207" t="s">
        <v>69</v>
      </c>
      <c r="YI8" s="207" t="s">
        <v>69</v>
      </c>
      <c r="YJ8" s="207" t="s">
        <v>69</v>
      </c>
      <c r="YK8" s="207" t="s">
        <v>69</v>
      </c>
      <c r="YL8" s="207" t="s">
        <v>69</v>
      </c>
      <c r="YM8" s="207" t="s">
        <v>69</v>
      </c>
      <c r="YN8" s="207" t="s">
        <v>69</v>
      </c>
      <c r="YO8" s="207" t="s">
        <v>69</v>
      </c>
      <c r="YP8" s="207" t="s">
        <v>69</v>
      </c>
      <c r="YQ8" s="207" t="s">
        <v>69</v>
      </c>
      <c r="YR8" s="207" t="s">
        <v>69</v>
      </c>
      <c r="YS8" s="207" t="s">
        <v>69</v>
      </c>
      <c r="YT8" s="207" t="s">
        <v>69</v>
      </c>
      <c r="YU8" s="207" t="s">
        <v>69</v>
      </c>
      <c r="YV8" s="207" t="s">
        <v>69</v>
      </c>
      <c r="YW8" s="207" t="s">
        <v>69</v>
      </c>
      <c r="YX8" s="207" t="s">
        <v>69</v>
      </c>
      <c r="YY8" s="207" t="s">
        <v>69</v>
      </c>
      <c r="YZ8" s="207" t="s">
        <v>69</v>
      </c>
      <c r="ZA8" s="207" t="s">
        <v>69</v>
      </c>
      <c r="ZB8" s="207" t="s">
        <v>69</v>
      </c>
      <c r="ZC8" s="207" t="s">
        <v>69</v>
      </c>
      <c r="ZD8" s="207" t="s">
        <v>69</v>
      </c>
      <c r="ZE8" s="207" t="s">
        <v>69</v>
      </c>
      <c r="ZF8" s="207" t="s">
        <v>69</v>
      </c>
      <c r="ZG8" s="207" t="s">
        <v>69</v>
      </c>
      <c r="ZH8" s="207" t="s">
        <v>69</v>
      </c>
      <c r="ZI8" s="207" t="s">
        <v>69</v>
      </c>
      <c r="ZJ8" s="207" t="s">
        <v>69</v>
      </c>
      <c r="ZK8" s="207" t="s">
        <v>69</v>
      </c>
      <c r="ZL8" s="207" t="s">
        <v>69</v>
      </c>
      <c r="ZM8" s="207" t="s">
        <v>69</v>
      </c>
      <c r="ZN8" s="207" t="s">
        <v>69</v>
      </c>
      <c r="ZO8" s="207" t="s">
        <v>69</v>
      </c>
      <c r="ZP8" s="207" t="s">
        <v>69</v>
      </c>
      <c r="ZQ8" s="207" t="s">
        <v>69</v>
      </c>
      <c r="ZR8" s="207" t="s">
        <v>69</v>
      </c>
      <c r="ZS8" s="207" t="s">
        <v>69</v>
      </c>
      <c r="ZT8" s="207" t="s">
        <v>69</v>
      </c>
      <c r="ZU8" s="207" t="s">
        <v>69</v>
      </c>
      <c r="ZV8" s="207" t="s">
        <v>26</v>
      </c>
      <c r="ZW8" s="207" t="s">
        <v>26</v>
      </c>
      <c r="ZX8" s="207" t="s">
        <v>26</v>
      </c>
      <c r="ZY8" s="207" t="s">
        <v>26</v>
      </c>
      <c r="ZZ8" s="207" t="s">
        <v>69</v>
      </c>
      <c r="AAA8" s="207" t="s">
        <v>158</v>
      </c>
      <c r="AAB8" s="207" t="s">
        <v>158</v>
      </c>
      <c r="AAC8" s="207" t="s">
        <v>158</v>
      </c>
      <c r="AAD8" s="207" t="s">
        <v>158</v>
      </c>
      <c r="AAE8" s="207" t="s">
        <v>158</v>
      </c>
      <c r="AAF8" s="207" t="s">
        <v>158</v>
      </c>
      <c r="AAG8" s="207" t="s">
        <v>158</v>
      </c>
      <c r="AAH8" s="207" t="s">
        <v>158</v>
      </c>
      <c r="AAI8" s="207" t="s">
        <v>158</v>
      </c>
      <c r="AAJ8" s="207" t="s">
        <v>158</v>
      </c>
      <c r="AAK8" s="207" t="s">
        <v>158</v>
      </c>
      <c r="AAL8" s="207" t="s">
        <v>158</v>
      </c>
      <c r="AAM8" s="207" t="s">
        <v>158</v>
      </c>
      <c r="AAN8" s="207" t="s">
        <v>158</v>
      </c>
      <c r="AAO8" s="207" t="s">
        <v>158</v>
      </c>
      <c r="AAP8" s="207" t="s">
        <v>158</v>
      </c>
      <c r="AAQ8" s="207" t="s">
        <v>158</v>
      </c>
      <c r="AAR8" s="207" t="s">
        <v>158</v>
      </c>
      <c r="AAS8" s="207" t="s">
        <v>158</v>
      </c>
      <c r="AAT8" s="207" t="s">
        <v>158</v>
      </c>
      <c r="AAU8" s="207" t="s">
        <v>158</v>
      </c>
      <c r="AAV8" s="207" t="s">
        <v>158</v>
      </c>
      <c r="AAW8" s="207" t="s">
        <v>158</v>
      </c>
      <c r="AAX8" s="207" t="s">
        <v>158</v>
      </c>
      <c r="AAY8" s="207" t="s">
        <v>158</v>
      </c>
      <c r="AAZ8" s="207" t="s">
        <v>158</v>
      </c>
      <c r="ABA8" s="306">
        <f>(ÜBERSICHT!K8)</f>
        <v>0</v>
      </c>
      <c r="ABB8" s="195">
        <f>(ÜBERSICHT!L8)</f>
        <v>0</v>
      </c>
      <c r="ABC8" s="206">
        <f t="shared" si="2"/>
        <v>4</v>
      </c>
      <c r="ABD8" s="34">
        <f t="shared" si="3"/>
        <v>4</v>
      </c>
      <c r="ABE8" s="34">
        <f t="shared" si="4"/>
        <v>0</v>
      </c>
      <c r="ABF8" s="34">
        <f t="shared" si="5"/>
        <v>0</v>
      </c>
      <c r="ABG8" s="34">
        <f t="shared" si="6"/>
        <v>0</v>
      </c>
      <c r="ABH8" s="34">
        <f t="shared" si="7"/>
        <v>0</v>
      </c>
      <c r="ABI8" s="34">
        <f t="shared" si="8"/>
        <v>692</v>
      </c>
      <c r="ABJ8" s="73">
        <f t="shared" si="9"/>
        <v>696</v>
      </c>
      <c r="ABK8" s="28"/>
      <c r="ABL8" s="201">
        <v>0</v>
      </c>
      <c r="ABM8" s="51">
        <v>1</v>
      </c>
      <c r="ABN8" s="66" t="s">
        <v>126</v>
      </c>
      <c r="ABO8" s="28"/>
      <c r="ABP8" s="271" t="str">
        <f>(Mitglieder!C8)</f>
        <v>captain cuba</v>
      </c>
      <c r="ABQ8" s="216">
        <f t="shared" ref="ABQ8" si="85">100%/(ABJ8-ABG8-ABH8-ABI8)*ABD8</f>
        <v>1</v>
      </c>
      <c r="ABR8" s="216" t="e">
        <f t="shared" ref="ABR8" si="86">100%/(ABY8-ABV8-ABW8-ABX8)*ABS8</f>
        <v>#DIV/0!</v>
      </c>
      <c r="ABS8" s="34">
        <f t="shared" si="10"/>
        <v>0</v>
      </c>
      <c r="ABT8" s="34">
        <f t="shared" si="11"/>
        <v>0</v>
      </c>
      <c r="ABU8" s="34">
        <f t="shared" si="12"/>
        <v>0</v>
      </c>
      <c r="ABV8" s="34">
        <f t="shared" si="13"/>
        <v>0</v>
      </c>
      <c r="ABW8" s="34">
        <f t="shared" si="14"/>
        <v>0</v>
      </c>
      <c r="ABX8" s="34">
        <f t="shared" si="15"/>
        <v>31</v>
      </c>
      <c r="ABY8" s="73">
        <f t="shared" si="16"/>
        <v>31</v>
      </c>
      <c r="ABZ8" s="216" t="e">
        <f t="shared" ref="ABZ8" si="87">100%/(ACG8-ACD8-ACE8-ACF8)*ACA8</f>
        <v>#DIV/0!</v>
      </c>
      <c r="ACA8" s="34">
        <f t="shared" si="17"/>
        <v>0</v>
      </c>
      <c r="ACB8" s="34">
        <f t="shared" si="18"/>
        <v>0</v>
      </c>
      <c r="ACC8" s="34">
        <f t="shared" si="19"/>
        <v>0</v>
      </c>
      <c r="ACD8" s="34">
        <f t="shared" si="20"/>
        <v>0</v>
      </c>
      <c r="ACE8" s="34">
        <f t="shared" si="21"/>
        <v>0</v>
      </c>
      <c r="ACF8" s="34">
        <f t="shared" si="22"/>
        <v>31</v>
      </c>
      <c r="ACG8" s="73">
        <f t="shared" ref="ACG8:ACG14" si="88">SUM(ACA8:ACF8)</f>
        <v>31</v>
      </c>
      <c r="ACH8" s="216" t="e">
        <f t="shared" ref="ACH8" si="89">100%/(ACO8-ACL8-ACM8-ACN8)*ACI8</f>
        <v>#DIV/0!</v>
      </c>
      <c r="ACI8" s="34">
        <f t="shared" si="24"/>
        <v>0</v>
      </c>
      <c r="ACJ8" s="34">
        <f t="shared" si="25"/>
        <v>0</v>
      </c>
      <c r="ACK8" s="34">
        <f t="shared" si="26"/>
        <v>0</v>
      </c>
      <c r="ACL8" s="34">
        <f t="shared" si="27"/>
        <v>0</v>
      </c>
      <c r="ACM8" s="34">
        <f t="shared" si="28"/>
        <v>0</v>
      </c>
      <c r="ACN8" s="34">
        <f t="shared" si="29"/>
        <v>31</v>
      </c>
      <c r="ACO8" s="73">
        <f t="shared" ref="ACO8:ACO14" si="90">SUM(ACI8:ACN8)</f>
        <v>31</v>
      </c>
      <c r="ACP8" s="216" t="e">
        <f t="shared" ref="ACP8" si="91">100%/(ACW8-ACT8-ACU8-ACV8)*ACQ8</f>
        <v>#DIV/0!</v>
      </c>
      <c r="ACQ8" s="34">
        <f t="shared" si="31"/>
        <v>0</v>
      </c>
      <c r="ACR8" s="34">
        <f t="shared" si="32"/>
        <v>0</v>
      </c>
      <c r="ACS8" s="34">
        <f t="shared" si="33"/>
        <v>0</v>
      </c>
      <c r="ACT8" s="34">
        <f t="shared" si="34"/>
        <v>0</v>
      </c>
      <c r="ACU8" s="34">
        <f t="shared" si="35"/>
        <v>0</v>
      </c>
      <c r="ACV8" s="34">
        <f t="shared" si="36"/>
        <v>30</v>
      </c>
      <c r="ACW8" s="73">
        <f t="shared" ref="ACW8:ACW14" si="92">SUM(ACQ8:ACV8)</f>
        <v>30</v>
      </c>
      <c r="ACX8" s="216" t="e">
        <f t="shared" ref="ACX8" si="93">100%/(ADE8-ADB8-ADC8-ADD8)*ACY8</f>
        <v>#DIV/0!</v>
      </c>
      <c r="ACY8" s="34">
        <f t="shared" si="38"/>
        <v>0</v>
      </c>
      <c r="ACZ8" s="34">
        <f t="shared" si="39"/>
        <v>0</v>
      </c>
      <c r="ADA8" s="34">
        <f t="shared" si="40"/>
        <v>0</v>
      </c>
      <c r="ADB8" s="34">
        <f t="shared" si="41"/>
        <v>0</v>
      </c>
      <c r="ADC8" s="34">
        <f t="shared" si="42"/>
        <v>0</v>
      </c>
      <c r="ADD8" s="34">
        <f t="shared" si="43"/>
        <v>31</v>
      </c>
      <c r="ADE8" s="73">
        <f t="shared" ref="ADE8:ADE14" si="94">SUM(ACY8:ADD8)</f>
        <v>31</v>
      </c>
      <c r="ADF8" s="216" t="e">
        <f t="shared" ref="ADF8" si="95">100%/(ADM8-ADJ8-ADK8-ADL8)*ADG8</f>
        <v>#DIV/0!</v>
      </c>
      <c r="ADG8" s="34">
        <f t="shared" si="45"/>
        <v>0</v>
      </c>
      <c r="ADH8" s="34">
        <f t="shared" si="46"/>
        <v>0</v>
      </c>
      <c r="ADI8" s="34">
        <f t="shared" si="47"/>
        <v>0</v>
      </c>
      <c r="ADJ8" s="34">
        <f t="shared" si="48"/>
        <v>0</v>
      </c>
      <c r="ADK8" s="34">
        <f t="shared" si="49"/>
        <v>0</v>
      </c>
      <c r="ADL8" s="34">
        <f t="shared" si="50"/>
        <v>30</v>
      </c>
      <c r="ADM8" s="73">
        <f t="shared" ref="ADM8:ADM14" si="96">SUM(ADG8:ADL8)</f>
        <v>30</v>
      </c>
      <c r="ADN8" s="216" t="e">
        <f t="shared" ref="ADN8" si="97">100%/(ADU8-ADR8-ADS8-ADT8)*ADO8</f>
        <v>#DIV/0!</v>
      </c>
      <c r="ADO8" s="34">
        <f t="shared" si="52"/>
        <v>0</v>
      </c>
      <c r="ADP8" s="34">
        <f t="shared" si="53"/>
        <v>0</v>
      </c>
      <c r="ADQ8" s="34">
        <f t="shared" si="54"/>
        <v>0</v>
      </c>
      <c r="ADR8" s="34">
        <f t="shared" si="55"/>
        <v>0</v>
      </c>
      <c r="ADS8" s="34">
        <f t="shared" si="56"/>
        <v>0</v>
      </c>
      <c r="ADT8" s="34">
        <f t="shared" si="57"/>
        <v>31</v>
      </c>
      <c r="ADU8" s="73">
        <f t="shared" ref="ADU8:ADU14" si="98">SUM(ADO8:ADT8)</f>
        <v>31</v>
      </c>
      <c r="ADV8" s="216" t="e">
        <f t="shared" ref="ADV8" si="99">100%/(AEC8-ADZ8-AEA8-AEB8)*ADW8</f>
        <v>#DIV/0!</v>
      </c>
      <c r="ADW8" s="34">
        <f t="shared" si="72"/>
        <v>0</v>
      </c>
      <c r="ADX8" s="34">
        <f t="shared" si="73"/>
        <v>0</v>
      </c>
      <c r="ADY8" s="34">
        <f t="shared" si="74"/>
        <v>0</v>
      </c>
      <c r="ADZ8" s="34">
        <f t="shared" si="75"/>
        <v>0</v>
      </c>
      <c r="AEA8" s="34">
        <f t="shared" si="76"/>
        <v>0</v>
      </c>
      <c r="AEB8" s="34">
        <f t="shared" si="77"/>
        <v>31</v>
      </c>
      <c r="AEC8" s="73">
        <f t="shared" ref="AEC8:AEC14" si="100">SUM(ADW8:AEB8)</f>
        <v>31</v>
      </c>
      <c r="AED8" s="216">
        <f t="shared" ref="AED8" si="101">100%/(AEK8-AEH8-AEI8-AEJ8)*AEE8</f>
        <v>1</v>
      </c>
      <c r="AEE8" s="34">
        <f t="shared" si="79"/>
        <v>4</v>
      </c>
      <c r="AEF8" s="34">
        <f t="shared" si="80"/>
        <v>0</v>
      </c>
      <c r="AEG8" s="34">
        <f t="shared" si="81"/>
        <v>0</v>
      </c>
      <c r="AEH8" s="34">
        <f t="shared" si="82"/>
        <v>0</v>
      </c>
      <c r="AEI8" s="34">
        <f t="shared" si="83"/>
        <v>0</v>
      </c>
      <c r="AEJ8" s="34">
        <f t="shared" si="84"/>
        <v>6</v>
      </c>
      <c r="AEK8" s="73">
        <f t="shared" ref="AEK8:AEK14" si="102">SUM(AEE8:AEJ8)</f>
        <v>10</v>
      </c>
    </row>
    <row r="9" spans="1:817" ht="15" customHeight="1" x14ac:dyDescent="0.3">
      <c r="A9" s="200">
        <f t="shared" si="61"/>
        <v>7</v>
      </c>
      <c r="B9" s="283">
        <f>1*SUBTOTAL(3,A$3:A9)</f>
        <v>7</v>
      </c>
      <c r="C9" s="6" t="str">
        <f>(Mitglieder!C9)</f>
        <v>Cobra</v>
      </c>
      <c r="D9" s="171">
        <f t="shared" si="0"/>
        <v>1</v>
      </c>
      <c r="E9" s="171">
        <f t="shared" si="1"/>
        <v>1</v>
      </c>
      <c r="F9" s="56"/>
      <c r="G9" s="207" t="s">
        <v>69</v>
      </c>
      <c r="H9" s="207" t="s">
        <v>69</v>
      </c>
      <c r="I9" s="207" t="s">
        <v>69</v>
      </c>
      <c r="J9" s="207" t="s">
        <v>69</v>
      </c>
      <c r="K9" s="207" t="s">
        <v>69</v>
      </c>
      <c r="L9" s="207" t="s">
        <v>69</v>
      </c>
      <c r="M9" s="207" t="s">
        <v>69</v>
      </c>
      <c r="N9" s="207" t="s">
        <v>69</v>
      </c>
      <c r="O9" s="207" t="s">
        <v>69</v>
      </c>
      <c r="P9" s="207" t="s">
        <v>69</v>
      </c>
      <c r="Q9" s="207" t="s">
        <v>69</v>
      </c>
      <c r="R9" s="207" t="s">
        <v>69</v>
      </c>
      <c r="S9" s="207" t="s">
        <v>69</v>
      </c>
      <c r="T9" s="207" t="s">
        <v>69</v>
      </c>
      <c r="U9" s="207" t="s">
        <v>69</v>
      </c>
      <c r="V9" s="207" t="s">
        <v>69</v>
      </c>
      <c r="W9" s="207" t="s">
        <v>69</v>
      </c>
      <c r="X9" s="207" t="s">
        <v>69</v>
      </c>
      <c r="Y9" s="207" t="s">
        <v>69</v>
      </c>
      <c r="Z9" s="207" t="s">
        <v>69</v>
      </c>
      <c r="AA9" s="207" t="s">
        <v>69</v>
      </c>
      <c r="AB9" s="207" t="s">
        <v>69</v>
      </c>
      <c r="AC9" s="207" t="s">
        <v>69</v>
      </c>
      <c r="AD9" s="207" t="s">
        <v>69</v>
      </c>
      <c r="AE9" s="207" t="s">
        <v>69</v>
      </c>
      <c r="AF9" s="207" t="s">
        <v>69</v>
      </c>
      <c r="AG9" s="207" t="s">
        <v>69</v>
      </c>
      <c r="AH9" s="207" t="s">
        <v>69</v>
      </c>
      <c r="AI9" s="207" t="s">
        <v>69</v>
      </c>
      <c r="AJ9" s="207" t="s">
        <v>69</v>
      </c>
      <c r="AK9" s="207" t="s">
        <v>69</v>
      </c>
      <c r="AL9" s="207" t="s">
        <v>69</v>
      </c>
      <c r="AM9" s="207" t="s">
        <v>69</v>
      </c>
      <c r="AN9" s="207" t="s">
        <v>69</v>
      </c>
      <c r="AO9" s="207" t="s">
        <v>69</v>
      </c>
      <c r="AP9" s="207" t="s">
        <v>69</v>
      </c>
      <c r="AQ9" s="207" t="s">
        <v>69</v>
      </c>
      <c r="AR9" s="207" t="s">
        <v>69</v>
      </c>
      <c r="AS9" s="207" t="s">
        <v>69</v>
      </c>
      <c r="AT9" s="207" t="s">
        <v>69</v>
      </c>
      <c r="AU9" s="207" t="s">
        <v>69</v>
      </c>
      <c r="AV9" s="207" t="s">
        <v>69</v>
      </c>
      <c r="AW9" s="207" t="s">
        <v>69</v>
      </c>
      <c r="AX9" s="207" t="s">
        <v>69</v>
      </c>
      <c r="AY9" s="207" t="s">
        <v>69</v>
      </c>
      <c r="AZ9" s="207" t="s">
        <v>69</v>
      </c>
      <c r="BA9" s="207" t="s">
        <v>69</v>
      </c>
      <c r="BB9" s="207" t="s">
        <v>69</v>
      </c>
      <c r="BC9" s="207" t="s">
        <v>69</v>
      </c>
      <c r="BD9" s="207" t="s">
        <v>69</v>
      </c>
      <c r="BE9" s="207" t="s">
        <v>69</v>
      </c>
      <c r="BF9" s="207" t="s">
        <v>69</v>
      </c>
      <c r="BG9" s="207" t="s">
        <v>69</v>
      </c>
      <c r="BH9" s="207" t="s">
        <v>69</v>
      </c>
      <c r="BI9" s="207" t="s">
        <v>69</v>
      </c>
      <c r="BJ9" s="207" t="s">
        <v>69</v>
      </c>
      <c r="BK9" s="207" t="s">
        <v>69</v>
      </c>
      <c r="BL9" s="207" t="s">
        <v>69</v>
      </c>
      <c r="BM9" s="207" t="s">
        <v>69</v>
      </c>
      <c r="BN9" s="207" t="s">
        <v>69</v>
      </c>
      <c r="BO9" s="207" t="s">
        <v>69</v>
      </c>
      <c r="BP9" s="207" t="s">
        <v>69</v>
      </c>
      <c r="BQ9" s="207" t="s">
        <v>69</v>
      </c>
      <c r="BR9" s="207" t="s">
        <v>69</v>
      </c>
      <c r="BS9" s="207" t="s">
        <v>69</v>
      </c>
      <c r="BT9" s="207" t="s">
        <v>69</v>
      </c>
      <c r="BU9" s="207" t="s">
        <v>69</v>
      </c>
      <c r="BV9" s="207" t="s">
        <v>69</v>
      </c>
      <c r="BW9" s="207" t="s">
        <v>69</v>
      </c>
      <c r="BX9" s="207" t="s">
        <v>69</v>
      </c>
      <c r="BY9" s="207" t="s">
        <v>69</v>
      </c>
      <c r="BZ9" s="207" t="s">
        <v>69</v>
      </c>
      <c r="CA9" s="207" t="s">
        <v>69</v>
      </c>
      <c r="CB9" s="207" t="s">
        <v>69</v>
      </c>
      <c r="CC9" s="207" t="s">
        <v>69</v>
      </c>
      <c r="CD9" s="207" t="s">
        <v>69</v>
      </c>
      <c r="CE9" s="207" t="s">
        <v>69</v>
      </c>
      <c r="CF9" s="207" t="s">
        <v>69</v>
      </c>
      <c r="CG9" s="207" t="s">
        <v>69</v>
      </c>
      <c r="CH9" s="207" t="s">
        <v>69</v>
      </c>
      <c r="CI9" s="207" t="s">
        <v>69</v>
      </c>
      <c r="CJ9" s="207" t="s">
        <v>69</v>
      </c>
      <c r="CK9" s="207" t="s">
        <v>69</v>
      </c>
      <c r="CL9" s="207" t="s">
        <v>69</v>
      </c>
      <c r="CM9" s="207" t="s">
        <v>69</v>
      </c>
      <c r="CN9" s="207" t="s">
        <v>69</v>
      </c>
      <c r="CO9" s="207" t="s">
        <v>69</v>
      </c>
      <c r="CP9" s="207" t="s">
        <v>69</v>
      </c>
      <c r="CQ9" s="207" t="s">
        <v>69</v>
      </c>
      <c r="CR9" s="207" t="s">
        <v>69</v>
      </c>
      <c r="CS9" s="207" t="s">
        <v>69</v>
      </c>
      <c r="CT9" s="207" t="s">
        <v>69</v>
      </c>
      <c r="CU9" s="207" t="s">
        <v>69</v>
      </c>
      <c r="CV9" s="207" t="s">
        <v>69</v>
      </c>
      <c r="CW9" s="207" t="s">
        <v>69</v>
      </c>
      <c r="CX9" s="207" t="s">
        <v>69</v>
      </c>
      <c r="CY9" s="207" t="s">
        <v>69</v>
      </c>
      <c r="CZ9" s="207" t="s">
        <v>69</v>
      </c>
      <c r="DA9" s="207" t="s">
        <v>69</v>
      </c>
      <c r="DB9" s="207" t="s">
        <v>69</v>
      </c>
      <c r="DC9" s="207" t="s">
        <v>69</v>
      </c>
      <c r="DD9" s="207" t="s">
        <v>69</v>
      </c>
      <c r="DE9" s="207" t="s">
        <v>69</v>
      </c>
      <c r="DF9" s="207" t="s">
        <v>69</v>
      </c>
      <c r="DG9" s="207" t="s">
        <v>69</v>
      </c>
      <c r="DH9" s="207" t="s">
        <v>69</v>
      </c>
      <c r="DI9" s="207" t="s">
        <v>69</v>
      </c>
      <c r="DJ9" s="207" t="s">
        <v>69</v>
      </c>
      <c r="DK9" s="207" t="s">
        <v>69</v>
      </c>
      <c r="DL9" s="207" t="s">
        <v>69</v>
      </c>
      <c r="DM9" s="207" t="s">
        <v>69</v>
      </c>
      <c r="DN9" s="207" t="s">
        <v>69</v>
      </c>
      <c r="DO9" s="207" t="s">
        <v>69</v>
      </c>
      <c r="DP9" s="207" t="s">
        <v>69</v>
      </c>
      <c r="DQ9" s="207" t="s">
        <v>69</v>
      </c>
      <c r="DR9" s="207" t="s">
        <v>69</v>
      </c>
      <c r="DS9" s="207" t="s">
        <v>69</v>
      </c>
      <c r="DT9" s="207" t="s">
        <v>69</v>
      </c>
      <c r="DU9" s="207" t="s">
        <v>69</v>
      </c>
      <c r="DV9" s="207" t="s">
        <v>69</v>
      </c>
      <c r="DW9" s="207" t="s">
        <v>69</v>
      </c>
      <c r="DX9" s="207" t="s">
        <v>69</v>
      </c>
      <c r="DY9" s="207" t="s">
        <v>69</v>
      </c>
      <c r="DZ9" s="207" t="s">
        <v>69</v>
      </c>
      <c r="EA9" s="207" t="s">
        <v>69</v>
      </c>
      <c r="EB9" s="207" t="s">
        <v>69</v>
      </c>
      <c r="EC9" s="207" t="s">
        <v>69</v>
      </c>
      <c r="ED9" s="207" t="s">
        <v>69</v>
      </c>
      <c r="EE9" s="207" t="s">
        <v>69</v>
      </c>
      <c r="EF9" s="207" t="s">
        <v>69</v>
      </c>
      <c r="EG9" s="207" t="s">
        <v>69</v>
      </c>
      <c r="EH9" s="207" t="s">
        <v>69</v>
      </c>
      <c r="EI9" s="207" t="s">
        <v>69</v>
      </c>
      <c r="EJ9" s="207" t="s">
        <v>69</v>
      </c>
      <c r="EK9" s="207" t="s">
        <v>69</v>
      </c>
      <c r="EL9" s="207" t="s">
        <v>69</v>
      </c>
      <c r="EM9" s="207" t="s">
        <v>69</v>
      </c>
      <c r="EN9" s="207" t="s">
        <v>69</v>
      </c>
      <c r="EO9" s="207" t="s">
        <v>69</v>
      </c>
      <c r="EP9" s="207" t="s">
        <v>69</v>
      </c>
      <c r="EQ9" s="207" t="s">
        <v>69</v>
      </c>
      <c r="ER9" s="207" t="s">
        <v>69</v>
      </c>
      <c r="ES9" s="207" t="s">
        <v>69</v>
      </c>
      <c r="ET9" s="207" t="s">
        <v>69</v>
      </c>
      <c r="EU9" s="207" t="s">
        <v>69</v>
      </c>
      <c r="EV9" s="207" t="s">
        <v>69</v>
      </c>
      <c r="EW9" s="207" t="s">
        <v>69</v>
      </c>
      <c r="EX9" s="207" t="s">
        <v>69</v>
      </c>
      <c r="EY9" s="207" t="s">
        <v>69</v>
      </c>
      <c r="EZ9" s="207" t="s">
        <v>69</v>
      </c>
      <c r="FA9" s="207" t="s">
        <v>69</v>
      </c>
      <c r="FB9" s="207" t="s">
        <v>69</v>
      </c>
      <c r="FC9" s="207" t="s">
        <v>69</v>
      </c>
      <c r="FD9" s="207" t="s">
        <v>69</v>
      </c>
      <c r="FE9" s="207" t="s">
        <v>69</v>
      </c>
      <c r="FF9" s="207" t="s">
        <v>69</v>
      </c>
      <c r="FG9" s="207" t="s">
        <v>69</v>
      </c>
      <c r="FH9" s="207" t="s">
        <v>69</v>
      </c>
      <c r="FI9" s="207" t="s">
        <v>69</v>
      </c>
      <c r="FJ9" s="207" t="s">
        <v>69</v>
      </c>
      <c r="FK9" s="207" t="s">
        <v>69</v>
      </c>
      <c r="FL9" s="207" t="s">
        <v>69</v>
      </c>
      <c r="FM9" s="207" t="s">
        <v>69</v>
      </c>
      <c r="FN9" s="207" t="s">
        <v>69</v>
      </c>
      <c r="FO9" s="207" t="s">
        <v>69</v>
      </c>
      <c r="FP9" s="207" t="s">
        <v>69</v>
      </c>
      <c r="FQ9" s="207" t="s">
        <v>69</v>
      </c>
      <c r="FR9" s="207" t="s">
        <v>69</v>
      </c>
      <c r="FS9" s="207" t="s">
        <v>69</v>
      </c>
      <c r="FT9" s="207" t="s">
        <v>69</v>
      </c>
      <c r="FU9" s="207" t="s">
        <v>69</v>
      </c>
      <c r="FV9" s="207" t="s">
        <v>69</v>
      </c>
      <c r="FW9" s="207" t="s">
        <v>69</v>
      </c>
      <c r="FX9" s="207" t="s">
        <v>69</v>
      </c>
      <c r="FY9" s="207" t="s">
        <v>69</v>
      </c>
      <c r="FZ9" s="207" t="s">
        <v>69</v>
      </c>
      <c r="GA9" s="207" t="s">
        <v>69</v>
      </c>
      <c r="GB9" s="207" t="s">
        <v>69</v>
      </c>
      <c r="GC9" s="207" t="s">
        <v>69</v>
      </c>
      <c r="GD9" s="207" t="s">
        <v>69</v>
      </c>
      <c r="GE9" s="207" t="s">
        <v>69</v>
      </c>
      <c r="GF9" s="207" t="s">
        <v>69</v>
      </c>
      <c r="GG9" s="207" t="s">
        <v>69</v>
      </c>
      <c r="GH9" s="207" t="s">
        <v>69</v>
      </c>
      <c r="GI9" s="207" t="s">
        <v>69</v>
      </c>
      <c r="GJ9" s="207" t="s">
        <v>69</v>
      </c>
      <c r="GK9" s="207" t="s">
        <v>69</v>
      </c>
      <c r="GL9" s="207" t="s">
        <v>69</v>
      </c>
      <c r="GM9" s="207" t="s">
        <v>69</v>
      </c>
      <c r="GN9" s="207" t="s">
        <v>69</v>
      </c>
      <c r="GO9" s="207" t="s">
        <v>69</v>
      </c>
      <c r="GP9" s="207" t="s">
        <v>69</v>
      </c>
      <c r="GQ9" s="207" t="s">
        <v>69</v>
      </c>
      <c r="GR9" s="207" t="s">
        <v>69</v>
      </c>
      <c r="GS9" s="207" t="s">
        <v>69</v>
      </c>
      <c r="GT9" s="207" t="s">
        <v>69</v>
      </c>
      <c r="GU9" s="207" t="s">
        <v>69</v>
      </c>
      <c r="GV9" s="207" t="s">
        <v>69</v>
      </c>
      <c r="GW9" s="207" t="s">
        <v>69</v>
      </c>
      <c r="GX9" s="207" t="s">
        <v>69</v>
      </c>
      <c r="GY9" s="207" t="s">
        <v>69</v>
      </c>
      <c r="GZ9" s="207" t="s">
        <v>69</v>
      </c>
      <c r="HA9" s="207" t="s">
        <v>69</v>
      </c>
      <c r="HB9" s="207" t="s">
        <v>69</v>
      </c>
      <c r="HC9" s="207" t="s">
        <v>69</v>
      </c>
      <c r="HD9" s="207" t="s">
        <v>69</v>
      </c>
      <c r="HE9" s="207" t="s">
        <v>69</v>
      </c>
      <c r="HF9" s="207" t="s">
        <v>69</v>
      </c>
      <c r="HG9" s="207" t="s">
        <v>69</v>
      </c>
      <c r="HH9" s="207" t="s">
        <v>69</v>
      </c>
      <c r="HI9" s="207" t="s">
        <v>69</v>
      </c>
      <c r="HJ9" s="207" t="s">
        <v>69</v>
      </c>
      <c r="HK9" s="207" t="s">
        <v>69</v>
      </c>
      <c r="HL9" s="207" t="s">
        <v>69</v>
      </c>
      <c r="HM9" s="207" t="s">
        <v>69</v>
      </c>
      <c r="HN9" s="207" t="s">
        <v>69</v>
      </c>
      <c r="HO9" s="207" t="s">
        <v>69</v>
      </c>
      <c r="HP9" s="207" t="s">
        <v>69</v>
      </c>
      <c r="HQ9" s="207" t="s">
        <v>69</v>
      </c>
      <c r="HR9" s="207" t="s">
        <v>69</v>
      </c>
      <c r="HS9" s="207" t="s">
        <v>69</v>
      </c>
      <c r="HT9" s="207" t="s">
        <v>69</v>
      </c>
      <c r="HU9" s="207" t="s">
        <v>69</v>
      </c>
      <c r="HV9" s="207" t="s">
        <v>69</v>
      </c>
      <c r="HW9" s="207" t="s">
        <v>69</v>
      </c>
      <c r="HX9" s="207" t="s">
        <v>69</v>
      </c>
      <c r="HY9" s="207" t="s">
        <v>69</v>
      </c>
      <c r="HZ9" s="207" t="s">
        <v>69</v>
      </c>
      <c r="IA9" s="207" t="s">
        <v>69</v>
      </c>
      <c r="IB9" s="207" t="s">
        <v>69</v>
      </c>
      <c r="IC9" s="207" t="s">
        <v>69</v>
      </c>
      <c r="ID9" s="207" t="s">
        <v>69</v>
      </c>
      <c r="IE9" s="207" t="s">
        <v>69</v>
      </c>
      <c r="IF9" s="207" t="s">
        <v>69</v>
      </c>
      <c r="IG9" s="207" t="s">
        <v>69</v>
      </c>
      <c r="IH9" s="207" t="s">
        <v>69</v>
      </c>
      <c r="II9" s="207" t="s">
        <v>69</v>
      </c>
      <c r="IJ9" s="207" t="s">
        <v>69</v>
      </c>
      <c r="IK9" s="207" t="s">
        <v>69</v>
      </c>
      <c r="IL9" s="207" t="s">
        <v>69</v>
      </c>
      <c r="IM9" s="207" t="s">
        <v>69</v>
      </c>
      <c r="IN9" s="207" t="s">
        <v>69</v>
      </c>
      <c r="IO9" s="207" t="s">
        <v>69</v>
      </c>
      <c r="IP9" s="207" t="s">
        <v>69</v>
      </c>
      <c r="IQ9" s="207" t="s">
        <v>69</v>
      </c>
      <c r="IR9" s="207" t="s">
        <v>69</v>
      </c>
      <c r="IS9" s="207" t="s">
        <v>69</v>
      </c>
      <c r="IT9" s="207" t="s">
        <v>69</v>
      </c>
      <c r="IU9" s="207" t="s">
        <v>69</v>
      </c>
      <c r="IV9" s="207" t="s">
        <v>69</v>
      </c>
      <c r="IW9" s="207" t="s">
        <v>69</v>
      </c>
      <c r="IX9" s="207" t="s">
        <v>69</v>
      </c>
      <c r="IY9" s="207" t="s">
        <v>69</v>
      </c>
      <c r="IZ9" s="207" t="s">
        <v>69</v>
      </c>
      <c r="JA9" s="207" t="s">
        <v>69</v>
      </c>
      <c r="JB9" s="207" t="s">
        <v>69</v>
      </c>
      <c r="JC9" s="207" t="s">
        <v>69</v>
      </c>
      <c r="JD9" s="207" t="s">
        <v>69</v>
      </c>
      <c r="JE9" s="207" t="s">
        <v>69</v>
      </c>
      <c r="JF9" s="207" t="s">
        <v>69</v>
      </c>
      <c r="JG9" s="207" t="s">
        <v>69</v>
      </c>
      <c r="JH9" s="207" t="s">
        <v>69</v>
      </c>
      <c r="JI9" s="207" t="s">
        <v>69</v>
      </c>
      <c r="JJ9" s="207" t="s">
        <v>69</v>
      </c>
      <c r="JK9" s="207" t="s">
        <v>69</v>
      </c>
      <c r="JL9" s="207" t="s">
        <v>69</v>
      </c>
      <c r="JM9" s="207" t="s">
        <v>69</v>
      </c>
      <c r="JN9" s="207" t="s">
        <v>69</v>
      </c>
      <c r="JO9" s="207" t="s">
        <v>69</v>
      </c>
      <c r="JP9" s="207" t="s">
        <v>69</v>
      </c>
      <c r="JQ9" s="207" t="s">
        <v>69</v>
      </c>
      <c r="JR9" s="207" t="s">
        <v>69</v>
      </c>
      <c r="JS9" s="207" t="s">
        <v>69</v>
      </c>
      <c r="JT9" s="207" t="s">
        <v>69</v>
      </c>
      <c r="JU9" s="207" t="s">
        <v>69</v>
      </c>
      <c r="JV9" s="207" t="s">
        <v>69</v>
      </c>
      <c r="JW9" s="207" t="s">
        <v>69</v>
      </c>
      <c r="JX9" s="207" t="s">
        <v>69</v>
      </c>
      <c r="JY9" s="207" t="s">
        <v>69</v>
      </c>
      <c r="JZ9" s="207" t="s">
        <v>69</v>
      </c>
      <c r="KA9" s="207" t="s">
        <v>69</v>
      </c>
      <c r="KB9" s="207" t="s">
        <v>69</v>
      </c>
      <c r="KC9" s="207" t="s">
        <v>69</v>
      </c>
      <c r="KD9" s="207" t="s">
        <v>69</v>
      </c>
      <c r="KE9" s="207" t="s">
        <v>69</v>
      </c>
      <c r="KF9" s="207" t="s">
        <v>69</v>
      </c>
      <c r="KG9" s="207" t="s">
        <v>69</v>
      </c>
      <c r="KH9" s="207" t="s">
        <v>69</v>
      </c>
      <c r="KI9" s="207" t="s">
        <v>69</v>
      </c>
      <c r="KJ9" s="207" t="s">
        <v>69</v>
      </c>
      <c r="KK9" s="207" t="s">
        <v>69</v>
      </c>
      <c r="KL9" s="207" t="s">
        <v>69</v>
      </c>
      <c r="KM9" s="207" t="s">
        <v>69</v>
      </c>
      <c r="KN9" s="207" t="s">
        <v>69</v>
      </c>
      <c r="KO9" s="207" t="s">
        <v>69</v>
      </c>
      <c r="KP9" s="207" t="s">
        <v>69</v>
      </c>
      <c r="KQ9" s="207" t="s">
        <v>69</v>
      </c>
      <c r="KR9" s="207" t="s">
        <v>69</v>
      </c>
      <c r="KS9" s="207" t="s">
        <v>69</v>
      </c>
      <c r="KT9" s="207" t="s">
        <v>69</v>
      </c>
      <c r="KU9" s="207" t="s">
        <v>69</v>
      </c>
      <c r="KV9" s="207" t="s">
        <v>69</v>
      </c>
      <c r="KW9" s="207" t="s">
        <v>69</v>
      </c>
      <c r="KX9" s="207" t="s">
        <v>69</v>
      </c>
      <c r="KY9" s="207" t="s">
        <v>69</v>
      </c>
      <c r="KZ9" s="207" t="s">
        <v>69</v>
      </c>
      <c r="LA9" s="207" t="s">
        <v>69</v>
      </c>
      <c r="LB9" s="207" t="s">
        <v>69</v>
      </c>
      <c r="LC9" s="207" t="s">
        <v>69</v>
      </c>
      <c r="LD9" s="207" t="s">
        <v>69</v>
      </c>
      <c r="LE9" s="207" t="s">
        <v>69</v>
      </c>
      <c r="LF9" s="207" t="s">
        <v>69</v>
      </c>
      <c r="LG9" s="207" t="s">
        <v>69</v>
      </c>
      <c r="LH9" s="207" t="s">
        <v>69</v>
      </c>
      <c r="LI9" s="207" t="s">
        <v>69</v>
      </c>
      <c r="LJ9" s="207" t="s">
        <v>69</v>
      </c>
      <c r="LK9" s="207" t="s">
        <v>69</v>
      </c>
      <c r="LL9" s="207" t="s">
        <v>69</v>
      </c>
      <c r="LM9" s="207" t="s">
        <v>69</v>
      </c>
      <c r="LN9" s="207" t="s">
        <v>69</v>
      </c>
      <c r="LO9" s="207" t="s">
        <v>69</v>
      </c>
      <c r="LP9" s="207" t="s">
        <v>69</v>
      </c>
      <c r="LQ9" s="207" t="s">
        <v>69</v>
      </c>
      <c r="LR9" s="207" t="s">
        <v>69</v>
      </c>
      <c r="LS9" s="207" t="s">
        <v>69</v>
      </c>
      <c r="LT9" s="207" t="s">
        <v>69</v>
      </c>
      <c r="LU9" s="207" t="s">
        <v>69</v>
      </c>
      <c r="LV9" s="207" t="s">
        <v>69</v>
      </c>
      <c r="LW9" s="207" t="s">
        <v>69</v>
      </c>
      <c r="LX9" s="207" t="s">
        <v>69</v>
      </c>
      <c r="LY9" s="207" t="s">
        <v>69</v>
      </c>
      <c r="LZ9" s="207" t="s">
        <v>69</v>
      </c>
      <c r="MA9" s="207" t="s">
        <v>69</v>
      </c>
      <c r="MB9" s="207" t="s">
        <v>69</v>
      </c>
      <c r="MC9" s="207" t="s">
        <v>69</v>
      </c>
      <c r="MD9" s="207" t="s">
        <v>69</v>
      </c>
      <c r="ME9" s="207" t="s">
        <v>69</v>
      </c>
      <c r="MF9" s="207" t="s">
        <v>69</v>
      </c>
      <c r="MG9" s="207" t="s">
        <v>69</v>
      </c>
      <c r="MH9" s="207" t="s">
        <v>69</v>
      </c>
      <c r="MI9" s="207" t="s">
        <v>69</v>
      </c>
      <c r="MJ9" s="207" t="s">
        <v>69</v>
      </c>
      <c r="MK9" s="207" t="s">
        <v>69</v>
      </c>
      <c r="ML9" s="207" t="s">
        <v>69</v>
      </c>
      <c r="MM9" s="207" t="s">
        <v>69</v>
      </c>
      <c r="MN9" s="207" t="s">
        <v>69</v>
      </c>
      <c r="MO9" s="207" t="s">
        <v>69</v>
      </c>
      <c r="MP9" s="207" t="s">
        <v>69</v>
      </c>
      <c r="MQ9" s="207" t="s">
        <v>69</v>
      </c>
      <c r="MR9" s="207" t="s">
        <v>69</v>
      </c>
      <c r="MS9" s="207" t="s">
        <v>69</v>
      </c>
      <c r="MT9" s="207" t="s">
        <v>69</v>
      </c>
      <c r="MU9" s="207" t="s">
        <v>69</v>
      </c>
      <c r="MV9" s="207" t="s">
        <v>69</v>
      </c>
      <c r="MW9" s="207" t="s">
        <v>69</v>
      </c>
      <c r="MX9" s="207" t="s">
        <v>69</v>
      </c>
      <c r="MY9" s="207" t="s">
        <v>69</v>
      </c>
      <c r="MZ9" s="207" t="s">
        <v>69</v>
      </c>
      <c r="NA9" s="207" t="s">
        <v>69</v>
      </c>
      <c r="NB9" s="207" t="s">
        <v>69</v>
      </c>
      <c r="NC9" s="207" t="s">
        <v>69</v>
      </c>
      <c r="ND9" s="207" t="s">
        <v>69</v>
      </c>
      <c r="NE9" s="207" t="s">
        <v>69</v>
      </c>
      <c r="NF9" s="207" t="s">
        <v>69</v>
      </c>
      <c r="NG9" s="207" t="s">
        <v>69</v>
      </c>
      <c r="NH9" s="207" t="s">
        <v>69</v>
      </c>
      <c r="NI9" s="207" t="s">
        <v>69</v>
      </c>
      <c r="NJ9" s="207" t="s">
        <v>69</v>
      </c>
      <c r="NK9" s="207" t="s">
        <v>69</v>
      </c>
      <c r="NL9" s="207" t="s">
        <v>69</v>
      </c>
      <c r="NM9" s="207" t="s">
        <v>69</v>
      </c>
      <c r="NN9" s="207" t="s">
        <v>69</v>
      </c>
      <c r="NO9" s="207" t="s">
        <v>69</v>
      </c>
      <c r="NP9" s="207" t="s">
        <v>69</v>
      </c>
      <c r="NQ9" s="207" t="s">
        <v>69</v>
      </c>
      <c r="NR9" s="207" t="s">
        <v>69</v>
      </c>
      <c r="NS9" s="207" t="s">
        <v>69</v>
      </c>
      <c r="NT9" s="207" t="s">
        <v>69</v>
      </c>
      <c r="NU9" s="207" t="s">
        <v>69</v>
      </c>
      <c r="NV9" s="207" t="s">
        <v>69</v>
      </c>
      <c r="NW9" s="207" t="s">
        <v>69</v>
      </c>
      <c r="NX9" s="207" t="s">
        <v>69</v>
      </c>
      <c r="NY9" s="207" t="s">
        <v>69</v>
      </c>
      <c r="NZ9" s="207" t="s">
        <v>69</v>
      </c>
      <c r="OA9" s="207" t="s">
        <v>69</v>
      </c>
      <c r="OB9" s="207" t="s">
        <v>69</v>
      </c>
      <c r="OC9" s="207" t="s">
        <v>69</v>
      </c>
      <c r="OD9" s="207" t="s">
        <v>69</v>
      </c>
      <c r="OE9" s="207" t="s">
        <v>69</v>
      </c>
      <c r="OF9" s="207" t="s">
        <v>69</v>
      </c>
      <c r="OG9" s="207" t="s">
        <v>69</v>
      </c>
      <c r="OH9" s="207" t="s">
        <v>69</v>
      </c>
      <c r="OI9" s="207" t="s">
        <v>69</v>
      </c>
      <c r="OJ9" s="207" t="s">
        <v>69</v>
      </c>
      <c r="OK9" s="207" t="s">
        <v>69</v>
      </c>
      <c r="OL9" s="207" t="s">
        <v>69</v>
      </c>
      <c r="OM9" s="207" t="s">
        <v>69</v>
      </c>
      <c r="ON9" s="207" t="s">
        <v>69</v>
      </c>
      <c r="OO9" s="207" t="s">
        <v>69</v>
      </c>
      <c r="OP9" s="207" t="s">
        <v>69</v>
      </c>
      <c r="OQ9" s="207" t="s">
        <v>69</v>
      </c>
      <c r="OR9" s="207" t="s">
        <v>69</v>
      </c>
      <c r="OS9" s="207" t="s">
        <v>69</v>
      </c>
      <c r="OT9" s="207" t="s">
        <v>69</v>
      </c>
      <c r="OU9" s="207" t="s">
        <v>69</v>
      </c>
      <c r="OV9" s="207" t="s">
        <v>69</v>
      </c>
      <c r="OW9" s="207" t="s">
        <v>69</v>
      </c>
      <c r="OX9" s="207" t="s">
        <v>69</v>
      </c>
      <c r="OY9" s="207" t="s">
        <v>69</v>
      </c>
      <c r="OZ9" s="207" t="s">
        <v>69</v>
      </c>
      <c r="PA9" s="207" t="s">
        <v>69</v>
      </c>
      <c r="PB9" s="207" t="s">
        <v>69</v>
      </c>
      <c r="PC9" s="207" t="s">
        <v>69</v>
      </c>
      <c r="PD9" s="207" t="s">
        <v>69</v>
      </c>
      <c r="PE9" s="207" t="s">
        <v>69</v>
      </c>
      <c r="PF9" s="207" t="s">
        <v>69</v>
      </c>
      <c r="PG9" s="207" t="s">
        <v>69</v>
      </c>
      <c r="PH9" s="207" t="s">
        <v>69</v>
      </c>
      <c r="PI9" s="207" t="s">
        <v>69</v>
      </c>
      <c r="PJ9" s="207" t="s">
        <v>69</v>
      </c>
      <c r="PK9" s="207" t="s">
        <v>69</v>
      </c>
      <c r="PL9" s="207" t="s">
        <v>69</v>
      </c>
      <c r="PM9" s="207" t="s">
        <v>69</v>
      </c>
      <c r="PN9" s="207" t="s">
        <v>69</v>
      </c>
      <c r="PO9" s="207" t="s">
        <v>69</v>
      </c>
      <c r="PP9" s="207" t="s">
        <v>69</v>
      </c>
      <c r="PQ9" s="207" t="s">
        <v>69</v>
      </c>
      <c r="PR9" s="207" t="s">
        <v>69</v>
      </c>
      <c r="PS9" s="207" t="s">
        <v>69</v>
      </c>
      <c r="PT9" s="207" t="s">
        <v>69</v>
      </c>
      <c r="PU9" s="207" t="s">
        <v>69</v>
      </c>
      <c r="PV9" s="207" t="s">
        <v>69</v>
      </c>
      <c r="PW9" s="207" t="s">
        <v>69</v>
      </c>
      <c r="PX9" s="207" t="s">
        <v>69</v>
      </c>
      <c r="PY9" s="207" t="s">
        <v>69</v>
      </c>
      <c r="PZ9" s="207" t="s">
        <v>69</v>
      </c>
      <c r="QA9" s="207" t="s">
        <v>69</v>
      </c>
      <c r="QB9" s="207" t="s">
        <v>69</v>
      </c>
      <c r="QC9" s="207" t="s">
        <v>69</v>
      </c>
      <c r="QD9" s="207" t="s">
        <v>69</v>
      </c>
      <c r="QE9" s="207" t="s">
        <v>69</v>
      </c>
      <c r="QF9" s="207" t="s">
        <v>69</v>
      </c>
      <c r="QG9" s="207" t="s">
        <v>69</v>
      </c>
      <c r="QH9" s="207" t="s">
        <v>69</v>
      </c>
      <c r="QI9" s="207" t="s">
        <v>69</v>
      </c>
      <c r="QJ9" s="207" t="s">
        <v>69</v>
      </c>
      <c r="QK9" s="207" t="s">
        <v>69</v>
      </c>
      <c r="QL9" s="207" t="s">
        <v>69</v>
      </c>
      <c r="QM9" s="207" t="s">
        <v>69</v>
      </c>
      <c r="QN9" s="207" t="s">
        <v>69</v>
      </c>
      <c r="QO9" s="207" t="s">
        <v>69</v>
      </c>
      <c r="QP9" s="207" t="s">
        <v>69</v>
      </c>
      <c r="QQ9" s="207" t="s">
        <v>69</v>
      </c>
      <c r="QR9" s="207" t="s">
        <v>69</v>
      </c>
      <c r="QS9" s="207" t="s">
        <v>69</v>
      </c>
      <c r="QT9" s="207" t="s">
        <v>69</v>
      </c>
      <c r="QU9" s="207" t="s">
        <v>69</v>
      </c>
      <c r="QV9" s="207" t="s">
        <v>69</v>
      </c>
      <c r="QW9" s="207" t="s">
        <v>69</v>
      </c>
      <c r="QX9" s="207" t="s">
        <v>69</v>
      </c>
      <c r="QY9" s="207" t="s">
        <v>69</v>
      </c>
      <c r="QZ9" s="207" t="s">
        <v>69</v>
      </c>
      <c r="RA9" s="207" t="s">
        <v>69</v>
      </c>
      <c r="RB9" s="207" t="s">
        <v>69</v>
      </c>
      <c r="RC9" s="207" t="s">
        <v>69</v>
      </c>
      <c r="RD9" s="207" t="s">
        <v>69</v>
      </c>
      <c r="RE9" s="207" t="s">
        <v>69</v>
      </c>
      <c r="RF9" s="207" t="s">
        <v>69</v>
      </c>
      <c r="RG9" s="207" t="s">
        <v>69</v>
      </c>
      <c r="RH9" s="207" t="s">
        <v>69</v>
      </c>
      <c r="RI9" s="207" t="s">
        <v>69</v>
      </c>
      <c r="RJ9" s="207" t="s">
        <v>69</v>
      </c>
      <c r="RK9" s="207" t="s">
        <v>69</v>
      </c>
      <c r="RL9" s="207" t="s">
        <v>69</v>
      </c>
      <c r="RM9" s="207" t="s">
        <v>69</v>
      </c>
      <c r="RN9" s="207" t="s">
        <v>69</v>
      </c>
      <c r="RO9" s="207" t="s">
        <v>69</v>
      </c>
      <c r="RP9" s="207" t="s">
        <v>69</v>
      </c>
      <c r="RQ9" s="207" t="s">
        <v>69</v>
      </c>
      <c r="RR9" s="207" t="s">
        <v>69</v>
      </c>
      <c r="RS9" s="207" t="s">
        <v>69</v>
      </c>
      <c r="RT9" s="207" t="s">
        <v>69</v>
      </c>
      <c r="RU9" s="207" t="s">
        <v>69</v>
      </c>
      <c r="RV9" s="207" t="s">
        <v>69</v>
      </c>
      <c r="RW9" s="207" t="s">
        <v>69</v>
      </c>
      <c r="RX9" s="207" t="s">
        <v>69</v>
      </c>
      <c r="RY9" s="207" t="s">
        <v>69</v>
      </c>
      <c r="RZ9" s="207" t="s">
        <v>69</v>
      </c>
      <c r="SA9" s="207" t="s">
        <v>69</v>
      </c>
      <c r="SB9" s="207" t="s">
        <v>69</v>
      </c>
      <c r="SC9" s="207" t="s">
        <v>69</v>
      </c>
      <c r="SD9" s="207" t="s">
        <v>69</v>
      </c>
      <c r="SE9" s="207" t="s">
        <v>69</v>
      </c>
      <c r="SF9" s="207" t="s">
        <v>69</v>
      </c>
      <c r="SG9" s="207" t="s">
        <v>69</v>
      </c>
      <c r="SH9" s="207" t="s">
        <v>69</v>
      </c>
      <c r="SI9" s="207" t="s">
        <v>69</v>
      </c>
      <c r="SJ9" s="207" t="s">
        <v>69</v>
      </c>
      <c r="SK9" s="207" t="s">
        <v>69</v>
      </c>
      <c r="SL9" s="207" t="s">
        <v>69</v>
      </c>
      <c r="SM9" s="207" t="s">
        <v>69</v>
      </c>
      <c r="SN9" s="207" t="s">
        <v>69</v>
      </c>
      <c r="SO9" s="207" t="s">
        <v>69</v>
      </c>
      <c r="SP9" s="207" t="s">
        <v>69</v>
      </c>
      <c r="SQ9" s="207" t="s">
        <v>69</v>
      </c>
      <c r="SR9" s="207" t="s">
        <v>69</v>
      </c>
      <c r="SS9" s="207" t="s">
        <v>69</v>
      </c>
      <c r="ST9" s="207" t="s">
        <v>69</v>
      </c>
      <c r="SU9" s="207" t="s">
        <v>69</v>
      </c>
      <c r="SV9" s="207" t="s">
        <v>69</v>
      </c>
      <c r="SW9" s="207" t="s">
        <v>69</v>
      </c>
      <c r="SX9" s="207" t="s">
        <v>69</v>
      </c>
      <c r="SY9" s="207" t="s">
        <v>69</v>
      </c>
      <c r="SZ9" s="207" t="s">
        <v>69</v>
      </c>
      <c r="TA9" s="207" t="s">
        <v>69</v>
      </c>
      <c r="TB9" s="207" t="s">
        <v>69</v>
      </c>
      <c r="TC9" s="207" t="s">
        <v>69</v>
      </c>
      <c r="TD9" s="207" t="s">
        <v>69</v>
      </c>
      <c r="TE9" s="207" t="s">
        <v>69</v>
      </c>
      <c r="TF9" s="207" t="s">
        <v>69</v>
      </c>
      <c r="TG9" s="207" t="s">
        <v>69</v>
      </c>
      <c r="TH9" s="207" t="s">
        <v>69</v>
      </c>
      <c r="TI9" s="207" t="s">
        <v>69</v>
      </c>
      <c r="TJ9" s="207" t="s">
        <v>69</v>
      </c>
      <c r="TK9" s="207" t="s">
        <v>69</v>
      </c>
      <c r="TL9" s="207" t="s">
        <v>69</v>
      </c>
      <c r="TM9" s="207" t="s">
        <v>69</v>
      </c>
      <c r="TN9" s="207" t="s">
        <v>69</v>
      </c>
      <c r="TO9" s="207" t="s">
        <v>69</v>
      </c>
      <c r="TP9" s="207" t="s">
        <v>69</v>
      </c>
      <c r="TQ9" s="207" t="s">
        <v>69</v>
      </c>
      <c r="TR9" s="207" t="s">
        <v>69</v>
      </c>
      <c r="TS9" s="207" t="s">
        <v>69</v>
      </c>
      <c r="TT9" s="207" t="s">
        <v>69</v>
      </c>
      <c r="TU9" s="207" t="s">
        <v>69</v>
      </c>
      <c r="TV9" s="207" t="s">
        <v>69</v>
      </c>
      <c r="TW9" s="207" t="s">
        <v>69</v>
      </c>
      <c r="TX9" s="207" t="s">
        <v>69</v>
      </c>
      <c r="TY9" s="207" t="s">
        <v>69</v>
      </c>
      <c r="TZ9" s="207" t="s">
        <v>69</v>
      </c>
      <c r="UA9" s="207" t="s">
        <v>69</v>
      </c>
      <c r="UB9" s="207" t="s">
        <v>69</v>
      </c>
      <c r="UC9" s="207" t="s">
        <v>69</v>
      </c>
      <c r="UD9" s="207" t="s">
        <v>69</v>
      </c>
      <c r="UE9" s="207" t="s">
        <v>69</v>
      </c>
      <c r="UF9" s="207" t="s">
        <v>69</v>
      </c>
      <c r="UG9" s="207" t="s">
        <v>69</v>
      </c>
      <c r="UH9" s="207" t="s">
        <v>69</v>
      </c>
      <c r="UI9" s="207" t="s">
        <v>69</v>
      </c>
      <c r="UJ9" s="207" t="s">
        <v>69</v>
      </c>
      <c r="UK9" s="207" t="s">
        <v>69</v>
      </c>
      <c r="UL9" s="207" t="s">
        <v>69</v>
      </c>
      <c r="UM9" s="207" t="s">
        <v>69</v>
      </c>
      <c r="UN9" s="207" t="s">
        <v>69</v>
      </c>
      <c r="UO9" s="207" t="s">
        <v>69</v>
      </c>
      <c r="UP9" s="207" t="s">
        <v>69</v>
      </c>
      <c r="UQ9" s="207" t="s">
        <v>69</v>
      </c>
      <c r="UR9" s="207" t="s">
        <v>69</v>
      </c>
      <c r="US9" s="207" t="s">
        <v>69</v>
      </c>
      <c r="UT9" s="207" t="s">
        <v>69</v>
      </c>
      <c r="UU9" s="207" t="s">
        <v>69</v>
      </c>
      <c r="UV9" s="207" t="s">
        <v>69</v>
      </c>
      <c r="UW9" s="207" t="s">
        <v>69</v>
      </c>
      <c r="UX9" s="207" t="s">
        <v>69</v>
      </c>
      <c r="UY9" s="207" t="s">
        <v>69</v>
      </c>
      <c r="UZ9" s="207" t="s">
        <v>69</v>
      </c>
      <c r="VA9" s="207" t="s">
        <v>69</v>
      </c>
      <c r="VB9" s="207" t="s">
        <v>69</v>
      </c>
      <c r="VC9" s="207" t="s">
        <v>69</v>
      </c>
      <c r="VD9" s="207" t="s">
        <v>69</v>
      </c>
      <c r="VE9" s="207" t="s">
        <v>69</v>
      </c>
      <c r="VF9" s="207" t="s">
        <v>69</v>
      </c>
      <c r="VG9" s="207" t="s">
        <v>69</v>
      </c>
      <c r="VH9" s="207" t="s">
        <v>69</v>
      </c>
      <c r="VI9" s="207" t="s">
        <v>69</v>
      </c>
      <c r="VJ9" s="207" t="s">
        <v>69</v>
      </c>
      <c r="VK9" s="207" t="s">
        <v>69</v>
      </c>
      <c r="VL9" s="207" t="s">
        <v>69</v>
      </c>
      <c r="VM9" s="207" t="s">
        <v>69</v>
      </c>
      <c r="VN9" s="207" t="s">
        <v>69</v>
      </c>
      <c r="VO9" s="207" t="s">
        <v>69</v>
      </c>
      <c r="VP9" s="207" t="s">
        <v>69</v>
      </c>
      <c r="VQ9" s="207" t="s">
        <v>69</v>
      </c>
      <c r="VR9" s="207" t="s">
        <v>69</v>
      </c>
      <c r="VS9" s="207" t="s">
        <v>69</v>
      </c>
      <c r="VT9" s="207" t="s">
        <v>69</v>
      </c>
      <c r="VU9" s="207" t="s">
        <v>69</v>
      </c>
      <c r="VV9" s="207" t="s">
        <v>69</v>
      </c>
      <c r="VW9" s="207" t="s">
        <v>69</v>
      </c>
      <c r="VX9" s="207" t="s">
        <v>69</v>
      </c>
      <c r="VY9" s="207" t="s">
        <v>69</v>
      </c>
      <c r="VZ9" s="207" t="s">
        <v>69</v>
      </c>
      <c r="WA9" s="207" t="s">
        <v>69</v>
      </c>
      <c r="WB9" s="207" t="s">
        <v>69</v>
      </c>
      <c r="WC9" s="207" t="s">
        <v>69</v>
      </c>
      <c r="WD9" s="207" t="s">
        <v>69</v>
      </c>
      <c r="WE9" s="207" t="s">
        <v>69</v>
      </c>
      <c r="WF9" s="207" t="s">
        <v>69</v>
      </c>
      <c r="WG9" s="207" t="s">
        <v>69</v>
      </c>
      <c r="WH9" s="207" t="s">
        <v>69</v>
      </c>
      <c r="WI9" s="207" t="s">
        <v>69</v>
      </c>
      <c r="WJ9" s="207" t="s">
        <v>69</v>
      </c>
      <c r="WK9" s="207" t="s">
        <v>69</v>
      </c>
      <c r="WL9" s="207" t="s">
        <v>69</v>
      </c>
      <c r="WM9" s="207" t="s">
        <v>69</v>
      </c>
      <c r="WN9" s="207" t="s">
        <v>69</v>
      </c>
      <c r="WO9" s="207" t="s">
        <v>69</v>
      </c>
      <c r="WP9" s="207" t="s">
        <v>69</v>
      </c>
      <c r="WQ9" s="207" t="s">
        <v>69</v>
      </c>
      <c r="WR9" s="207" t="s">
        <v>69</v>
      </c>
      <c r="WS9" s="207" t="s">
        <v>69</v>
      </c>
      <c r="WT9" s="207" t="s">
        <v>69</v>
      </c>
      <c r="WU9" s="207" t="s">
        <v>69</v>
      </c>
      <c r="WV9" s="207" t="s">
        <v>69</v>
      </c>
      <c r="WW9" s="207" t="s">
        <v>69</v>
      </c>
      <c r="WX9" s="207" t="s">
        <v>69</v>
      </c>
      <c r="WY9" s="207" t="s">
        <v>69</v>
      </c>
      <c r="WZ9" s="207" t="s">
        <v>69</v>
      </c>
      <c r="XA9" s="207" t="s">
        <v>69</v>
      </c>
      <c r="XB9" s="207" t="s">
        <v>69</v>
      </c>
      <c r="XC9" s="207" t="s">
        <v>69</v>
      </c>
      <c r="XD9" s="207" t="s">
        <v>69</v>
      </c>
      <c r="XE9" s="207" t="s">
        <v>69</v>
      </c>
      <c r="XF9" s="207" t="s">
        <v>69</v>
      </c>
      <c r="XG9" s="207" t="s">
        <v>69</v>
      </c>
      <c r="XH9" s="207" t="s">
        <v>69</v>
      </c>
      <c r="XI9" s="207" t="s">
        <v>69</v>
      </c>
      <c r="XJ9" s="207" t="s">
        <v>69</v>
      </c>
      <c r="XK9" s="207" t="s">
        <v>69</v>
      </c>
      <c r="XL9" s="207" t="s">
        <v>69</v>
      </c>
      <c r="XM9" s="207" t="s">
        <v>69</v>
      </c>
      <c r="XN9" s="207" t="s">
        <v>69</v>
      </c>
      <c r="XO9" s="207" t="s">
        <v>69</v>
      </c>
      <c r="XP9" s="207" t="s">
        <v>69</v>
      </c>
      <c r="XQ9" s="207" t="s">
        <v>69</v>
      </c>
      <c r="XR9" s="207" t="s">
        <v>69</v>
      </c>
      <c r="XS9" s="207" t="s">
        <v>69</v>
      </c>
      <c r="XT9" s="207" t="s">
        <v>69</v>
      </c>
      <c r="XU9" s="207" t="s">
        <v>69</v>
      </c>
      <c r="XV9" s="207" t="s">
        <v>69</v>
      </c>
      <c r="XW9" s="207" t="s">
        <v>69</v>
      </c>
      <c r="XX9" s="207" t="s">
        <v>69</v>
      </c>
      <c r="XY9" s="207" t="s">
        <v>69</v>
      </c>
      <c r="XZ9" s="207" t="s">
        <v>69</v>
      </c>
      <c r="YA9" s="207" t="s">
        <v>69</v>
      </c>
      <c r="YB9" s="207" t="s">
        <v>69</v>
      </c>
      <c r="YC9" s="207" t="s">
        <v>69</v>
      </c>
      <c r="YD9" s="207" t="s">
        <v>69</v>
      </c>
      <c r="YE9" s="207" t="s">
        <v>69</v>
      </c>
      <c r="YF9" s="207" t="s">
        <v>69</v>
      </c>
      <c r="YG9" s="207" t="s">
        <v>69</v>
      </c>
      <c r="YH9" s="207" t="s">
        <v>69</v>
      </c>
      <c r="YI9" s="207" t="s">
        <v>69</v>
      </c>
      <c r="YJ9" s="207" t="s">
        <v>69</v>
      </c>
      <c r="YK9" s="207" t="s">
        <v>69</v>
      </c>
      <c r="YL9" s="207" t="s">
        <v>69</v>
      </c>
      <c r="YM9" s="207" t="s">
        <v>69</v>
      </c>
      <c r="YN9" s="207" t="s">
        <v>69</v>
      </c>
      <c r="YO9" s="207" t="s">
        <v>69</v>
      </c>
      <c r="YP9" s="207" t="s">
        <v>69</v>
      </c>
      <c r="YQ9" s="207" t="s">
        <v>69</v>
      </c>
      <c r="YR9" s="207" t="s">
        <v>69</v>
      </c>
      <c r="YS9" s="207" t="s">
        <v>69</v>
      </c>
      <c r="YT9" s="207" t="s">
        <v>69</v>
      </c>
      <c r="YU9" s="207" t="s">
        <v>69</v>
      </c>
      <c r="YV9" s="207" t="s">
        <v>69</v>
      </c>
      <c r="YW9" s="207" t="s">
        <v>69</v>
      </c>
      <c r="YX9" s="207" t="s">
        <v>69</v>
      </c>
      <c r="YY9" s="207" t="s">
        <v>69</v>
      </c>
      <c r="YZ9" s="207" t="s">
        <v>69</v>
      </c>
      <c r="ZA9" s="207" t="s">
        <v>69</v>
      </c>
      <c r="ZB9" s="207" t="s">
        <v>69</v>
      </c>
      <c r="ZC9" s="207" t="s">
        <v>69</v>
      </c>
      <c r="ZD9" s="207" t="s">
        <v>69</v>
      </c>
      <c r="ZE9" s="207" t="s">
        <v>69</v>
      </c>
      <c r="ZF9" s="207" t="s">
        <v>69</v>
      </c>
      <c r="ZG9" s="207" t="s">
        <v>69</v>
      </c>
      <c r="ZH9" s="207" t="s">
        <v>69</v>
      </c>
      <c r="ZI9" s="207" t="s">
        <v>69</v>
      </c>
      <c r="ZJ9" s="207" t="s">
        <v>69</v>
      </c>
      <c r="ZK9" s="207" t="s">
        <v>69</v>
      </c>
      <c r="ZL9" s="207" t="s">
        <v>69</v>
      </c>
      <c r="ZM9" s="207" t="s">
        <v>69</v>
      </c>
      <c r="ZN9" s="207" t="s">
        <v>69</v>
      </c>
      <c r="ZO9" s="207" t="s">
        <v>69</v>
      </c>
      <c r="ZP9" s="207" t="s">
        <v>69</v>
      </c>
      <c r="ZQ9" s="207" t="s">
        <v>69</v>
      </c>
      <c r="ZR9" s="207" t="s">
        <v>69</v>
      </c>
      <c r="ZS9" s="207" t="s">
        <v>69</v>
      </c>
      <c r="ZT9" s="207" t="s">
        <v>69</v>
      </c>
      <c r="ZU9" s="207" t="s">
        <v>69</v>
      </c>
      <c r="ZV9" s="207" t="s">
        <v>69</v>
      </c>
      <c r="ZW9" s="207" t="s">
        <v>69</v>
      </c>
      <c r="ZX9" s="207" t="s">
        <v>69</v>
      </c>
      <c r="ZY9" s="207" t="s">
        <v>26</v>
      </c>
      <c r="ZZ9" s="207" t="s">
        <v>26</v>
      </c>
      <c r="AAA9" s="207" t="s">
        <v>158</v>
      </c>
      <c r="AAB9" s="207" t="s">
        <v>158</v>
      </c>
      <c r="AAC9" s="207" t="s">
        <v>158</v>
      </c>
      <c r="AAD9" s="207" t="s">
        <v>158</v>
      </c>
      <c r="AAE9" s="207" t="s">
        <v>158</v>
      </c>
      <c r="AAF9" s="207" t="s">
        <v>158</v>
      </c>
      <c r="AAG9" s="207" t="s">
        <v>158</v>
      </c>
      <c r="AAH9" s="207" t="s">
        <v>158</v>
      </c>
      <c r="AAI9" s="207" t="s">
        <v>158</v>
      </c>
      <c r="AAJ9" s="207" t="s">
        <v>158</v>
      </c>
      <c r="AAK9" s="207" t="s">
        <v>158</v>
      </c>
      <c r="AAL9" s="207" t="s">
        <v>158</v>
      </c>
      <c r="AAM9" s="207" t="s">
        <v>158</v>
      </c>
      <c r="AAN9" s="207" t="s">
        <v>158</v>
      </c>
      <c r="AAO9" s="207" t="s">
        <v>158</v>
      </c>
      <c r="AAP9" s="207" t="s">
        <v>158</v>
      </c>
      <c r="AAQ9" s="207" t="s">
        <v>158</v>
      </c>
      <c r="AAR9" s="207" t="s">
        <v>158</v>
      </c>
      <c r="AAS9" s="207" t="s">
        <v>158</v>
      </c>
      <c r="AAT9" s="207" t="s">
        <v>158</v>
      </c>
      <c r="AAU9" s="207" t="s">
        <v>158</v>
      </c>
      <c r="AAV9" s="207" t="s">
        <v>158</v>
      </c>
      <c r="AAW9" s="207" t="s">
        <v>158</v>
      </c>
      <c r="AAX9" s="207" t="s">
        <v>158</v>
      </c>
      <c r="AAY9" s="207" t="s">
        <v>158</v>
      </c>
      <c r="AAZ9" s="207" t="s">
        <v>158</v>
      </c>
      <c r="ABA9" s="306">
        <f>(ÜBERSICHT!K9)</f>
        <v>0</v>
      </c>
      <c r="ABB9" s="195">
        <f>(ÜBERSICHT!L9)</f>
        <v>0</v>
      </c>
      <c r="ABC9" s="206">
        <f t="shared" si="2"/>
        <v>2</v>
      </c>
      <c r="ABD9" s="34">
        <f t="shared" si="3"/>
        <v>2</v>
      </c>
      <c r="ABE9" s="34">
        <f t="shared" si="4"/>
        <v>0</v>
      </c>
      <c r="ABF9" s="34">
        <f t="shared" si="5"/>
        <v>0</v>
      </c>
      <c r="ABG9" s="34">
        <f t="shared" si="6"/>
        <v>0</v>
      </c>
      <c r="ABH9" s="34">
        <f t="shared" si="7"/>
        <v>0</v>
      </c>
      <c r="ABI9" s="34">
        <f t="shared" si="8"/>
        <v>694</v>
      </c>
      <c r="ABJ9" s="73">
        <f t="shared" si="9"/>
        <v>696</v>
      </c>
      <c r="ABK9" s="28"/>
      <c r="ABL9" s="201" t="s">
        <v>27</v>
      </c>
      <c r="ABM9" s="51">
        <v>1</v>
      </c>
      <c r="ABN9" s="67" t="s">
        <v>44</v>
      </c>
      <c r="ABO9" s="28"/>
      <c r="ABP9" s="271" t="str">
        <f>(Mitglieder!C10)</f>
        <v>Cyborg</v>
      </c>
      <c r="ABQ9" s="216">
        <f>100%/(ABJ9-ABG9-ABH9-ABI9)*ABD9</f>
        <v>1</v>
      </c>
      <c r="ABR9" s="216" t="e">
        <f>100%/(ABY9-ABV9-ABW9-ABX9)*ABS9</f>
        <v>#DIV/0!</v>
      </c>
      <c r="ABS9" s="34">
        <f t="shared" si="10"/>
        <v>0</v>
      </c>
      <c r="ABT9" s="34">
        <f t="shared" si="11"/>
        <v>0</v>
      </c>
      <c r="ABU9" s="34">
        <f t="shared" si="12"/>
        <v>0</v>
      </c>
      <c r="ABV9" s="34">
        <f t="shared" si="13"/>
        <v>0</v>
      </c>
      <c r="ABW9" s="34">
        <f t="shared" si="14"/>
        <v>0</v>
      </c>
      <c r="ABX9" s="34">
        <f t="shared" si="15"/>
        <v>31</v>
      </c>
      <c r="ABY9" s="73">
        <f t="shared" si="16"/>
        <v>31</v>
      </c>
      <c r="ABZ9" s="216" t="e">
        <f>100%/(ACG9-ACD9-ACE9-ACF9)*ACA9</f>
        <v>#DIV/0!</v>
      </c>
      <c r="ACA9" s="34">
        <f t="shared" si="17"/>
        <v>0</v>
      </c>
      <c r="ACB9" s="34">
        <f t="shared" si="18"/>
        <v>0</v>
      </c>
      <c r="ACC9" s="34">
        <f t="shared" si="19"/>
        <v>0</v>
      </c>
      <c r="ACD9" s="34">
        <f t="shared" si="20"/>
        <v>0</v>
      </c>
      <c r="ACE9" s="34">
        <f t="shared" si="21"/>
        <v>0</v>
      </c>
      <c r="ACF9" s="34">
        <f t="shared" si="22"/>
        <v>31</v>
      </c>
      <c r="ACG9" s="73">
        <f t="shared" si="88"/>
        <v>31</v>
      </c>
      <c r="ACH9" s="216" t="e">
        <f>100%/(ACO9-ACL9-ACM9-ACN9)*ACI9</f>
        <v>#DIV/0!</v>
      </c>
      <c r="ACI9" s="34">
        <f t="shared" si="24"/>
        <v>0</v>
      </c>
      <c r="ACJ9" s="34">
        <f t="shared" si="25"/>
        <v>0</v>
      </c>
      <c r="ACK9" s="34">
        <f t="shared" si="26"/>
        <v>0</v>
      </c>
      <c r="ACL9" s="34">
        <f t="shared" si="27"/>
        <v>0</v>
      </c>
      <c r="ACM9" s="34">
        <f t="shared" si="28"/>
        <v>0</v>
      </c>
      <c r="ACN9" s="34">
        <f t="shared" si="29"/>
        <v>31</v>
      </c>
      <c r="ACO9" s="73">
        <f t="shared" si="90"/>
        <v>31</v>
      </c>
      <c r="ACP9" s="216" t="e">
        <f>100%/(ACW9-ACT9-ACU9-ACV9)*ACQ9</f>
        <v>#DIV/0!</v>
      </c>
      <c r="ACQ9" s="34">
        <f t="shared" si="31"/>
        <v>0</v>
      </c>
      <c r="ACR9" s="34">
        <f t="shared" si="32"/>
        <v>0</v>
      </c>
      <c r="ACS9" s="34">
        <f t="shared" si="33"/>
        <v>0</v>
      </c>
      <c r="ACT9" s="34">
        <f t="shared" si="34"/>
        <v>0</v>
      </c>
      <c r="ACU9" s="34">
        <f t="shared" si="35"/>
        <v>0</v>
      </c>
      <c r="ACV9" s="34">
        <f t="shared" si="36"/>
        <v>30</v>
      </c>
      <c r="ACW9" s="73">
        <f t="shared" si="92"/>
        <v>30</v>
      </c>
      <c r="ACX9" s="216" t="e">
        <f>100%/(ADE9-ADB9-ADC9-ADD9)*ACY9</f>
        <v>#DIV/0!</v>
      </c>
      <c r="ACY9" s="34">
        <f t="shared" si="38"/>
        <v>0</v>
      </c>
      <c r="ACZ9" s="34">
        <f t="shared" si="39"/>
        <v>0</v>
      </c>
      <c r="ADA9" s="34">
        <f t="shared" si="40"/>
        <v>0</v>
      </c>
      <c r="ADB9" s="34">
        <f t="shared" si="41"/>
        <v>0</v>
      </c>
      <c r="ADC9" s="34">
        <f t="shared" si="42"/>
        <v>0</v>
      </c>
      <c r="ADD9" s="34">
        <f t="shared" si="43"/>
        <v>31</v>
      </c>
      <c r="ADE9" s="73">
        <f t="shared" si="94"/>
        <v>31</v>
      </c>
      <c r="ADF9" s="216" t="e">
        <f>100%/(ADM9-ADJ9-ADK9-ADL9)*ADG9</f>
        <v>#DIV/0!</v>
      </c>
      <c r="ADG9" s="34">
        <f t="shared" si="45"/>
        <v>0</v>
      </c>
      <c r="ADH9" s="34">
        <f t="shared" si="46"/>
        <v>0</v>
      </c>
      <c r="ADI9" s="34">
        <f t="shared" si="47"/>
        <v>0</v>
      </c>
      <c r="ADJ9" s="34">
        <f t="shared" si="48"/>
        <v>0</v>
      </c>
      <c r="ADK9" s="34">
        <f t="shared" si="49"/>
        <v>0</v>
      </c>
      <c r="ADL9" s="34">
        <f t="shared" si="50"/>
        <v>30</v>
      </c>
      <c r="ADM9" s="73">
        <f t="shared" si="96"/>
        <v>30</v>
      </c>
      <c r="ADN9" s="216" t="e">
        <f>100%/(ADU9-ADR9-ADS9-ADT9)*ADO9</f>
        <v>#DIV/0!</v>
      </c>
      <c r="ADO9" s="34">
        <f t="shared" si="52"/>
        <v>0</v>
      </c>
      <c r="ADP9" s="34">
        <f t="shared" si="53"/>
        <v>0</v>
      </c>
      <c r="ADQ9" s="34">
        <f t="shared" si="54"/>
        <v>0</v>
      </c>
      <c r="ADR9" s="34">
        <f t="shared" si="55"/>
        <v>0</v>
      </c>
      <c r="ADS9" s="34">
        <f t="shared" si="56"/>
        <v>0</v>
      </c>
      <c r="ADT9" s="34">
        <f t="shared" si="57"/>
        <v>31</v>
      </c>
      <c r="ADU9" s="73">
        <f t="shared" si="98"/>
        <v>31</v>
      </c>
      <c r="ADV9" s="216" t="e">
        <f>100%/(AEC9-ADZ9-AEA9-AEB9)*ADW9</f>
        <v>#DIV/0!</v>
      </c>
      <c r="ADW9" s="34">
        <f t="shared" si="72"/>
        <v>0</v>
      </c>
      <c r="ADX9" s="34">
        <f t="shared" si="73"/>
        <v>0</v>
      </c>
      <c r="ADY9" s="34">
        <f t="shared" si="74"/>
        <v>0</v>
      </c>
      <c r="ADZ9" s="34">
        <f t="shared" si="75"/>
        <v>0</v>
      </c>
      <c r="AEA9" s="34">
        <f t="shared" si="76"/>
        <v>0</v>
      </c>
      <c r="AEB9" s="34">
        <f t="shared" si="77"/>
        <v>31</v>
      </c>
      <c r="AEC9" s="73">
        <f t="shared" si="100"/>
        <v>31</v>
      </c>
      <c r="AED9" s="216">
        <f>100%/(AEK9-AEH9-AEI9-AEJ9)*AEE9</f>
        <v>1</v>
      </c>
      <c r="AEE9" s="34">
        <f t="shared" si="79"/>
        <v>2</v>
      </c>
      <c r="AEF9" s="34">
        <f t="shared" si="80"/>
        <v>0</v>
      </c>
      <c r="AEG9" s="34">
        <f t="shared" si="81"/>
        <v>0</v>
      </c>
      <c r="AEH9" s="34">
        <f t="shared" si="82"/>
        <v>0</v>
      </c>
      <c r="AEI9" s="34">
        <f t="shared" si="83"/>
        <v>0</v>
      </c>
      <c r="AEJ9" s="34">
        <f t="shared" si="84"/>
        <v>8</v>
      </c>
      <c r="AEK9" s="73">
        <f t="shared" si="102"/>
        <v>10</v>
      </c>
    </row>
    <row r="10" spans="1:817" x14ac:dyDescent="0.3">
      <c r="A10" s="200">
        <f t="shared" si="61"/>
        <v>8</v>
      </c>
      <c r="B10" s="283">
        <f>1*SUBTOTAL(3,A$3:A10)</f>
        <v>8</v>
      </c>
      <c r="C10" s="6" t="str">
        <f>(Mitglieder!C10)</f>
        <v>Cyborg</v>
      </c>
      <c r="D10" s="171">
        <f t="shared" si="0"/>
        <v>0.81002638522427439</v>
      </c>
      <c r="E10" s="171">
        <f t="shared" si="1"/>
        <v>1</v>
      </c>
      <c r="F10" s="56"/>
      <c r="G10" s="207" t="s">
        <v>69</v>
      </c>
      <c r="H10" s="207" t="s">
        <v>69</v>
      </c>
      <c r="I10" s="207" t="s">
        <v>69</v>
      </c>
      <c r="J10" s="207" t="s">
        <v>69</v>
      </c>
      <c r="K10" s="207" t="s">
        <v>69</v>
      </c>
      <c r="L10" s="207" t="s">
        <v>69</v>
      </c>
      <c r="M10" s="207" t="s">
        <v>69</v>
      </c>
      <c r="N10" s="207" t="s">
        <v>69</v>
      </c>
      <c r="O10" s="207" t="s">
        <v>69</v>
      </c>
      <c r="P10" s="207" t="s">
        <v>69</v>
      </c>
      <c r="Q10" s="207" t="s">
        <v>69</v>
      </c>
      <c r="R10" s="207" t="s">
        <v>69</v>
      </c>
      <c r="S10" s="207" t="s">
        <v>69</v>
      </c>
      <c r="T10" s="207" t="s">
        <v>69</v>
      </c>
      <c r="U10" s="207" t="s">
        <v>69</v>
      </c>
      <c r="V10" s="207" t="s">
        <v>69</v>
      </c>
      <c r="W10" s="207" t="s">
        <v>69</v>
      </c>
      <c r="X10" s="207" t="s">
        <v>69</v>
      </c>
      <c r="Y10" s="207" t="s">
        <v>69</v>
      </c>
      <c r="Z10" s="207" t="s">
        <v>69</v>
      </c>
      <c r="AA10" s="207" t="s">
        <v>69</v>
      </c>
      <c r="AB10" s="207" t="s">
        <v>69</v>
      </c>
      <c r="AC10" s="207" t="s">
        <v>69</v>
      </c>
      <c r="AD10" s="207" t="s">
        <v>69</v>
      </c>
      <c r="AE10" s="207" t="s">
        <v>69</v>
      </c>
      <c r="AF10" s="207" t="s">
        <v>69</v>
      </c>
      <c r="AG10" s="207" t="s">
        <v>69</v>
      </c>
      <c r="AH10" s="207" t="s">
        <v>69</v>
      </c>
      <c r="AI10" s="207" t="s">
        <v>69</v>
      </c>
      <c r="AJ10" s="207" t="s">
        <v>69</v>
      </c>
      <c r="AK10" s="207" t="s">
        <v>69</v>
      </c>
      <c r="AL10" s="207" t="s">
        <v>69</v>
      </c>
      <c r="AM10" s="207" t="s">
        <v>69</v>
      </c>
      <c r="AN10" s="207" t="s">
        <v>69</v>
      </c>
      <c r="AO10" s="207" t="s">
        <v>69</v>
      </c>
      <c r="AP10" s="207" t="s">
        <v>69</v>
      </c>
      <c r="AQ10" s="207" t="s">
        <v>69</v>
      </c>
      <c r="AR10" s="207" t="s">
        <v>69</v>
      </c>
      <c r="AS10" s="207" t="s">
        <v>69</v>
      </c>
      <c r="AT10" s="207" t="s">
        <v>69</v>
      </c>
      <c r="AU10" s="207" t="s">
        <v>69</v>
      </c>
      <c r="AV10" s="207" t="s">
        <v>69</v>
      </c>
      <c r="AW10" s="207" t="s">
        <v>69</v>
      </c>
      <c r="AX10" s="207" t="s">
        <v>69</v>
      </c>
      <c r="AY10" s="207" t="s">
        <v>69</v>
      </c>
      <c r="AZ10" s="207" t="s">
        <v>69</v>
      </c>
      <c r="BA10" s="207" t="s">
        <v>69</v>
      </c>
      <c r="BB10" s="207" t="s">
        <v>69</v>
      </c>
      <c r="BC10" s="207" t="s">
        <v>69</v>
      </c>
      <c r="BD10" s="207" t="s">
        <v>69</v>
      </c>
      <c r="BE10" s="207" t="s">
        <v>69</v>
      </c>
      <c r="BF10" s="207" t="s">
        <v>69</v>
      </c>
      <c r="BG10" s="207" t="s">
        <v>69</v>
      </c>
      <c r="BH10" s="207" t="s">
        <v>69</v>
      </c>
      <c r="BI10" s="207" t="s">
        <v>69</v>
      </c>
      <c r="BJ10" s="207" t="s">
        <v>69</v>
      </c>
      <c r="BK10" s="207" t="s">
        <v>69</v>
      </c>
      <c r="BL10" s="207" t="s">
        <v>69</v>
      </c>
      <c r="BM10" s="207" t="s">
        <v>69</v>
      </c>
      <c r="BN10" s="207" t="s">
        <v>69</v>
      </c>
      <c r="BO10" s="207" t="s">
        <v>69</v>
      </c>
      <c r="BP10" s="207" t="s">
        <v>69</v>
      </c>
      <c r="BQ10" s="207" t="s">
        <v>69</v>
      </c>
      <c r="BR10" s="207" t="s">
        <v>69</v>
      </c>
      <c r="BS10" s="207" t="s">
        <v>69</v>
      </c>
      <c r="BT10" s="207" t="s">
        <v>69</v>
      </c>
      <c r="BU10" s="207" t="s">
        <v>69</v>
      </c>
      <c r="BV10" s="207" t="s">
        <v>69</v>
      </c>
      <c r="BW10" s="207" t="s">
        <v>69</v>
      </c>
      <c r="BX10" s="207" t="s">
        <v>69</v>
      </c>
      <c r="BY10" s="207" t="s">
        <v>69</v>
      </c>
      <c r="BZ10" s="207" t="s">
        <v>69</v>
      </c>
      <c r="CA10" s="207" t="s">
        <v>69</v>
      </c>
      <c r="CB10" s="207" t="s">
        <v>69</v>
      </c>
      <c r="CC10" s="207" t="s">
        <v>69</v>
      </c>
      <c r="CD10" s="207" t="s">
        <v>69</v>
      </c>
      <c r="CE10" s="207" t="s">
        <v>69</v>
      </c>
      <c r="CF10" s="207" t="s">
        <v>69</v>
      </c>
      <c r="CG10" s="207" t="s">
        <v>69</v>
      </c>
      <c r="CH10" s="207" t="s">
        <v>69</v>
      </c>
      <c r="CI10" s="207" t="s">
        <v>69</v>
      </c>
      <c r="CJ10" s="207" t="s">
        <v>69</v>
      </c>
      <c r="CK10" s="207" t="s">
        <v>69</v>
      </c>
      <c r="CL10" s="207" t="s">
        <v>69</v>
      </c>
      <c r="CM10" s="207" t="s">
        <v>69</v>
      </c>
      <c r="CN10" s="207" t="s">
        <v>69</v>
      </c>
      <c r="CO10" s="207" t="s">
        <v>69</v>
      </c>
      <c r="CP10" s="207" t="s">
        <v>69</v>
      </c>
      <c r="CQ10" s="207" t="s">
        <v>69</v>
      </c>
      <c r="CR10" s="207" t="s">
        <v>69</v>
      </c>
      <c r="CS10" s="207" t="s">
        <v>69</v>
      </c>
      <c r="CT10" s="207" t="s">
        <v>69</v>
      </c>
      <c r="CU10" s="207" t="s">
        <v>69</v>
      </c>
      <c r="CV10" s="207" t="s">
        <v>69</v>
      </c>
      <c r="CW10" s="207" t="s">
        <v>69</v>
      </c>
      <c r="CX10" s="207" t="s">
        <v>69</v>
      </c>
      <c r="CY10" s="207" t="s">
        <v>69</v>
      </c>
      <c r="CZ10" s="207" t="s">
        <v>69</v>
      </c>
      <c r="DA10" s="207" t="s">
        <v>69</v>
      </c>
      <c r="DB10" s="207" t="s">
        <v>69</v>
      </c>
      <c r="DC10" s="207" t="s">
        <v>69</v>
      </c>
      <c r="DD10" s="207" t="s">
        <v>69</v>
      </c>
      <c r="DE10" s="207" t="s">
        <v>69</v>
      </c>
      <c r="DF10" s="207" t="s">
        <v>69</v>
      </c>
      <c r="DG10" s="207" t="s">
        <v>69</v>
      </c>
      <c r="DH10" s="207" t="s">
        <v>69</v>
      </c>
      <c r="DI10" s="207" t="s">
        <v>69</v>
      </c>
      <c r="DJ10" s="207" t="s">
        <v>69</v>
      </c>
      <c r="DK10" s="207" t="s">
        <v>69</v>
      </c>
      <c r="DL10" s="207" t="s">
        <v>69</v>
      </c>
      <c r="DM10" s="207" t="s">
        <v>69</v>
      </c>
      <c r="DN10" s="207" t="s">
        <v>69</v>
      </c>
      <c r="DO10" s="207" t="s">
        <v>69</v>
      </c>
      <c r="DP10" s="207" t="s">
        <v>69</v>
      </c>
      <c r="DQ10" s="207" t="s">
        <v>69</v>
      </c>
      <c r="DR10" s="207" t="s">
        <v>69</v>
      </c>
      <c r="DS10" s="207" t="s">
        <v>69</v>
      </c>
      <c r="DT10" s="207" t="s">
        <v>69</v>
      </c>
      <c r="DU10" s="207" t="s">
        <v>69</v>
      </c>
      <c r="DV10" s="207" t="s">
        <v>69</v>
      </c>
      <c r="DW10" s="207" t="s">
        <v>69</v>
      </c>
      <c r="DX10" s="207" t="s">
        <v>69</v>
      </c>
      <c r="DY10" s="207" t="s">
        <v>69</v>
      </c>
      <c r="DZ10" s="207" t="s">
        <v>69</v>
      </c>
      <c r="EA10" s="207" t="s">
        <v>69</v>
      </c>
      <c r="EB10" s="207" t="s">
        <v>69</v>
      </c>
      <c r="EC10" s="207" t="s">
        <v>69</v>
      </c>
      <c r="ED10" s="207" t="s">
        <v>69</v>
      </c>
      <c r="EE10" s="207" t="s">
        <v>69</v>
      </c>
      <c r="EF10" s="207" t="s">
        <v>69</v>
      </c>
      <c r="EG10" s="207" t="s">
        <v>69</v>
      </c>
      <c r="EH10" s="207" t="s">
        <v>69</v>
      </c>
      <c r="EI10" s="207" t="s">
        <v>69</v>
      </c>
      <c r="EJ10" s="207" t="s">
        <v>69</v>
      </c>
      <c r="EK10" s="207" t="s">
        <v>69</v>
      </c>
      <c r="EL10" s="207" t="s">
        <v>69</v>
      </c>
      <c r="EM10" s="207" t="s">
        <v>69</v>
      </c>
      <c r="EN10" s="207" t="s">
        <v>69</v>
      </c>
      <c r="EO10" s="207" t="s">
        <v>69</v>
      </c>
      <c r="EP10" s="207" t="s">
        <v>69</v>
      </c>
      <c r="EQ10" s="207" t="s">
        <v>69</v>
      </c>
      <c r="ER10" s="207" t="s">
        <v>69</v>
      </c>
      <c r="ES10" s="207" t="s">
        <v>69</v>
      </c>
      <c r="ET10" s="207" t="s">
        <v>69</v>
      </c>
      <c r="EU10" s="207" t="s">
        <v>69</v>
      </c>
      <c r="EV10" s="207" t="s">
        <v>69</v>
      </c>
      <c r="EW10" s="207" t="s">
        <v>69</v>
      </c>
      <c r="EX10" s="207" t="s">
        <v>69</v>
      </c>
      <c r="EY10" s="207" t="s">
        <v>69</v>
      </c>
      <c r="EZ10" s="207" t="s">
        <v>69</v>
      </c>
      <c r="FA10" s="207" t="s">
        <v>69</v>
      </c>
      <c r="FB10" s="207" t="s">
        <v>69</v>
      </c>
      <c r="FC10" s="207" t="s">
        <v>69</v>
      </c>
      <c r="FD10" s="207" t="s">
        <v>69</v>
      </c>
      <c r="FE10" s="207" t="s">
        <v>69</v>
      </c>
      <c r="FF10" s="207" t="s">
        <v>69</v>
      </c>
      <c r="FG10" s="207" t="s">
        <v>69</v>
      </c>
      <c r="FH10" s="207" t="s">
        <v>69</v>
      </c>
      <c r="FI10" s="207" t="s">
        <v>69</v>
      </c>
      <c r="FJ10" s="207" t="s">
        <v>69</v>
      </c>
      <c r="FK10" s="207" t="s">
        <v>69</v>
      </c>
      <c r="FL10" s="207" t="s">
        <v>69</v>
      </c>
      <c r="FM10" s="207" t="s">
        <v>69</v>
      </c>
      <c r="FN10" s="207" t="s">
        <v>69</v>
      </c>
      <c r="FO10" s="207" t="s">
        <v>69</v>
      </c>
      <c r="FP10" s="207" t="s">
        <v>69</v>
      </c>
      <c r="FQ10" s="207" t="s">
        <v>69</v>
      </c>
      <c r="FR10" s="207" t="s">
        <v>69</v>
      </c>
      <c r="FS10" s="207" t="s">
        <v>69</v>
      </c>
      <c r="FT10" s="207" t="s">
        <v>69</v>
      </c>
      <c r="FU10" s="207" t="s">
        <v>69</v>
      </c>
      <c r="FV10" s="207" t="s">
        <v>69</v>
      </c>
      <c r="FW10" s="207" t="s">
        <v>69</v>
      </c>
      <c r="FX10" s="207" t="s">
        <v>69</v>
      </c>
      <c r="FY10" s="207" t="s">
        <v>69</v>
      </c>
      <c r="FZ10" s="207" t="s">
        <v>69</v>
      </c>
      <c r="GA10" s="207" t="s">
        <v>69</v>
      </c>
      <c r="GB10" s="207" t="s">
        <v>69</v>
      </c>
      <c r="GC10" s="207" t="s">
        <v>69</v>
      </c>
      <c r="GD10" s="207" t="s">
        <v>69</v>
      </c>
      <c r="GE10" s="207" t="s">
        <v>69</v>
      </c>
      <c r="GF10" s="207" t="s">
        <v>69</v>
      </c>
      <c r="GG10" s="207" t="s">
        <v>69</v>
      </c>
      <c r="GH10" s="207" t="s">
        <v>69</v>
      </c>
      <c r="GI10" s="207" t="s">
        <v>69</v>
      </c>
      <c r="GJ10" s="207" t="s">
        <v>69</v>
      </c>
      <c r="GK10" s="207" t="s">
        <v>69</v>
      </c>
      <c r="GL10" s="207" t="s">
        <v>69</v>
      </c>
      <c r="GM10" s="207" t="s">
        <v>69</v>
      </c>
      <c r="GN10" s="207" t="s">
        <v>69</v>
      </c>
      <c r="GO10" s="207" t="s">
        <v>69</v>
      </c>
      <c r="GP10" s="207" t="s">
        <v>69</v>
      </c>
      <c r="GQ10" s="207" t="s">
        <v>69</v>
      </c>
      <c r="GR10" s="207" t="s">
        <v>69</v>
      </c>
      <c r="GS10" s="207" t="s">
        <v>69</v>
      </c>
      <c r="GT10" s="207" t="s">
        <v>69</v>
      </c>
      <c r="GU10" s="207" t="s">
        <v>69</v>
      </c>
      <c r="GV10" s="207" t="s">
        <v>69</v>
      </c>
      <c r="GW10" s="207" t="s">
        <v>69</v>
      </c>
      <c r="GX10" s="207" t="s">
        <v>69</v>
      </c>
      <c r="GY10" s="207" t="s">
        <v>69</v>
      </c>
      <c r="GZ10" s="207" t="s">
        <v>69</v>
      </c>
      <c r="HA10" s="207" t="s">
        <v>69</v>
      </c>
      <c r="HB10" s="207" t="s">
        <v>69</v>
      </c>
      <c r="HC10" s="207" t="s">
        <v>69</v>
      </c>
      <c r="HD10" s="207" t="s">
        <v>69</v>
      </c>
      <c r="HE10" s="207" t="s">
        <v>69</v>
      </c>
      <c r="HF10" s="207" t="s">
        <v>69</v>
      </c>
      <c r="HG10" s="207" t="s">
        <v>69</v>
      </c>
      <c r="HH10" s="207" t="s">
        <v>69</v>
      </c>
      <c r="HI10" s="207" t="s">
        <v>69</v>
      </c>
      <c r="HJ10" s="207" t="s">
        <v>69</v>
      </c>
      <c r="HK10" s="207" t="s">
        <v>69</v>
      </c>
      <c r="HL10" s="207" t="s">
        <v>69</v>
      </c>
      <c r="HM10" s="207" t="s">
        <v>69</v>
      </c>
      <c r="HN10" s="207" t="s">
        <v>69</v>
      </c>
      <c r="HO10" s="207" t="s">
        <v>69</v>
      </c>
      <c r="HP10" s="207" t="s">
        <v>69</v>
      </c>
      <c r="HQ10" s="207" t="s">
        <v>69</v>
      </c>
      <c r="HR10" s="207" t="s">
        <v>69</v>
      </c>
      <c r="HS10" s="207" t="s">
        <v>69</v>
      </c>
      <c r="HT10" s="207" t="s">
        <v>69</v>
      </c>
      <c r="HU10" s="207" t="s">
        <v>69</v>
      </c>
      <c r="HV10" s="207" t="s">
        <v>69</v>
      </c>
      <c r="HW10" s="207" t="s">
        <v>69</v>
      </c>
      <c r="HX10" s="207" t="s">
        <v>69</v>
      </c>
      <c r="HY10" s="207" t="s">
        <v>69</v>
      </c>
      <c r="HZ10" s="207" t="s">
        <v>69</v>
      </c>
      <c r="IA10" s="207" t="s">
        <v>69</v>
      </c>
      <c r="IB10" s="207" t="s">
        <v>69</v>
      </c>
      <c r="IC10" s="207" t="s">
        <v>69</v>
      </c>
      <c r="ID10" s="207" t="s">
        <v>69</v>
      </c>
      <c r="IE10" s="207" t="s">
        <v>69</v>
      </c>
      <c r="IF10" s="207" t="s">
        <v>69</v>
      </c>
      <c r="IG10" s="207" t="s">
        <v>69</v>
      </c>
      <c r="IH10" s="207" t="s">
        <v>69</v>
      </c>
      <c r="II10" s="207" t="s">
        <v>69</v>
      </c>
      <c r="IJ10" s="207" t="s">
        <v>69</v>
      </c>
      <c r="IK10" s="207" t="s">
        <v>69</v>
      </c>
      <c r="IL10" s="207" t="s">
        <v>69</v>
      </c>
      <c r="IM10" s="207" t="s">
        <v>69</v>
      </c>
      <c r="IN10" s="207" t="s">
        <v>69</v>
      </c>
      <c r="IO10" s="207" t="s">
        <v>69</v>
      </c>
      <c r="IP10" s="207" t="s">
        <v>69</v>
      </c>
      <c r="IQ10" s="207" t="s">
        <v>69</v>
      </c>
      <c r="IR10" s="207" t="s">
        <v>69</v>
      </c>
      <c r="IS10" s="207" t="s">
        <v>69</v>
      </c>
      <c r="IT10" s="207" t="s">
        <v>69</v>
      </c>
      <c r="IU10" s="207" t="s">
        <v>69</v>
      </c>
      <c r="IV10" s="207" t="s">
        <v>69</v>
      </c>
      <c r="IW10" s="207" t="s">
        <v>69</v>
      </c>
      <c r="IX10" s="207" t="s">
        <v>69</v>
      </c>
      <c r="IY10" s="207" t="s">
        <v>69</v>
      </c>
      <c r="IZ10" s="207" t="s">
        <v>69</v>
      </c>
      <c r="JA10" s="207" t="s">
        <v>69</v>
      </c>
      <c r="JB10" s="207" t="s">
        <v>69</v>
      </c>
      <c r="JC10" s="207" t="s">
        <v>69</v>
      </c>
      <c r="JD10" s="207" t="s">
        <v>69</v>
      </c>
      <c r="JE10" s="207" t="s">
        <v>69</v>
      </c>
      <c r="JF10" s="207" t="s">
        <v>69</v>
      </c>
      <c r="JG10" s="207" t="s">
        <v>69</v>
      </c>
      <c r="JH10" s="207" t="s">
        <v>69</v>
      </c>
      <c r="JI10" s="207" t="s">
        <v>69</v>
      </c>
      <c r="JJ10" s="207" t="s">
        <v>69</v>
      </c>
      <c r="JK10" s="207" t="s">
        <v>69</v>
      </c>
      <c r="JL10" s="207" t="s">
        <v>69</v>
      </c>
      <c r="JM10" s="207" t="s">
        <v>69</v>
      </c>
      <c r="JN10" s="207" t="s">
        <v>69</v>
      </c>
      <c r="JO10" s="207" t="s">
        <v>69</v>
      </c>
      <c r="JP10" s="207" t="s">
        <v>69</v>
      </c>
      <c r="JQ10" s="207" t="s">
        <v>69</v>
      </c>
      <c r="JR10" s="207" t="s">
        <v>26</v>
      </c>
      <c r="JS10" s="207" t="s">
        <v>26</v>
      </c>
      <c r="JT10" s="207" t="s">
        <v>26</v>
      </c>
      <c r="JU10" s="207" t="s">
        <v>26</v>
      </c>
      <c r="JV10" s="207" t="s">
        <v>26</v>
      </c>
      <c r="JW10" s="207" t="s">
        <v>26</v>
      </c>
      <c r="JX10" s="207" t="s">
        <v>26</v>
      </c>
      <c r="JY10" s="207" t="s">
        <v>26</v>
      </c>
      <c r="JZ10" s="207" t="s">
        <v>26</v>
      </c>
      <c r="KA10" s="207" t="s">
        <v>26</v>
      </c>
      <c r="KB10" s="207" t="s">
        <v>26</v>
      </c>
      <c r="KC10" s="207" t="s">
        <v>26</v>
      </c>
      <c r="KD10" s="207" t="s">
        <v>26</v>
      </c>
      <c r="KE10" s="207" t="s">
        <v>27</v>
      </c>
      <c r="KF10" s="207" t="s">
        <v>26</v>
      </c>
      <c r="KG10" s="207" t="s">
        <v>26</v>
      </c>
      <c r="KH10" s="207" t="s">
        <v>26</v>
      </c>
      <c r="KI10" s="207" t="s">
        <v>27</v>
      </c>
      <c r="KJ10" s="207" t="s">
        <v>26</v>
      </c>
      <c r="KK10" s="207" t="s">
        <v>27</v>
      </c>
      <c r="KL10" s="207" t="s">
        <v>27</v>
      </c>
      <c r="KM10" s="207" t="s">
        <v>26</v>
      </c>
      <c r="KN10" s="207" t="s">
        <v>26</v>
      </c>
      <c r="KO10" s="207" t="s">
        <v>26</v>
      </c>
      <c r="KP10" s="207" t="s">
        <v>26</v>
      </c>
      <c r="KQ10" s="207" t="s">
        <v>26</v>
      </c>
      <c r="KR10" s="207" t="s">
        <v>26</v>
      </c>
      <c r="KS10" s="207" t="s">
        <v>26</v>
      </c>
      <c r="KT10" s="207" t="s">
        <v>26</v>
      </c>
      <c r="KU10" s="207" t="s">
        <v>26</v>
      </c>
      <c r="KV10" s="207" t="s">
        <v>27</v>
      </c>
      <c r="KW10" s="207" t="s">
        <v>27</v>
      </c>
      <c r="KX10" s="207" t="s">
        <v>26</v>
      </c>
      <c r="KY10" s="207" t="s">
        <v>27</v>
      </c>
      <c r="KZ10" s="207" t="s">
        <v>26</v>
      </c>
      <c r="LA10" s="207" t="s">
        <v>27</v>
      </c>
      <c r="LB10" s="207" t="s">
        <v>26</v>
      </c>
      <c r="LC10" s="207" t="s">
        <v>27</v>
      </c>
      <c r="LD10" s="207" t="s">
        <v>27</v>
      </c>
      <c r="LE10" s="207" t="s">
        <v>26</v>
      </c>
      <c r="LF10" s="207" t="s">
        <v>26</v>
      </c>
      <c r="LG10" s="207" t="s">
        <v>26</v>
      </c>
      <c r="LH10" s="207" t="s">
        <v>26</v>
      </c>
      <c r="LI10" s="207" t="s">
        <v>26</v>
      </c>
      <c r="LJ10" s="207" t="s">
        <v>26</v>
      </c>
      <c r="LK10" s="207" t="s">
        <v>69</v>
      </c>
      <c r="LL10" s="207" t="s">
        <v>69</v>
      </c>
      <c r="LM10" s="207" t="s">
        <v>69</v>
      </c>
      <c r="LN10" s="207" t="s">
        <v>69</v>
      </c>
      <c r="LO10" s="207" t="s">
        <v>69</v>
      </c>
      <c r="LP10" s="207" t="s">
        <v>69</v>
      </c>
      <c r="LQ10" s="207" t="s">
        <v>69</v>
      </c>
      <c r="LR10" s="207" t="s">
        <v>69</v>
      </c>
      <c r="LS10" s="207" t="s">
        <v>69</v>
      </c>
      <c r="LT10" s="207" t="s">
        <v>69</v>
      </c>
      <c r="LU10" s="207" t="s">
        <v>69</v>
      </c>
      <c r="LV10" s="207" t="s">
        <v>69</v>
      </c>
      <c r="LW10" s="207" t="s">
        <v>69</v>
      </c>
      <c r="LX10" s="207" t="s">
        <v>69</v>
      </c>
      <c r="LY10" s="207" t="s">
        <v>69</v>
      </c>
      <c r="LZ10" s="207" t="s">
        <v>69</v>
      </c>
      <c r="MA10" s="207" t="s">
        <v>69</v>
      </c>
      <c r="MB10" s="207" t="s">
        <v>69</v>
      </c>
      <c r="MC10" s="207" t="s">
        <v>69</v>
      </c>
      <c r="MD10" s="207" t="s">
        <v>69</v>
      </c>
      <c r="ME10" s="207" t="s">
        <v>69</v>
      </c>
      <c r="MF10" s="207" t="s">
        <v>69</v>
      </c>
      <c r="MG10" s="207" t="s">
        <v>26</v>
      </c>
      <c r="MH10" s="207" t="s">
        <v>26</v>
      </c>
      <c r="MI10" s="207" t="s">
        <v>26</v>
      </c>
      <c r="MJ10" s="207" t="s">
        <v>26</v>
      </c>
      <c r="MK10" s="207" t="s">
        <v>26</v>
      </c>
      <c r="ML10" s="207" t="s">
        <v>26</v>
      </c>
      <c r="MM10" s="207" t="s">
        <v>26</v>
      </c>
      <c r="MN10" s="207" t="s">
        <v>27</v>
      </c>
      <c r="MO10" s="207" t="s">
        <v>26</v>
      </c>
      <c r="MP10" s="207" t="s">
        <v>26</v>
      </c>
      <c r="MQ10" s="207" t="s">
        <v>26</v>
      </c>
      <c r="MR10" s="207" t="s">
        <v>26</v>
      </c>
      <c r="MS10" s="207" t="s">
        <v>26</v>
      </c>
      <c r="MT10" s="207" t="s">
        <v>26</v>
      </c>
      <c r="MU10" s="207" t="s">
        <v>26</v>
      </c>
      <c r="MV10" s="207" t="s">
        <v>26</v>
      </c>
      <c r="MW10" s="207" t="s">
        <v>26</v>
      </c>
      <c r="MX10" s="207" t="s">
        <v>26</v>
      </c>
      <c r="MY10" s="207" t="s">
        <v>26</v>
      </c>
      <c r="MZ10" s="207" t="s">
        <v>26</v>
      </c>
      <c r="NA10" s="207" t="s">
        <v>26</v>
      </c>
      <c r="NB10" s="207" t="s">
        <v>26</v>
      </c>
      <c r="NC10" s="207" t="s">
        <v>27</v>
      </c>
      <c r="ND10" s="207" t="s">
        <v>27</v>
      </c>
      <c r="NE10" s="207" t="s">
        <v>26</v>
      </c>
      <c r="NF10" s="207" t="s">
        <v>26</v>
      </c>
      <c r="NG10" s="207" t="s">
        <v>26</v>
      </c>
      <c r="NH10" s="207" t="s">
        <v>26</v>
      </c>
      <c r="NI10" s="207" t="s">
        <v>26</v>
      </c>
      <c r="NJ10" s="207" t="s">
        <v>26</v>
      </c>
      <c r="NK10" s="207" t="s">
        <v>27</v>
      </c>
      <c r="NL10" s="207" t="s">
        <v>26</v>
      </c>
      <c r="NM10" s="207" t="s">
        <v>26</v>
      </c>
      <c r="NN10" s="207" t="s">
        <v>27</v>
      </c>
      <c r="NO10" s="207" t="s">
        <v>26</v>
      </c>
      <c r="NP10" s="207" t="s">
        <v>27</v>
      </c>
      <c r="NQ10" s="207" t="s">
        <v>26</v>
      </c>
      <c r="NR10" s="207" t="s">
        <v>26</v>
      </c>
      <c r="NS10" s="207" t="s">
        <v>26</v>
      </c>
      <c r="NT10" s="207" t="s">
        <v>26</v>
      </c>
      <c r="NU10" s="207" t="s">
        <v>26</v>
      </c>
      <c r="NV10" s="207" t="s">
        <v>26</v>
      </c>
      <c r="NW10" s="207" t="s">
        <v>26</v>
      </c>
      <c r="NX10" s="207" t="s">
        <v>26</v>
      </c>
      <c r="NY10" s="207" t="s">
        <v>27</v>
      </c>
      <c r="NZ10" s="207" t="s">
        <v>27</v>
      </c>
      <c r="OA10" s="207" t="s">
        <v>27</v>
      </c>
      <c r="OB10" s="207" t="s">
        <v>26</v>
      </c>
      <c r="OC10" s="207" t="s">
        <v>26</v>
      </c>
      <c r="OD10" s="207" t="s">
        <v>27</v>
      </c>
      <c r="OE10" s="207" t="s">
        <v>26</v>
      </c>
      <c r="OF10" s="207" t="s">
        <v>27</v>
      </c>
      <c r="OG10" s="207" t="s">
        <v>26</v>
      </c>
      <c r="OH10" s="207" t="s">
        <v>26</v>
      </c>
      <c r="OI10" s="207" t="s">
        <v>26</v>
      </c>
      <c r="OJ10" s="207" t="s">
        <v>26</v>
      </c>
      <c r="OK10" s="207" t="s">
        <v>26</v>
      </c>
      <c r="OL10" s="207" t="s">
        <v>26</v>
      </c>
      <c r="OM10" s="207" t="s">
        <v>26</v>
      </c>
      <c r="ON10" s="207" t="s">
        <v>26</v>
      </c>
      <c r="OO10" s="207" t="s">
        <v>26</v>
      </c>
      <c r="OP10" s="207" t="s">
        <v>26</v>
      </c>
      <c r="OQ10" s="207" t="s">
        <v>27</v>
      </c>
      <c r="OR10" s="207" t="s">
        <v>26</v>
      </c>
      <c r="OS10" s="207" t="s">
        <v>26</v>
      </c>
      <c r="OT10" s="207" t="s">
        <v>26</v>
      </c>
      <c r="OU10" s="207" t="s">
        <v>26</v>
      </c>
      <c r="OV10" s="207" t="s">
        <v>27</v>
      </c>
      <c r="OW10" s="207" t="s">
        <v>26</v>
      </c>
      <c r="OX10" s="207" t="s">
        <v>26</v>
      </c>
      <c r="OY10" s="207" t="s">
        <v>26</v>
      </c>
      <c r="OZ10" s="207">
        <v>0</v>
      </c>
      <c r="PA10" s="207" t="s">
        <v>26</v>
      </c>
      <c r="PB10" s="207" t="s">
        <v>26</v>
      </c>
      <c r="PC10" s="207" t="s">
        <v>26</v>
      </c>
      <c r="PD10" s="207" t="s">
        <v>26</v>
      </c>
      <c r="PE10" s="207" t="s">
        <v>26</v>
      </c>
      <c r="PF10" s="207" t="s">
        <v>26</v>
      </c>
      <c r="PG10" s="207" t="s">
        <v>26</v>
      </c>
      <c r="PH10" s="207" t="s">
        <v>26</v>
      </c>
      <c r="PI10" s="207" t="s">
        <v>26</v>
      </c>
      <c r="PJ10" s="207" t="s">
        <v>27</v>
      </c>
      <c r="PK10" s="207" t="s">
        <v>27</v>
      </c>
      <c r="PL10" s="207" t="s">
        <v>27</v>
      </c>
      <c r="PM10" s="207" t="s">
        <v>27</v>
      </c>
      <c r="PN10" s="207" t="s">
        <v>27</v>
      </c>
      <c r="PO10" s="207" t="s">
        <v>15</v>
      </c>
      <c r="PP10" s="207" t="s">
        <v>15</v>
      </c>
      <c r="PQ10" s="207" t="s">
        <v>15</v>
      </c>
      <c r="PR10" s="207" t="s">
        <v>15</v>
      </c>
      <c r="PS10" s="207" t="s">
        <v>15</v>
      </c>
      <c r="PT10" s="207" t="s">
        <v>15</v>
      </c>
      <c r="PU10" s="207" t="s">
        <v>26</v>
      </c>
      <c r="PV10" s="207" t="s">
        <v>26</v>
      </c>
      <c r="PW10" s="207" t="s">
        <v>27</v>
      </c>
      <c r="PX10" s="207" t="s">
        <v>27</v>
      </c>
      <c r="PY10" s="207" t="s">
        <v>26</v>
      </c>
      <c r="PZ10" s="207" t="s">
        <v>26</v>
      </c>
      <c r="QA10" s="207" t="s">
        <v>27</v>
      </c>
      <c r="QB10" s="207" t="s">
        <v>26</v>
      </c>
      <c r="QC10" s="207" t="s">
        <v>26</v>
      </c>
      <c r="QD10" s="207" t="s">
        <v>26</v>
      </c>
      <c r="QE10" s="207">
        <v>0</v>
      </c>
      <c r="QF10" s="207" t="s">
        <v>27</v>
      </c>
      <c r="QG10" s="207" t="s">
        <v>26</v>
      </c>
      <c r="QH10" s="207" t="s">
        <v>26</v>
      </c>
      <c r="QI10" s="207" t="s">
        <v>26</v>
      </c>
      <c r="QJ10" s="207" t="s">
        <v>26</v>
      </c>
      <c r="QK10" s="207" t="s">
        <v>26</v>
      </c>
      <c r="QL10" s="207" t="s">
        <v>27</v>
      </c>
      <c r="QM10" s="207">
        <v>0</v>
      </c>
      <c r="QN10" s="207" t="s">
        <v>15</v>
      </c>
      <c r="QO10" s="207" t="s">
        <v>26</v>
      </c>
      <c r="QP10" s="207" t="s">
        <v>15</v>
      </c>
      <c r="QQ10" s="207" t="s">
        <v>26</v>
      </c>
      <c r="QR10" s="207" t="s">
        <v>15</v>
      </c>
      <c r="QS10" s="207" t="s">
        <v>69</v>
      </c>
      <c r="QT10" s="207" t="s">
        <v>69</v>
      </c>
      <c r="QU10" s="207" t="s">
        <v>27</v>
      </c>
      <c r="QV10" s="207" t="s">
        <v>26</v>
      </c>
      <c r="QW10" s="207" t="s">
        <v>27</v>
      </c>
      <c r="QX10" s="207" t="s">
        <v>26</v>
      </c>
      <c r="QY10" s="207" t="s">
        <v>26</v>
      </c>
      <c r="QZ10" s="207" t="s">
        <v>26</v>
      </c>
      <c r="RA10" s="207" t="s">
        <v>27</v>
      </c>
      <c r="RB10" s="207" t="s">
        <v>27</v>
      </c>
      <c r="RC10" s="207" t="s">
        <v>27</v>
      </c>
      <c r="RD10" s="207" t="s">
        <v>26</v>
      </c>
      <c r="RE10" s="207" t="s">
        <v>27</v>
      </c>
      <c r="RF10" s="207" t="s">
        <v>26</v>
      </c>
      <c r="RG10" s="207" t="s">
        <v>26</v>
      </c>
      <c r="RH10" s="207" t="s">
        <v>27</v>
      </c>
      <c r="RI10" s="207" t="s">
        <v>27</v>
      </c>
      <c r="RJ10" s="207" t="s">
        <v>26</v>
      </c>
      <c r="RK10" s="207" t="s">
        <v>26</v>
      </c>
      <c r="RL10" s="207" t="s">
        <v>26</v>
      </c>
      <c r="RM10" s="207" t="s">
        <v>26</v>
      </c>
      <c r="RN10" s="207" t="s">
        <v>26</v>
      </c>
      <c r="RO10" s="207" t="s">
        <v>27</v>
      </c>
      <c r="RP10" s="207" t="s">
        <v>27</v>
      </c>
      <c r="RQ10" s="207">
        <v>0</v>
      </c>
      <c r="RR10" s="207" t="s">
        <v>26</v>
      </c>
      <c r="RS10" s="207" t="s">
        <v>26</v>
      </c>
      <c r="RT10" s="207" t="s">
        <v>26</v>
      </c>
      <c r="RU10" s="207" t="s">
        <v>26</v>
      </c>
      <c r="RV10" s="207" t="s">
        <v>26</v>
      </c>
      <c r="RW10" s="207" t="s">
        <v>26</v>
      </c>
      <c r="RX10" s="207" t="s">
        <v>27</v>
      </c>
      <c r="RY10" s="207" t="s">
        <v>26</v>
      </c>
      <c r="RZ10" s="207" t="s">
        <v>26</v>
      </c>
      <c r="SA10" s="207" t="s">
        <v>26</v>
      </c>
      <c r="SB10" s="207" t="s">
        <v>27</v>
      </c>
      <c r="SC10" s="207" t="s">
        <v>26</v>
      </c>
      <c r="SD10" s="207" t="s">
        <v>26</v>
      </c>
      <c r="SE10" s="207" t="s">
        <v>26</v>
      </c>
      <c r="SF10" s="207" t="s">
        <v>26</v>
      </c>
      <c r="SG10" s="207" t="s">
        <v>26</v>
      </c>
      <c r="SH10" s="207" t="s">
        <v>27</v>
      </c>
      <c r="SI10" s="207" t="s">
        <v>26</v>
      </c>
      <c r="SJ10" s="207" t="s">
        <v>26</v>
      </c>
      <c r="SK10" s="207" t="s">
        <v>26</v>
      </c>
      <c r="SL10" s="207" t="s">
        <v>15</v>
      </c>
      <c r="SM10" s="207" t="s">
        <v>15</v>
      </c>
      <c r="SN10" s="207" t="s">
        <v>26</v>
      </c>
      <c r="SO10" s="207" t="s">
        <v>15</v>
      </c>
      <c r="SP10" s="207" t="s">
        <v>15</v>
      </c>
      <c r="SQ10" s="207" t="s">
        <v>15</v>
      </c>
      <c r="SR10" s="207" t="s">
        <v>15</v>
      </c>
      <c r="SS10" s="207" t="s">
        <v>15</v>
      </c>
      <c r="ST10" s="207" t="s">
        <v>15</v>
      </c>
      <c r="SU10" s="207" t="s">
        <v>15</v>
      </c>
      <c r="SV10" s="207" t="s">
        <v>15</v>
      </c>
      <c r="SW10" s="207" t="s">
        <v>15</v>
      </c>
      <c r="SX10" s="207" t="s">
        <v>26</v>
      </c>
      <c r="SY10" s="207" t="s">
        <v>26</v>
      </c>
      <c r="SZ10" s="207" t="s">
        <v>26</v>
      </c>
      <c r="TA10" s="207" t="s">
        <v>26</v>
      </c>
      <c r="TB10" s="207" t="s">
        <v>26</v>
      </c>
      <c r="TC10" s="207" t="s">
        <v>26</v>
      </c>
      <c r="TD10" s="207" t="s">
        <v>26</v>
      </c>
      <c r="TE10" s="207" t="s">
        <v>26</v>
      </c>
      <c r="TF10" s="207" t="s">
        <v>26</v>
      </c>
      <c r="TG10" s="207" t="s">
        <v>26</v>
      </c>
      <c r="TH10" s="207" t="s">
        <v>26</v>
      </c>
      <c r="TI10" s="207" t="s">
        <v>27</v>
      </c>
      <c r="TJ10" s="207" t="s">
        <v>26</v>
      </c>
      <c r="TK10" s="207" t="s">
        <v>26</v>
      </c>
      <c r="TL10" s="207" t="s">
        <v>26</v>
      </c>
      <c r="TM10" s="207" t="s">
        <v>26</v>
      </c>
      <c r="TN10" s="207" t="s">
        <v>26</v>
      </c>
      <c r="TO10" s="207" t="s">
        <v>26</v>
      </c>
      <c r="TP10" s="207" t="s">
        <v>69</v>
      </c>
      <c r="TQ10" s="207" t="s">
        <v>26</v>
      </c>
      <c r="TR10" s="207" t="s">
        <v>26</v>
      </c>
      <c r="TS10" s="207" t="s">
        <v>26</v>
      </c>
      <c r="TT10" s="207" t="s">
        <v>26</v>
      </c>
      <c r="TU10" s="207" t="s">
        <v>26</v>
      </c>
      <c r="TV10" s="207" t="s">
        <v>26</v>
      </c>
      <c r="TW10" s="207" t="s">
        <v>26</v>
      </c>
      <c r="TX10" s="207" t="s">
        <v>27</v>
      </c>
      <c r="TY10" s="207" t="s">
        <v>26</v>
      </c>
      <c r="TZ10" s="207" t="s">
        <v>26</v>
      </c>
      <c r="UA10" s="207" t="s">
        <v>26</v>
      </c>
      <c r="UB10" s="207" t="s">
        <v>27</v>
      </c>
      <c r="UC10" s="207" t="s">
        <v>26</v>
      </c>
      <c r="UD10" s="207" t="s">
        <v>26</v>
      </c>
      <c r="UE10" s="207" t="s">
        <v>26</v>
      </c>
      <c r="UF10" s="207" t="s">
        <v>26</v>
      </c>
      <c r="UG10" s="207" t="s">
        <v>26</v>
      </c>
      <c r="UH10" s="207" t="s">
        <v>26</v>
      </c>
      <c r="UI10" s="207" t="s">
        <v>26</v>
      </c>
      <c r="UJ10" s="207" t="s">
        <v>26</v>
      </c>
      <c r="UK10" s="207" t="s">
        <v>26</v>
      </c>
      <c r="UL10" s="207" t="s">
        <v>26</v>
      </c>
      <c r="UM10" s="207" t="s">
        <v>26</v>
      </c>
      <c r="UN10" s="207" t="s">
        <v>26</v>
      </c>
      <c r="UO10" s="207" t="s">
        <v>26</v>
      </c>
      <c r="UP10" s="207" t="s">
        <v>26</v>
      </c>
      <c r="UQ10" s="207" t="s">
        <v>26</v>
      </c>
      <c r="UR10" s="207" t="s">
        <v>26</v>
      </c>
      <c r="US10" s="207" t="s">
        <v>26</v>
      </c>
      <c r="UT10" s="207" t="s">
        <v>26</v>
      </c>
      <c r="UU10" s="207">
        <v>0</v>
      </c>
      <c r="UV10" s="207" t="s">
        <v>27</v>
      </c>
      <c r="UW10" s="207" t="s">
        <v>26</v>
      </c>
      <c r="UX10" s="207" t="s">
        <v>27</v>
      </c>
      <c r="UY10" s="207" t="s">
        <v>26</v>
      </c>
      <c r="UZ10" s="207" t="s">
        <v>26</v>
      </c>
      <c r="VA10" s="207" t="s">
        <v>27</v>
      </c>
      <c r="VB10" s="207" t="s">
        <v>26</v>
      </c>
      <c r="VC10" s="207" t="s">
        <v>26</v>
      </c>
      <c r="VD10" s="207" t="s">
        <v>26</v>
      </c>
      <c r="VE10" s="207" t="s">
        <v>26</v>
      </c>
      <c r="VF10" s="207" t="s">
        <v>26</v>
      </c>
      <c r="VG10" s="207" t="s">
        <v>26</v>
      </c>
      <c r="VH10" s="207" t="s">
        <v>26</v>
      </c>
      <c r="VI10" s="207" t="s">
        <v>26</v>
      </c>
      <c r="VJ10" s="207" t="s">
        <v>26</v>
      </c>
      <c r="VK10" s="207" t="s">
        <v>26</v>
      </c>
      <c r="VL10" s="207" t="s">
        <v>26</v>
      </c>
      <c r="VM10" s="207" t="s">
        <v>26</v>
      </c>
      <c r="VN10" s="207" t="s">
        <v>26</v>
      </c>
      <c r="VO10" s="207" t="s">
        <v>27</v>
      </c>
      <c r="VP10" s="207" t="s">
        <v>26</v>
      </c>
      <c r="VQ10" s="207" t="s">
        <v>26</v>
      </c>
      <c r="VR10" s="207" t="s">
        <v>26</v>
      </c>
      <c r="VS10" s="207" t="s">
        <v>26</v>
      </c>
      <c r="VT10" s="207" t="s">
        <v>26</v>
      </c>
      <c r="VU10" s="207" t="s">
        <v>26</v>
      </c>
      <c r="VV10" s="207" t="s">
        <v>26</v>
      </c>
      <c r="VW10" s="207" t="s">
        <v>26</v>
      </c>
      <c r="VX10" s="207" t="s">
        <v>26</v>
      </c>
      <c r="VY10" s="207" t="s">
        <v>26</v>
      </c>
      <c r="VZ10" s="207" t="s">
        <v>26</v>
      </c>
      <c r="WA10" s="207" t="s">
        <v>26</v>
      </c>
      <c r="WB10" s="207" t="s">
        <v>26</v>
      </c>
      <c r="WC10" s="207" t="s">
        <v>26</v>
      </c>
      <c r="WD10" s="207" t="s">
        <v>26</v>
      </c>
      <c r="WE10" s="207" t="s">
        <v>26</v>
      </c>
      <c r="WF10" s="207" t="s">
        <v>26</v>
      </c>
      <c r="WG10" s="207" t="s">
        <v>27</v>
      </c>
      <c r="WH10" s="207" t="s">
        <v>26</v>
      </c>
      <c r="WI10" s="207" t="s">
        <v>26</v>
      </c>
      <c r="WJ10" s="207" t="s">
        <v>26</v>
      </c>
      <c r="WK10" s="207" t="s">
        <v>26</v>
      </c>
      <c r="WL10" s="207" t="s">
        <v>26</v>
      </c>
      <c r="WM10" s="207" t="s">
        <v>26</v>
      </c>
      <c r="WN10" s="207" t="s">
        <v>26</v>
      </c>
      <c r="WO10" s="207" t="s">
        <v>26</v>
      </c>
      <c r="WP10" s="207" t="s">
        <v>26</v>
      </c>
      <c r="WQ10" s="207" t="s">
        <v>27</v>
      </c>
      <c r="WR10" s="207" t="s">
        <v>26</v>
      </c>
      <c r="WS10" s="207" t="s">
        <v>26</v>
      </c>
      <c r="WT10" s="207" t="s">
        <v>27</v>
      </c>
      <c r="WU10" s="207" t="s">
        <v>26</v>
      </c>
      <c r="WV10" s="207" t="s">
        <v>26</v>
      </c>
      <c r="WW10" s="207" t="s">
        <v>26</v>
      </c>
      <c r="WX10" s="207" t="s">
        <v>26</v>
      </c>
      <c r="WY10" s="207" t="s">
        <v>26</v>
      </c>
      <c r="WZ10" s="207" t="s">
        <v>26</v>
      </c>
      <c r="XA10" s="207" t="s">
        <v>26</v>
      </c>
      <c r="XB10" s="207" t="s">
        <v>27</v>
      </c>
      <c r="XC10" s="207" t="s">
        <v>26</v>
      </c>
      <c r="XD10" s="207" t="s">
        <v>26</v>
      </c>
      <c r="XE10" s="207" t="s">
        <v>26</v>
      </c>
      <c r="XF10" s="207" t="s">
        <v>26</v>
      </c>
      <c r="XG10" s="207" t="s">
        <v>27</v>
      </c>
      <c r="XH10" s="207" t="s">
        <v>27</v>
      </c>
      <c r="XI10" s="207" t="s">
        <v>26</v>
      </c>
      <c r="XJ10" s="207" t="s">
        <v>26</v>
      </c>
      <c r="XK10" s="207" t="s">
        <v>26</v>
      </c>
      <c r="XL10" s="207" t="s">
        <v>26</v>
      </c>
      <c r="XM10" s="207" t="s">
        <v>27</v>
      </c>
      <c r="XN10" s="207" t="s">
        <v>26</v>
      </c>
      <c r="XO10" s="207" t="s">
        <v>26</v>
      </c>
      <c r="XP10" s="207" t="s">
        <v>15</v>
      </c>
      <c r="XQ10" s="207" t="s">
        <v>26</v>
      </c>
      <c r="XR10" s="207" t="s">
        <v>26</v>
      </c>
      <c r="XS10" s="207" t="s">
        <v>26</v>
      </c>
      <c r="XT10" s="207" t="s">
        <v>26</v>
      </c>
      <c r="XU10" s="207" t="s">
        <v>26</v>
      </c>
      <c r="XV10" s="207" t="s">
        <v>26</v>
      </c>
      <c r="XW10" s="207" t="s">
        <v>26</v>
      </c>
      <c r="XX10" s="207" t="s">
        <v>26</v>
      </c>
      <c r="XY10" s="207" t="s">
        <v>26</v>
      </c>
      <c r="XZ10" s="207" t="s">
        <v>26</v>
      </c>
      <c r="YA10" s="207" t="s">
        <v>26</v>
      </c>
      <c r="YB10" s="207" t="s">
        <v>26</v>
      </c>
      <c r="YC10" s="207" t="s">
        <v>26</v>
      </c>
      <c r="YD10" s="207" t="s">
        <v>26</v>
      </c>
      <c r="YE10" s="207" t="s">
        <v>26</v>
      </c>
      <c r="YF10" s="207" t="s">
        <v>26</v>
      </c>
      <c r="YG10" s="207" t="s">
        <v>26</v>
      </c>
      <c r="YH10" s="207">
        <v>0</v>
      </c>
      <c r="YI10" s="207" t="s">
        <v>26</v>
      </c>
      <c r="YJ10" s="207" t="s">
        <v>26</v>
      </c>
      <c r="YK10" s="207" t="s">
        <v>26</v>
      </c>
      <c r="YL10" s="207" t="s">
        <v>26</v>
      </c>
      <c r="YM10" s="207" t="s">
        <v>26</v>
      </c>
      <c r="YN10" s="207" t="s">
        <v>26</v>
      </c>
      <c r="YO10" s="207" t="s">
        <v>26</v>
      </c>
      <c r="YP10" s="207" t="s">
        <v>26</v>
      </c>
      <c r="YQ10" s="207" t="s">
        <v>26</v>
      </c>
      <c r="YR10" s="207" t="s">
        <v>26</v>
      </c>
      <c r="YS10" s="207" t="s">
        <v>26</v>
      </c>
      <c r="YT10" s="207" t="s">
        <v>26</v>
      </c>
      <c r="YU10" s="207" t="s">
        <v>27</v>
      </c>
      <c r="YV10" s="207" t="s">
        <v>26</v>
      </c>
      <c r="YW10" s="207" t="s">
        <v>26</v>
      </c>
      <c r="YX10" s="207" t="s">
        <v>26</v>
      </c>
      <c r="YY10" s="207" t="s">
        <v>26</v>
      </c>
      <c r="YZ10" s="207" t="s">
        <v>27</v>
      </c>
      <c r="ZA10" s="207" t="s">
        <v>26</v>
      </c>
      <c r="ZB10" s="207" t="s">
        <v>26</v>
      </c>
      <c r="ZC10" s="207" t="s">
        <v>26</v>
      </c>
      <c r="ZD10" s="207" t="s">
        <v>26</v>
      </c>
      <c r="ZE10" s="207">
        <v>0</v>
      </c>
      <c r="ZF10" s="207" t="s">
        <v>26</v>
      </c>
      <c r="ZG10" s="207" t="s">
        <v>26</v>
      </c>
      <c r="ZH10" s="207" t="s">
        <v>26</v>
      </c>
      <c r="ZI10" s="207" t="s">
        <v>26</v>
      </c>
      <c r="ZJ10" s="207" t="s">
        <v>27</v>
      </c>
      <c r="ZK10" s="207" t="s">
        <v>26</v>
      </c>
      <c r="ZL10" s="207" t="s">
        <v>26</v>
      </c>
      <c r="ZM10" s="207" t="s">
        <v>27</v>
      </c>
      <c r="ZN10" s="207" t="s">
        <v>26</v>
      </c>
      <c r="ZO10" s="207" t="s">
        <v>27</v>
      </c>
      <c r="ZP10" s="207" t="s">
        <v>26</v>
      </c>
      <c r="ZQ10" s="207" t="s">
        <v>26</v>
      </c>
      <c r="ZR10" s="207" t="s">
        <v>26</v>
      </c>
      <c r="ZS10" s="207" t="s">
        <v>26</v>
      </c>
      <c r="ZT10" s="207" t="s">
        <v>26</v>
      </c>
      <c r="ZU10" s="207" t="s">
        <v>26</v>
      </c>
      <c r="ZV10" s="207" t="s">
        <v>26</v>
      </c>
      <c r="ZW10" s="207" t="s">
        <v>26</v>
      </c>
      <c r="ZX10" s="207" t="s">
        <v>26</v>
      </c>
      <c r="ZY10" s="207" t="s">
        <v>26</v>
      </c>
      <c r="ZZ10" s="207" t="s">
        <v>26</v>
      </c>
      <c r="AAA10" s="207" t="s">
        <v>158</v>
      </c>
      <c r="AAB10" s="207" t="s">
        <v>158</v>
      </c>
      <c r="AAC10" s="207" t="s">
        <v>158</v>
      </c>
      <c r="AAD10" s="207" t="s">
        <v>158</v>
      </c>
      <c r="AAE10" s="207" t="s">
        <v>158</v>
      </c>
      <c r="AAF10" s="207" t="s">
        <v>158</v>
      </c>
      <c r="AAG10" s="207" t="s">
        <v>158</v>
      </c>
      <c r="AAH10" s="207" t="s">
        <v>158</v>
      </c>
      <c r="AAI10" s="207" t="s">
        <v>158</v>
      </c>
      <c r="AAJ10" s="207" t="s">
        <v>158</v>
      </c>
      <c r="AAK10" s="207" t="s">
        <v>158</v>
      </c>
      <c r="AAL10" s="207" t="s">
        <v>158</v>
      </c>
      <c r="AAM10" s="207" t="s">
        <v>158</v>
      </c>
      <c r="AAN10" s="207" t="s">
        <v>158</v>
      </c>
      <c r="AAO10" s="207" t="s">
        <v>158</v>
      </c>
      <c r="AAP10" s="207" t="s">
        <v>158</v>
      </c>
      <c r="AAQ10" s="207" t="s">
        <v>158</v>
      </c>
      <c r="AAR10" s="207" t="s">
        <v>158</v>
      </c>
      <c r="AAS10" s="207" t="s">
        <v>158</v>
      </c>
      <c r="AAT10" s="207" t="s">
        <v>158</v>
      </c>
      <c r="AAU10" s="207" t="s">
        <v>158</v>
      </c>
      <c r="AAV10" s="207" t="s">
        <v>158</v>
      </c>
      <c r="AAW10" s="207" t="s">
        <v>158</v>
      </c>
      <c r="AAX10" s="207" t="s">
        <v>158</v>
      </c>
      <c r="AAY10" s="207" t="s">
        <v>158</v>
      </c>
      <c r="AAZ10" s="207" t="s">
        <v>158</v>
      </c>
      <c r="ABA10" s="306">
        <f>(ÜBERSICHT!K10)</f>
        <v>0</v>
      </c>
      <c r="ABB10" s="195">
        <f>(ÜBERSICHT!L10)</f>
        <v>0</v>
      </c>
      <c r="ABC10" s="206">
        <f t="shared" si="2"/>
        <v>379</v>
      </c>
      <c r="ABD10" s="34">
        <f t="shared" si="3"/>
        <v>307</v>
      </c>
      <c r="ABE10" s="34">
        <f t="shared" si="4"/>
        <v>65</v>
      </c>
      <c r="ABF10" s="34">
        <f t="shared" si="5"/>
        <v>7</v>
      </c>
      <c r="ABG10" s="34">
        <f t="shared" si="6"/>
        <v>21</v>
      </c>
      <c r="ABH10" s="34">
        <f t="shared" si="7"/>
        <v>0</v>
      </c>
      <c r="ABI10" s="34">
        <f t="shared" si="8"/>
        <v>296</v>
      </c>
      <c r="ABJ10" s="73">
        <f t="shared" si="9"/>
        <v>696</v>
      </c>
      <c r="ABK10" s="28"/>
      <c r="ABL10" s="201" t="s">
        <v>15</v>
      </c>
      <c r="ABM10" s="51">
        <v>1</v>
      </c>
      <c r="ABN10" s="68" t="s">
        <v>56</v>
      </c>
      <c r="ABO10" s="28"/>
      <c r="ABP10" s="271" t="str">
        <f>(Mitglieder!C11)</f>
        <v>Das ist Sparta</v>
      </c>
      <c r="ABQ10" s="216">
        <f t="shared" ref="ABQ10:ABQ73" si="103">100%/(ABJ10-ABG10-ABH10-ABI10)*ABD10</f>
        <v>0.81002638522427439</v>
      </c>
      <c r="ABR10" s="216">
        <f t="shared" ref="ABR10:ABR73" si="104">100%/(ABY10-ABV10-ABW10-ABX10)*ABS10</f>
        <v>0.53846153846153855</v>
      </c>
      <c r="ABS10" s="34">
        <f t="shared" si="10"/>
        <v>14</v>
      </c>
      <c r="ABT10" s="34">
        <f t="shared" si="11"/>
        <v>10</v>
      </c>
      <c r="ABU10" s="34">
        <f t="shared" si="12"/>
        <v>2</v>
      </c>
      <c r="ABV10" s="34">
        <f t="shared" si="13"/>
        <v>3</v>
      </c>
      <c r="ABW10" s="34">
        <f t="shared" si="14"/>
        <v>0</v>
      </c>
      <c r="ABX10" s="34">
        <f t="shared" si="15"/>
        <v>2</v>
      </c>
      <c r="ABY10" s="73">
        <f t="shared" si="16"/>
        <v>31</v>
      </c>
      <c r="ABZ10" s="216">
        <f t="shared" ref="ABZ10:ABZ73" si="105">100%/(ACG10-ACD10-ACE10-ACF10)*ACA10</f>
        <v>0.7931034482758621</v>
      </c>
      <c r="ACA10" s="34">
        <f t="shared" si="17"/>
        <v>23</v>
      </c>
      <c r="ACB10" s="34">
        <f t="shared" si="18"/>
        <v>5</v>
      </c>
      <c r="ACC10" s="34">
        <f t="shared" si="19"/>
        <v>1</v>
      </c>
      <c r="ACD10" s="34">
        <f t="shared" si="20"/>
        <v>2</v>
      </c>
      <c r="ACE10" s="34">
        <f t="shared" si="21"/>
        <v>0</v>
      </c>
      <c r="ACF10" s="34">
        <f t="shared" si="22"/>
        <v>0</v>
      </c>
      <c r="ACG10" s="73">
        <f t="shared" si="88"/>
        <v>31</v>
      </c>
      <c r="ACH10" s="216">
        <f t="shared" ref="ACH10:ACH73" si="106">100%/(ACO10-ACL10-ACM10-ACN10)*ACI10</f>
        <v>0.95238095238095233</v>
      </c>
      <c r="ACI10" s="34">
        <f t="shared" si="24"/>
        <v>20</v>
      </c>
      <c r="ACJ10" s="34">
        <f t="shared" si="25"/>
        <v>1</v>
      </c>
      <c r="ACK10" s="34">
        <f t="shared" si="26"/>
        <v>0</v>
      </c>
      <c r="ACL10" s="34">
        <f t="shared" si="27"/>
        <v>9</v>
      </c>
      <c r="ACM10" s="34">
        <f t="shared" si="28"/>
        <v>0</v>
      </c>
      <c r="ACN10" s="34">
        <f t="shared" si="29"/>
        <v>1</v>
      </c>
      <c r="ACO10" s="73">
        <f t="shared" si="90"/>
        <v>31</v>
      </c>
      <c r="ACP10" s="216">
        <f t="shared" ref="ACP10:ACP73" si="107">100%/(ACW10-ACT10-ACU10-ACV10)*ACQ10</f>
        <v>0.8666666666666667</v>
      </c>
      <c r="ACQ10" s="34">
        <f t="shared" si="31"/>
        <v>26</v>
      </c>
      <c r="ACR10" s="34">
        <f t="shared" si="32"/>
        <v>3</v>
      </c>
      <c r="ACS10" s="34">
        <f t="shared" si="33"/>
        <v>1</v>
      </c>
      <c r="ACT10" s="34">
        <f t="shared" si="34"/>
        <v>0</v>
      </c>
      <c r="ACU10" s="34">
        <f t="shared" si="35"/>
        <v>0</v>
      </c>
      <c r="ACV10" s="34">
        <f t="shared" si="36"/>
        <v>0</v>
      </c>
      <c r="ACW10" s="73">
        <f t="shared" si="92"/>
        <v>30</v>
      </c>
      <c r="ACX10" s="216">
        <f t="shared" ref="ACX10:ACX73" si="108">100%/(ADE10-ADB10-ADC10-ADD10)*ACY10</f>
        <v>0.90322580645161288</v>
      </c>
      <c r="ACY10" s="34">
        <f t="shared" si="38"/>
        <v>28</v>
      </c>
      <c r="ACZ10" s="34">
        <f t="shared" si="39"/>
        <v>3</v>
      </c>
      <c r="ADA10" s="34">
        <f t="shared" si="40"/>
        <v>0</v>
      </c>
      <c r="ADB10" s="34">
        <f t="shared" si="41"/>
        <v>0</v>
      </c>
      <c r="ADC10" s="34">
        <f t="shared" si="42"/>
        <v>0</v>
      </c>
      <c r="ADD10" s="34">
        <f t="shared" si="43"/>
        <v>0</v>
      </c>
      <c r="ADE10" s="73">
        <f t="shared" si="94"/>
        <v>31</v>
      </c>
      <c r="ADF10" s="216">
        <f t="shared" ref="ADF10:ADF73" si="109">100%/(ADM10-ADJ10-ADK10-ADL10)*ADG10</f>
        <v>0.8666666666666667</v>
      </c>
      <c r="ADG10" s="34">
        <f t="shared" si="45"/>
        <v>26</v>
      </c>
      <c r="ADH10" s="34">
        <f t="shared" si="46"/>
        <v>4</v>
      </c>
      <c r="ADI10" s="34">
        <f t="shared" si="47"/>
        <v>0</v>
      </c>
      <c r="ADJ10" s="34">
        <f t="shared" si="48"/>
        <v>0</v>
      </c>
      <c r="ADK10" s="34">
        <f t="shared" si="49"/>
        <v>0</v>
      </c>
      <c r="ADL10" s="34">
        <f t="shared" si="50"/>
        <v>0</v>
      </c>
      <c r="ADM10" s="73">
        <f t="shared" si="96"/>
        <v>30</v>
      </c>
      <c r="ADN10" s="216">
        <f t="shared" ref="ADN10:ADN73" si="110">100%/(ADU10-ADR10-ADS10-ADT10)*ADO10</f>
        <v>0.8666666666666667</v>
      </c>
      <c r="ADO10" s="34">
        <f t="shared" si="52"/>
        <v>26</v>
      </c>
      <c r="ADP10" s="34">
        <f t="shared" si="53"/>
        <v>3</v>
      </c>
      <c r="ADQ10" s="34">
        <f t="shared" si="54"/>
        <v>1</v>
      </c>
      <c r="ADR10" s="34">
        <f t="shared" si="55"/>
        <v>1</v>
      </c>
      <c r="ADS10" s="34">
        <f t="shared" si="56"/>
        <v>0</v>
      </c>
      <c r="ADT10" s="34">
        <f t="shared" si="57"/>
        <v>0</v>
      </c>
      <c r="ADU10" s="73">
        <f t="shared" si="98"/>
        <v>31</v>
      </c>
      <c r="ADV10" s="216">
        <f t="shared" ref="ADV10:ADV73" si="111">100%/(AEC10-ADZ10-AEA10-AEB10)*ADW10</f>
        <v>0.80645161290322576</v>
      </c>
      <c r="ADW10" s="34">
        <f t="shared" si="72"/>
        <v>25</v>
      </c>
      <c r="ADX10" s="34">
        <f t="shared" si="73"/>
        <v>5</v>
      </c>
      <c r="ADY10" s="34">
        <f t="shared" si="74"/>
        <v>1</v>
      </c>
      <c r="ADZ10" s="34">
        <f t="shared" si="75"/>
        <v>0</v>
      </c>
      <c r="AEA10" s="34">
        <f t="shared" si="76"/>
        <v>0</v>
      </c>
      <c r="AEB10" s="34">
        <f t="shared" si="77"/>
        <v>0</v>
      </c>
      <c r="AEC10" s="73">
        <f t="shared" si="100"/>
        <v>31</v>
      </c>
      <c r="AED10" s="216">
        <f t="shared" ref="AED10:AED73" si="112">100%/(AEK10-AEH10-AEI10-AEJ10)*AEE10</f>
        <v>1</v>
      </c>
      <c r="AEE10" s="34">
        <f t="shared" si="79"/>
        <v>10</v>
      </c>
      <c r="AEF10" s="34">
        <f t="shared" si="80"/>
        <v>0</v>
      </c>
      <c r="AEG10" s="34">
        <f t="shared" si="81"/>
        <v>0</v>
      </c>
      <c r="AEH10" s="34">
        <f t="shared" si="82"/>
        <v>0</v>
      </c>
      <c r="AEI10" s="34">
        <f t="shared" si="83"/>
        <v>0</v>
      </c>
      <c r="AEJ10" s="34">
        <f t="shared" si="84"/>
        <v>0</v>
      </c>
      <c r="AEK10" s="73">
        <f t="shared" si="102"/>
        <v>10</v>
      </c>
    </row>
    <row r="11" spans="1:817" x14ac:dyDescent="0.3">
      <c r="A11" s="200">
        <f t="shared" si="61"/>
        <v>9</v>
      </c>
      <c r="B11" s="283">
        <f>1*SUBTOTAL(3,A$3:A11)</f>
        <v>9</v>
      </c>
      <c r="C11" s="6" t="str">
        <f>(Mitglieder!C11)</f>
        <v>Das ist Sparta</v>
      </c>
      <c r="D11" s="171">
        <f t="shared" si="0"/>
        <v>0.89698046181172297</v>
      </c>
      <c r="E11" s="171">
        <f t="shared" si="1"/>
        <v>1</v>
      </c>
      <c r="F11" s="56"/>
      <c r="G11" s="207" t="s">
        <v>69</v>
      </c>
      <c r="H11" s="207" t="s">
        <v>69</v>
      </c>
      <c r="I11" s="207" t="s">
        <v>69</v>
      </c>
      <c r="J11" s="207" t="s">
        <v>69</v>
      </c>
      <c r="K11" s="207" t="s">
        <v>69</v>
      </c>
      <c r="L11" s="207" t="s">
        <v>69</v>
      </c>
      <c r="M11" s="207" t="s">
        <v>69</v>
      </c>
      <c r="N11" s="207" t="s">
        <v>69</v>
      </c>
      <c r="O11" s="207" t="s">
        <v>69</v>
      </c>
      <c r="P11" s="207" t="s">
        <v>69</v>
      </c>
      <c r="Q11" s="207" t="s">
        <v>69</v>
      </c>
      <c r="R11" s="207" t="s">
        <v>69</v>
      </c>
      <c r="S11" s="207" t="s">
        <v>69</v>
      </c>
      <c r="T11" s="207" t="s">
        <v>69</v>
      </c>
      <c r="U11" s="207" t="s">
        <v>69</v>
      </c>
      <c r="V11" s="207" t="s">
        <v>69</v>
      </c>
      <c r="W11" s="207" t="s">
        <v>69</v>
      </c>
      <c r="X11" s="207" t="s">
        <v>69</v>
      </c>
      <c r="Y11" s="207" t="s">
        <v>69</v>
      </c>
      <c r="Z11" s="207" t="s">
        <v>69</v>
      </c>
      <c r="AA11" s="207" t="s">
        <v>69</v>
      </c>
      <c r="AB11" s="207" t="s">
        <v>69</v>
      </c>
      <c r="AC11" s="207" t="s">
        <v>69</v>
      </c>
      <c r="AD11" s="207" t="s">
        <v>69</v>
      </c>
      <c r="AE11" s="207" t="s">
        <v>69</v>
      </c>
      <c r="AF11" s="207" t="s">
        <v>69</v>
      </c>
      <c r="AG11" s="207" t="s">
        <v>69</v>
      </c>
      <c r="AH11" s="207" t="s">
        <v>69</v>
      </c>
      <c r="AI11" s="207" t="s">
        <v>69</v>
      </c>
      <c r="AJ11" s="207" t="s">
        <v>69</v>
      </c>
      <c r="AK11" s="207" t="s">
        <v>69</v>
      </c>
      <c r="AL11" s="207" t="s">
        <v>69</v>
      </c>
      <c r="AM11" s="207" t="s">
        <v>69</v>
      </c>
      <c r="AN11" s="207" t="s">
        <v>69</v>
      </c>
      <c r="AO11" s="207" t="s">
        <v>69</v>
      </c>
      <c r="AP11" s="207" t="s">
        <v>69</v>
      </c>
      <c r="AQ11" s="207" t="s">
        <v>69</v>
      </c>
      <c r="AR11" s="207" t="s">
        <v>69</v>
      </c>
      <c r="AS11" s="207" t="s">
        <v>69</v>
      </c>
      <c r="AT11" s="207" t="s">
        <v>69</v>
      </c>
      <c r="AU11" s="207" t="s">
        <v>69</v>
      </c>
      <c r="AV11" s="207" t="s">
        <v>69</v>
      </c>
      <c r="AW11" s="207" t="s">
        <v>69</v>
      </c>
      <c r="AX11" s="207" t="s">
        <v>69</v>
      </c>
      <c r="AY11" s="207" t="s">
        <v>69</v>
      </c>
      <c r="AZ11" s="207" t="s">
        <v>69</v>
      </c>
      <c r="BA11" s="207" t="s">
        <v>69</v>
      </c>
      <c r="BB11" s="207" t="s">
        <v>69</v>
      </c>
      <c r="BC11" s="207" t="s">
        <v>69</v>
      </c>
      <c r="BD11" s="207" t="s">
        <v>69</v>
      </c>
      <c r="BE11" s="207" t="s">
        <v>69</v>
      </c>
      <c r="BF11" s="207" t="s">
        <v>69</v>
      </c>
      <c r="BG11" s="207" t="s">
        <v>69</v>
      </c>
      <c r="BH11" s="207" t="s">
        <v>69</v>
      </c>
      <c r="BI11" s="207" t="s">
        <v>69</v>
      </c>
      <c r="BJ11" s="207" t="s">
        <v>69</v>
      </c>
      <c r="BK11" s="207" t="s">
        <v>69</v>
      </c>
      <c r="BL11" s="207" t="s">
        <v>69</v>
      </c>
      <c r="BM11" s="207" t="s">
        <v>69</v>
      </c>
      <c r="BN11" s="207" t="s">
        <v>69</v>
      </c>
      <c r="BO11" s="207" t="s">
        <v>69</v>
      </c>
      <c r="BP11" s="207" t="s">
        <v>69</v>
      </c>
      <c r="BQ11" s="207" t="s">
        <v>69</v>
      </c>
      <c r="BR11" s="207" t="s">
        <v>69</v>
      </c>
      <c r="BS11" s="207" t="s">
        <v>69</v>
      </c>
      <c r="BT11" s="207" t="s">
        <v>69</v>
      </c>
      <c r="BU11" s="207" t="s">
        <v>69</v>
      </c>
      <c r="BV11" s="207" t="s">
        <v>69</v>
      </c>
      <c r="BW11" s="207" t="s">
        <v>69</v>
      </c>
      <c r="BX11" s="207" t="s">
        <v>69</v>
      </c>
      <c r="BY11" s="207" t="s">
        <v>69</v>
      </c>
      <c r="BZ11" s="207" t="s">
        <v>69</v>
      </c>
      <c r="CA11" s="207" t="s">
        <v>69</v>
      </c>
      <c r="CB11" s="207" t="s">
        <v>69</v>
      </c>
      <c r="CC11" s="207" t="s">
        <v>69</v>
      </c>
      <c r="CD11" s="207" t="s">
        <v>69</v>
      </c>
      <c r="CE11" s="207" t="s">
        <v>69</v>
      </c>
      <c r="CF11" s="207" t="s">
        <v>69</v>
      </c>
      <c r="CG11" s="207" t="s">
        <v>69</v>
      </c>
      <c r="CH11" s="207" t="s">
        <v>69</v>
      </c>
      <c r="CI11" s="207" t="s">
        <v>69</v>
      </c>
      <c r="CJ11" s="207" t="s">
        <v>69</v>
      </c>
      <c r="CK11" s="207" t="s">
        <v>69</v>
      </c>
      <c r="CL11" s="207" t="s">
        <v>69</v>
      </c>
      <c r="CM11" s="207" t="s">
        <v>69</v>
      </c>
      <c r="CN11" s="207" t="s">
        <v>69</v>
      </c>
      <c r="CO11" s="207" t="s">
        <v>69</v>
      </c>
      <c r="CP11" s="207" t="s">
        <v>69</v>
      </c>
      <c r="CQ11" s="207" t="s">
        <v>69</v>
      </c>
      <c r="CR11" s="207" t="s">
        <v>69</v>
      </c>
      <c r="CS11" s="207" t="s">
        <v>69</v>
      </c>
      <c r="CT11" s="207" t="s">
        <v>69</v>
      </c>
      <c r="CU11" s="207" t="s">
        <v>69</v>
      </c>
      <c r="CV11" s="207" t="s">
        <v>69</v>
      </c>
      <c r="CW11" s="207" t="s">
        <v>69</v>
      </c>
      <c r="CX11" s="207" t="s">
        <v>69</v>
      </c>
      <c r="CY11" s="207" t="s">
        <v>69</v>
      </c>
      <c r="CZ11" s="207" t="s">
        <v>69</v>
      </c>
      <c r="DA11" s="207" t="s">
        <v>69</v>
      </c>
      <c r="DB11" s="207" t="s">
        <v>69</v>
      </c>
      <c r="DC11" s="207" t="s">
        <v>69</v>
      </c>
      <c r="DD11" s="207" t="s">
        <v>69</v>
      </c>
      <c r="DE11" s="207" t="s">
        <v>69</v>
      </c>
      <c r="DF11" s="207" t="s">
        <v>69</v>
      </c>
      <c r="DG11" s="207" t="s">
        <v>69</v>
      </c>
      <c r="DH11" s="207" t="s">
        <v>69</v>
      </c>
      <c r="DI11" s="207" t="s">
        <v>26</v>
      </c>
      <c r="DJ11" s="207" t="s">
        <v>26</v>
      </c>
      <c r="DK11" s="207" t="s">
        <v>26</v>
      </c>
      <c r="DL11" s="207" t="s">
        <v>26</v>
      </c>
      <c r="DM11" s="207" t="s">
        <v>26</v>
      </c>
      <c r="DN11" s="207" t="s">
        <v>26</v>
      </c>
      <c r="DO11" s="207" t="s">
        <v>26</v>
      </c>
      <c r="DP11" s="207" t="s">
        <v>26</v>
      </c>
      <c r="DQ11" s="207" t="s">
        <v>26</v>
      </c>
      <c r="DR11" s="207" t="s">
        <v>26</v>
      </c>
      <c r="DS11" s="207" t="s">
        <v>26</v>
      </c>
      <c r="DT11" s="207" t="s">
        <v>27</v>
      </c>
      <c r="DU11" s="207" t="s">
        <v>26</v>
      </c>
      <c r="DV11" s="207" t="s">
        <v>26</v>
      </c>
      <c r="DW11" s="207" t="s">
        <v>27</v>
      </c>
      <c r="DX11" s="207" t="s">
        <v>26</v>
      </c>
      <c r="DY11" s="207" t="s">
        <v>27</v>
      </c>
      <c r="DZ11" s="207" t="s">
        <v>26</v>
      </c>
      <c r="EA11" s="207" t="s">
        <v>26</v>
      </c>
      <c r="EB11" s="207" t="s">
        <v>26</v>
      </c>
      <c r="EC11" s="207" t="s">
        <v>26</v>
      </c>
      <c r="ED11" s="207" t="s">
        <v>26</v>
      </c>
      <c r="EE11" s="207" t="s">
        <v>26</v>
      </c>
      <c r="EF11" s="207" t="s">
        <v>26</v>
      </c>
      <c r="EG11" s="207" t="s">
        <v>26</v>
      </c>
      <c r="EH11" s="207" t="s">
        <v>26</v>
      </c>
      <c r="EI11" s="207" t="s">
        <v>26</v>
      </c>
      <c r="EJ11" s="207" t="s">
        <v>26</v>
      </c>
      <c r="EK11" s="207" t="s">
        <v>26</v>
      </c>
      <c r="EL11" s="207" t="s">
        <v>26</v>
      </c>
      <c r="EM11" s="207" t="s">
        <v>26</v>
      </c>
      <c r="EN11" s="207" t="s">
        <v>26</v>
      </c>
      <c r="EO11" s="207" t="s">
        <v>26</v>
      </c>
      <c r="EP11" s="207" t="s">
        <v>26</v>
      </c>
      <c r="EQ11" s="207" t="s">
        <v>26</v>
      </c>
      <c r="ER11" s="207" t="s">
        <v>26</v>
      </c>
      <c r="ES11" s="207" t="s">
        <v>26</v>
      </c>
      <c r="ET11" s="207" t="s">
        <v>26</v>
      </c>
      <c r="EU11" s="207" t="s">
        <v>26</v>
      </c>
      <c r="EV11" s="207" t="s">
        <v>26</v>
      </c>
      <c r="EW11" s="207" t="s">
        <v>27</v>
      </c>
      <c r="EX11" s="207" t="s">
        <v>26</v>
      </c>
      <c r="EY11" s="207" t="s">
        <v>27</v>
      </c>
      <c r="EZ11" s="207" t="s">
        <v>26</v>
      </c>
      <c r="FA11" s="207" t="s">
        <v>26</v>
      </c>
      <c r="FB11" s="207" t="s">
        <v>26</v>
      </c>
      <c r="FC11" s="207" t="s">
        <v>26</v>
      </c>
      <c r="FD11" s="207" t="s">
        <v>26</v>
      </c>
      <c r="FE11" s="207" t="s">
        <v>26</v>
      </c>
      <c r="FF11" s="207" t="s">
        <v>27</v>
      </c>
      <c r="FG11" s="207" t="s">
        <v>26</v>
      </c>
      <c r="FH11" s="207" t="s">
        <v>26</v>
      </c>
      <c r="FI11" s="207" t="s">
        <v>27</v>
      </c>
      <c r="FJ11" s="207" t="s">
        <v>26</v>
      </c>
      <c r="FK11" s="207" t="s">
        <v>26</v>
      </c>
      <c r="FL11" s="207" t="s">
        <v>26</v>
      </c>
      <c r="FM11" s="207" t="s">
        <v>26</v>
      </c>
      <c r="FN11" s="207" t="s">
        <v>26</v>
      </c>
      <c r="FO11" s="207" t="s">
        <v>26</v>
      </c>
      <c r="FP11" s="207" t="s">
        <v>26</v>
      </c>
      <c r="FQ11" s="207" t="s">
        <v>26</v>
      </c>
      <c r="FR11" s="207" t="s">
        <v>26</v>
      </c>
      <c r="FS11" s="207" t="s">
        <v>26</v>
      </c>
      <c r="FT11" s="207" t="s">
        <v>26</v>
      </c>
      <c r="FU11" s="207" t="s">
        <v>15</v>
      </c>
      <c r="FV11" s="207" t="s">
        <v>26</v>
      </c>
      <c r="FW11" s="207" t="s">
        <v>26</v>
      </c>
      <c r="FX11" s="207" t="s">
        <v>26</v>
      </c>
      <c r="FY11" s="207" t="s">
        <v>26</v>
      </c>
      <c r="FZ11" s="207" t="s">
        <v>26</v>
      </c>
      <c r="GA11" s="207" t="s">
        <v>26</v>
      </c>
      <c r="GB11" s="207" t="s">
        <v>26</v>
      </c>
      <c r="GC11" s="207" t="s">
        <v>27</v>
      </c>
      <c r="GD11" s="207" t="s">
        <v>27</v>
      </c>
      <c r="GE11" s="207" t="s">
        <v>26</v>
      </c>
      <c r="GF11" s="207" t="s">
        <v>26</v>
      </c>
      <c r="GG11" s="207" t="s">
        <v>26</v>
      </c>
      <c r="GH11" s="207" t="s">
        <v>26</v>
      </c>
      <c r="GI11" s="207" t="s">
        <v>26</v>
      </c>
      <c r="GJ11" s="207" t="s">
        <v>26</v>
      </c>
      <c r="GK11" s="207" t="s">
        <v>26</v>
      </c>
      <c r="GL11" s="207" t="s">
        <v>26</v>
      </c>
      <c r="GM11" s="207" t="s">
        <v>26</v>
      </c>
      <c r="GN11" s="207" t="s">
        <v>26</v>
      </c>
      <c r="GO11" s="207" t="s">
        <v>26</v>
      </c>
      <c r="GP11" s="207" t="s">
        <v>26</v>
      </c>
      <c r="GQ11" s="207" t="s">
        <v>26</v>
      </c>
      <c r="GR11" s="207" t="s">
        <v>26</v>
      </c>
      <c r="GS11" s="207" t="s">
        <v>26</v>
      </c>
      <c r="GT11" s="207" t="s">
        <v>26</v>
      </c>
      <c r="GU11" s="207" t="s">
        <v>26</v>
      </c>
      <c r="GV11" s="207" t="s">
        <v>26</v>
      </c>
      <c r="GW11" s="207" t="s">
        <v>26</v>
      </c>
      <c r="GX11" s="207" t="s">
        <v>27</v>
      </c>
      <c r="GY11" s="207" t="s">
        <v>26</v>
      </c>
      <c r="GZ11" s="207" t="s">
        <v>26</v>
      </c>
      <c r="HA11" s="207" t="s">
        <v>26</v>
      </c>
      <c r="HB11" s="207" t="s">
        <v>26</v>
      </c>
      <c r="HC11" s="207" t="s">
        <v>26</v>
      </c>
      <c r="HD11" s="207" t="s">
        <v>26</v>
      </c>
      <c r="HE11" s="207" t="s">
        <v>26</v>
      </c>
      <c r="HF11" s="207" t="s">
        <v>26</v>
      </c>
      <c r="HG11" s="207" t="s">
        <v>26</v>
      </c>
      <c r="HH11" s="207" t="s">
        <v>27</v>
      </c>
      <c r="HI11" s="207" t="s">
        <v>26</v>
      </c>
      <c r="HJ11" s="207" t="s">
        <v>26</v>
      </c>
      <c r="HK11" s="207" t="s">
        <v>26</v>
      </c>
      <c r="HL11" s="207" t="s">
        <v>26</v>
      </c>
      <c r="HM11" s="207" t="s">
        <v>26</v>
      </c>
      <c r="HN11" s="207" t="s">
        <v>26</v>
      </c>
      <c r="HO11" s="207" t="s">
        <v>26</v>
      </c>
      <c r="HP11" s="207" t="s">
        <v>26</v>
      </c>
      <c r="HQ11" s="207" t="s">
        <v>27</v>
      </c>
      <c r="HR11" s="207" t="s">
        <v>26</v>
      </c>
      <c r="HS11" s="207" t="s">
        <v>27</v>
      </c>
      <c r="HT11" s="207" t="s">
        <v>26</v>
      </c>
      <c r="HU11" s="207" t="s">
        <v>26</v>
      </c>
      <c r="HV11" s="207" t="s">
        <v>26</v>
      </c>
      <c r="HW11" s="207" t="s">
        <v>26</v>
      </c>
      <c r="HX11" s="207" t="s">
        <v>26</v>
      </c>
      <c r="HY11" s="207" t="s">
        <v>26</v>
      </c>
      <c r="HZ11" s="207" t="s">
        <v>27</v>
      </c>
      <c r="IA11" s="207" t="s">
        <v>26</v>
      </c>
      <c r="IB11" s="207" t="s">
        <v>26</v>
      </c>
      <c r="IC11" s="207" t="s">
        <v>27</v>
      </c>
      <c r="ID11" s="207" t="s">
        <v>26</v>
      </c>
      <c r="IE11" s="207" t="s">
        <v>26</v>
      </c>
      <c r="IF11" s="207" t="s">
        <v>26</v>
      </c>
      <c r="IG11" s="207" t="s">
        <v>26</v>
      </c>
      <c r="IH11" s="207" t="s">
        <v>27</v>
      </c>
      <c r="II11" s="207" t="s">
        <v>26</v>
      </c>
      <c r="IJ11" s="207" t="s">
        <v>26</v>
      </c>
      <c r="IK11" s="207" t="s">
        <v>26</v>
      </c>
      <c r="IL11" s="207" t="s">
        <v>26</v>
      </c>
      <c r="IM11" s="207" t="s">
        <v>26</v>
      </c>
      <c r="IN11" s="207" t="s">
        <v>15</v>
      </c>
      <c r="IO11" s="207" t="s">
        <v>26</v>
      </c>
      <c r="IP11" s="207" t="s">
        <v>26</v>
      </c>
      <c r="IQ11" s="207" t="s">
        <v>26</v>
      </c>
      <c r="IR11" s="207" t="s">
        <v>26</v>
      </c>
      <c r="IS11" s="207" t="s">
        <v>26</v>
      </c>
      <c r="IT11" s="207" t="s">
        <v>26</v>
      </c>
      <c r="IU11" s="207" t="s">
        <v>26</v>
      </c>
      <c r="IV11" s="207" t="s">
        <v>26</v>
      </c>
      <c r="IW11" s="207" t="s">
        <v>26</v>
      </c>
      <c r="IX11" s="207" t="s">
        <v>27</v>
      </c>
      <c r="IY11" s="207" t="s">
        <v>26</v>
      </c>
      <c r="IZ11" s="207" t="s">
        <v>26</v>
      </c>
      <c r="JA11" s="207" t="s">
        <v>26</v>
      </c>
      <c r="JB11" s="207" t="s">
        <v>26</v>
      </c>
      <c r="JC11" s="207" t="s">
        <v>26</v>
      </c>
      <c r="JD11" s="207" t="s">
        <v>26</v>
      </c>
      <c r="JE11" s="207" t="s">
        <v>26</v>
      </c>
      <c r="JF11" s="207" t="s">
        <v>26</v>
      </c>
      <c r="JG11" s="207" t="s">
        <v>26</v>
      </c>
      <c r="JH11" s="207" t="s">
        <v>26</v>
      </c>
      <c r="JI11" s="207" t="s">
        <v>27</v>
      </c>
      <c r="JJ11" s="207" t="s">
        <v>26</v>
      </c>
      <c r="JK11" s="207" t="s">
        <v>26</v>
      </c>
      <c r="JL11" s="207" t="s">
        <v>26</v>
      </c>
      <c r="JM11" s="207" t="s">
        <v>26</v>
      </c>
      <c r="JN11" s="207" t="s">
        <v>26</v>
      </c>
      <c r="JO11" s="207" t="s">
        <v>26</v>
      </c>
      <c r="JP11" s="207" t="s">
        <v>26</v>
      </c>
      <c r="JQ11" s="207" t="s">
        <v>26</v>
      </c>
      <c r="JR11" s="207" t="s">
        <v>26</v>
      </c>
      <c r="JS11" s="207" t="s">
        <v>26</v>
      </c>
      <c r="JT11" s="207" t="s">
        <v>26</v>
      </c>
      <c r="JU11" s="207" t="s">
        <v>26</v>
      </c>
      <c r="JV11" s="207" t="s">
        <v>27</v>
      </c>
      <c r="JW11" s="207" t="s">
        <v>26</v>
      </c>
      <c r="JX11" s="207" t="s">
        <v>26</v>
      </c>
      <c r="JY11" s="207" t="s">
        <v>26</v>
      </c>
      <c r="JZ11" s="207" t="s">
        <v>26</v>
      </c>
      <c r="KA11" s="207" t="s">
        <v>26</v>
      </c>
      <c r="KB11" s="207" t="s">
        <v>26</v>
      </c>
      <c r="KC11" s="207" t="s">
        <v>26</v>
      </c>
      <c r="KD11" s="207" t="s">
        <v>26</v>
      </c>
      <c r="KE11" s="207" t="s">
        <v>27</v>
      </c>
      <c r="KF11" s="207" t="s">
        <v>26</v>
      </c>
      <c r="KG11" s="207" t="s">
        <v>26</v>
      </c>
      <c r="KH11" s="207" t="s">
        <v>26</v>
      </c>
      <c r="KI11" s="207" t="s">
        <v>26</v>
      </c>
      <c r="KJ11" s="207" t="s">
        <v>26</v>
      </c>
      <c r="KK11" s="207" t="s">
        <v>26</v>
      </c>
      <c r="KL11" s="207" t="s">
        <v>26</v>
      </c>
      <c r="KM11" s="207" t="s">
        <v>26</v>
      </c>
      <c r="KN11" s="207" t="s">
        <v>26</v>
      </c>
      <c r="KO11" s="207" t="s">
        <v>27</v>
      </c>
      <c r="KP11" s="207" t="s">
        <v>26</v>
      </c>
      <c r="KQ11" s="207" t="s">
        <v>26</v>
      </c>
      <c r="KR11" s="207" t="s">
        <v>26</v>
      </c>
      <c r="KS11" s="207" t="s">
        <v>26</v>
      </c>
      <c r="KT11" s="207" t="s">
        <v>26</v>
      </c>
      <c r="KU11" s="207" t="s">
        <v>26</v>
      </c>
      <c r="KV11" s="207" t="s">
        <v>26</v>
      </c>
      <c r="KW11" s="207" t="s">
        <v>26</v>
      </c>
      <c r="KX11" s="207" t="s">
        <v>27</v>
      </c>
      <c r="KY11" s="207" t="s">
        <v>26</v>
      </c>
      <c r="KZ11" s="207" t="s">
        <v>26</v>
      </c>
      <c r="LA11" s="207" t="s">
        <v>26</v>
      </c>
      <c r="LB11" s="207" t="s">
        <v>26</v>
      </c>
      <c r="LC11" s="207" t="s">
        <v>26</v>
      </c>
      <c r="LD11" s="207" t="s">
        <v>26</v>
      </c>
      <c r="LE11" s="207" t="s">
        <v>26</v>
      </c>
      <c r="LF11" s="207" t="s">
        <v>26</v>
      </c>
      <c r="LG11" s="207" t="s">
        <v>26</v>
      </c>
      <c r="LH11" s="207" t="s">
        <v>26</v>
      </c>
      <c r="LI11" s="207" t="s">
        <v>26</v>
      </c>
      <c r="LJ11" s="207" t="s">
        <v>26</v>
      </c>
      <c r="LK11" s="207" t="s">
        <v>26</v>
      </c>
      <c r="LL11" s="207" t="s">
        <v>26</v>
      </c>
      <c r="LM11" s="207" t="s">
        <v>26</v>
      </c>
      <c r="LN11" s="207" t="s">
        <v>26</v>
      </c>
      <c r="LO11" s="207" t="s">
        <v>27</v>
      </c>
      <c r="LP11" s="207" t="s">
        <v>26</v>
      </c>
      <c r="LQ11" s="207" t="s">
        <v>26</v>
      </c>
      <c r="LR11" s="207" t="s">
        <v>26</v>
      </c>
      <c r="LS11" s="207" t="s">
        <v>26</v>
      </c>
      <c r="LT11" s="207" t="s">
        <v>26</v>
      </c>
      <c r="LU11" s="207" t="s">
        <v>26</v>
      </c>
      <c r="LV11" s="207" t="s">
        <v>26</v>
      </c>
      <c r="LW11" s="207" t="s">
        <v>27</v>
      </c>
      <c r="LX11" s="207" t="s">
        <v>26</v>
      </c>
      <c r="LY11" s="207" t="s">
        <v>26</v>
      </c>
      <c r="LZ11" s="207" t="s">
        <v>27</v>
      </c>
      <c r="MA11" s="207" t="s">
        <v>27</v>
      </c>
      <c r="MB11" s="207" t="s">
        <v>26</v>
      </c>
      <c r="MC11" s="207" t="s">
        <v>27</v>
      </c>
      <c r="MD11" s="207" t="s">
        <v>27</v>
      </c>
      <c r="ME11" s="207" t="s">
        <v>27</v>
      </c>
      <c r="MF11" s="207" t="s">
        <v>26</v>
      </c>
      <c r="MG11" s="207" t="s">
        <v>26</v>
      </c>
      <c r="MH11" s="207" t="s">
        <v>26</v>
      </c>
      <c r="MI11" s="207" t="s">
        <v>26</v>
      </c>
      <c r="MJ11" s="207" t="s">
        <v>26</v>
      </c>
      <c r="MK11" s="207" t="s">
        <v>26</v>
      </c>
      <c r="ML11" s="207" t="s">
        <v>26</v>
      </c>
      <c r="MM11" s="207" t="s">
        <v>26</v>
      </c>
      <c r="MN11" s="207" t="s">
        <v>27</v>
      </c>
      <c r="MO11" s="207" t="s">
        <v>26</v>
      </c>
      <c r="MP11" s="207" t="s">
        <v>26</v>
      </c>
      <c r="MQ11" s="207">
        <v>0</v>
      </c>
      <c r="MR11" s="207" t="s">
        <v>26</v>
      </c>
      <c r="MS11" s="207" t="s">
        <v>26</v>
      </c>
      <c r="MT11" s="207" t="s">
        <v>26</v>
      </c>
      <c r="MU11" s="207" t="s">
        <v>27</v>
      </c>
      <c r="MV11" s="207" t="s">
        <v>26</v>
      </c>
      <c r="MW11" s="207" t="s">
        <v>26</v>
      </c>
      <c r="MX11" s="207" t="s">
        <v>26</v>
      </c>
      <c r="MY11" s="207" t="s">
        <v>26</v>
      </c>
      <c r="MZ11" s="207" t="s">
        <v>26</v>
      </c>
      <c r="NA11" s="207" t="s">
        <v>26</v>
      </c>
      <c r="NB11" s="207" t="s">
        <v>26</v>
      </c>
      <c r="NC11" s="207" t="s">
        <v>26</v>
      </c>
      <c r="ND11" s="207" t="s">
        <v>26</v>
      </c>
      <c r="NE11" s="207" t="s">
        <v>26</v>
      </c>
      <c r="NF11" s="207" t="s">
        <v>26</v>
      </c>
      <c r="NG11" s="207" t="s">
        <v>26</v>
      </c>
      <c r="NH11" s="207" t="s">
        <v>26</v>
      </c>
      <c r="NI11" s="207" t="s">
        <v>26</v>
      </c>
      <c r="NJ11" s="207" t="s">
        <v>27</v>
      </c>
      <c r="NK11" s="207" t="s">
        <v>27</v>
      </c>
      <c r="NL11" s="207" t="s">
        <v>26</v>
      </c>
      <c r="NM11" s="207" t="s">
        <v>26</v>
      </c>
      <c r="NN11" s="207" t="s">
        <v>26</v>
      </c>
      <c r="NO11" s="207" t="s">
        <v>26</v>
      </c>
      <c r="NP11" s="207" t="s">
        <v>26</v>
      </c>
      <c r="NQ11" s="207" t="s">
        <v>26</v>
      </c>
      <c r="NR11" s="207" t="s">
        <v>26</v>
      </c>
      <c r="NS11" s="207" t="s">
        <v>26</v>
      </c>
      <c r="NT11" s="207" t="s">
        <v>26</v>
      </c>
      <c r="NU11" s="207" t="s">
        <v>26</v>
      </c>
      <c r="NV11" s="207" t="s">
        <v>26</v>
      </c>
      <c r="NW11" s="207" t="s">
        <v>26</v>
      </c>
      <c r="NX11" s="207" t="s">
        <v>26</v>
      </c>
      <c r="NY11" s="207" t="s">
        <v>26</v>
      </c>
      <c r="NZ11" s="207" t="s">
        <v>26</v>
      </c>
      <c r="OA11" s="207" t="s">
        <v>27</v>
      </c>
      <c r="OB11" s="207" t="s">
        <v>26</v>
      </c>
      <c r="OC11" s="207" t="s">
        <v>26</v>
      </c>
      <c r="OD11" s="207" t="s">
        <v>27</v>
      </c>
      <c r="OE11" s="207" t="s">
        <v>26</v>
      </c>
      <c r="OF11" s="207" t="s">
        <v>26</v>
      </c>
      <c r="OG11" s="207" t="s">
        <v>26</v>
      </c>
      <c r="OH11" s="207" t="s">
        <v>26</v>
      </c>
      <c r="OI11" s="207">
        <v>0</v>
      </c>
      <c r="OJ11" s="207" t="s">
        <v>26</v>
      </c>
      <c r="OK11" s="207" t="s">
        <v>26</v>
      </c>
      <c r="OL11" s="207" t="s">
        <v>27</v>
      </c>
      <c r="OM11" s="207" t="s">
        <v>26</v>
      </c>
      <c r="ON11" s="207" t="s">
        <v>26</v>
      </c>
      <c r="OO11" s="207" t="s">
        <v>15</v>
      </c>
      <c r="OP11" s="207" t="s">
        <v>26</v>
      </c>
      <c r="OQ11" s="207" t="s">
        <v>26</v>
      </c>
      <c r="OR11" s="207" t="s">
        <v>15</v>
      </c>
      <c r="OS11" s="207" t="s">
        <v>15</v>
      </c>
      <c r="OT11" s="207" t="s">
        <v>26</v>
      </c>
      <c r="OU11" s="207" t="s">
        <v>26</v>
      </c>
      <c r="OV11" s="207" t="s">
        <v>26</v>
      </c>
      <c r="OW11" s="207" t="s">
        <v>26</v>
      </c>
      <c r="OX11" s="207" t="s">
        <v>26</v>
      </c>
      <c r="OY11" s="207" t="s">
        <v>26</v>
      </c>
      <c r="OZ11" s="207" t="s">
        <v>26</v>
      </c>
      <c r="PA11" s="207" t="s">
        <v>26</v>
      </c>
      <c r="PB11" s="207" t="s">
        <v>26</v>
      </c>
      <c r="PC11" s="207" t="s">
        <v>15</v>
      </c>
      <c r="PD11" s="207" t="s">
        <v>26</v>
      </c>
      <c r="PE11" s="207" t="s">
        <v>26</v>
      </c>
      <c r="PF11" s="207" t="s">
        <v>15</v>
      </c>
      <c r="PG11" s="207" t="s">
        <v>27</v>
      </c>
      <c r="PH11" s="207" t="s">
        <v>26</v>
      </c>
      <c r="PI11" s="207" t="s">
        <v>26</v>
      </c>
      <c r="PJ11" s="207" t="s">
        <v>27</v>
      </c>
      <c r="PK11" s="207" t="s">
        <v>26</v>
      </c>
      <c r="PL11" s="207" t="s">
        <v>26</v>
      </c>
      <c r="PM11" s="207" t="s">
        <v>26</v>
      </c>
      <c r="PN11" s="207" t="s">
        <v>26</v>
      </c>
      <c r="PO11" s="207" t="s">
        <v>26</v>
      </c>
      <c r="PP11" s="207" t="s">
        <v>26</v>
      </c>
      <c r="PQ11" s="207" t="s">
        <v>26</v>
      </c>
      <c r="PR11" s="207" t="s">
        <v>26</v>
      </c>
      <c r="PS11" s="207" t="s">
        <v>27</v>
      </c>
      <c r="PT11" s="207" t="s">
        <v>26</v>
      </c>
      <c r="PU11" s="207" t="s">
        <v>26</v>
      </c>
      <c r="PV11" s="207" t="s">
        <v>26</v>
      </c>
      <c r="PW11" s="207" t="s">
        <v>26</v>
      </c>
      <c r="PX11" s="207" t="s">
        <v>26</v>
      </c>
      <c r="PY11" s="207" t="s">
        <v>26</v>
      </c>
      <c r="PZ11" s="207" t="s">
        <v>26</v>
      </c>
      <c r="QA11" s="207" t="s">
        <v>27</v>
      </c>
      <c r="QB11" s="207" t="s">
        <v>26</v>
      </c>
      <c r="QC11" s="207" t="s">
        <v>26</v>
      </c>
      <c r="QD11" s="207" t="s">
        <v>26</v>
      </c>
      <c r="QE11" s="207" t="s">
        <v>26</v>
      </c>
      <c r="QF11" s="207" t="s">
        <v>26</v>
      </c>
      <c r="QG11" s="207" t="s">
        <v>26</v>
      </c>
      <c r="QH11" s="207" t="s">
        <v>26</v>
      </c>
      <c r="QI11" s="207" t="s">
        <v>26</v>
      </c>
      <c r="QJ11" s="207" t="s">
        <v>26</v>
      </c>
      <c r="QK11" s="207" t="s">
        <v>26</v>
      </c>
      <c r="QL11" s="207" t="s">
        <v>26</v>
      </c>
      <c r="QM11" s="207" t="s">
        <v>26</v>
      </c>
      <c r="QN11" s="207" t="s">
        <v>26</v>
      </c>
      <c r="QO11" s="207" t="s">
        <v>26</v>
      </c>
      <c r="QP11" s="207" t="s">
        <v>26</v>
      </c>
      <c r="QQ11" s="207" t="s">
        <v>27</v>
      </c>
      <c r="QR11" s="207" t="s">
        <v>26</v>
      </c>
      <c r="QS11" s="207" t="s">
        <v>26</v>
      </c>
      <c r="QT11" s="207" t="s">
        <v>26</v>
      </c>
      <c r="QU11" s="207" t="s">
        <v>26</v>
      </c>
      <c r="QV11" s="207" t="s">
        <v>26</v>
      </c>
      <c r="QW11" s="207" t="s">
        <v>26</v>
      </c>
      <c r="QX11" s="207" t="s">
        <v>26</v>
      </c>
      <c r="QY11" s="207" t="s">
        <v>26</v>
      </c>
      <c r="QZ11" s="207" t="s">
        <v>26</v>
      </c>
      <c r="RA11" s="207" t="s">
        <v>26</v>
      </c>
      <c r="RB11" s="207" t="s">
        <v>26</v>
      </c>
      <c r="RC11" s="207" t="s">
        <v>26</v>
      </c>
      <c r="RD11" s="207" t="s">
        <v>27</v>
      </c>
      <c r="RE11" s="207" t="s">
        <v>26</v>
      </c>
      <c r="RF11" s="207" t="s">
        <v>26</v>
      </c>
      <c r="RG11" s="207" t="s">
        <v>26</v>
      </c>
      <c r="RH11" s="207" t="s">
        <v>26</v>
      </c>
      <c r="RI11" s="207" t="s">
        <v>26</v>
      </c>
      <c r="RJ11" s="207" t="s">
        <v>26</v>
      </c>
      <c r="RK11" s="207" t="s">
        <v>26</v>
      </c>
      <c r="RL11" s="207" t="s">
        <v>26</v>
      </c>
      <c r="RM11" s="207" t="s">
        <v>26</v>
      </c>
      <c r="RN11" s="207" t="s">
        <v>27</v>
      </c>
      <c r="RO11" s="207" t="s">
        <v>26</v>
      </c>
      <c r="RP11" s="207" t="s">
        <v>26</v>
      </c>
      <c r="RQ11" s="207" t="s">
        <v>26</v>
      </c>
      <c r="RR11" s="207" t="s">
        <v>26</v>
      </c>
      <c r="RS11" s="207" t="s">
        <v>26</v>
      </c>
      <c r="RT11" s="207" t="s">
        <v>26</v>
      </c>
      <c r="RU11" s="207" t="s">
        <v>26</v>
      </c>
      <c r="RV11" s="207" t="s">
        <v>26</v>
      </c>
      <c r="RW11" s="207" t="s">
        <v>26</v>
      </c>
      <c r="RX11" s="207" t="s">
        <v>26</v>
      </c>
      <c r="RY11" s="207" t="s">
        <v>26</v>
      </c>
      <c r="RZ11" s="207" t="s">
        <v>26</v>
      </c>
      <c r="SA11" s="207" t="s">
        <v>26</v>
      </c>
      <c r="SB11" s="207" t="s">
        <v>26</v>
      </c>
      <c r="SC11" s="207" t="s">
        <v>26</v>
      </c>
      <c r="SD11" s="207" t="s">
        <v>26</v>
      </c>
      <c r="SE11" s="207" t="s">
        <v>26</v>
      </c>
      <c r="SF11" s="207" t="s">
        <v>26</v>
      </c>
      <c r="SG11" s="207" t="s">
        <v>26</v>
      </c>
      <c r="SH11" s="207" t="s">
        <v>26</v>
      </c>
      <c r="SI11" s="207" t="s">
        <v>26</v>
      </c>
      <c r="SJ11" s="207" t="s">
        <v>15</v>
      </c>
      <c r="SK11" s="207" t="s">
        <v>26</v>
      </c>
      <c r="SL11" s="207" t="s">
        <v>26</v>
      </c>
      <c r="SM11" s="207" t="s">
        <v>26</v>
      </c>
      <c r="SN11" s="207">
        <v>0</v>
      </c>
      <c r="SO11" s="207" t="s">
        <v>27</v>
      </c>
      <c r="SP11" s="207" t="s">
        <v>26</v>
      </c>
      <c r="SQ11" s="207" t="s">
        <v>26</v>
      </c>
      <c r="SR11" s="207" t="s">
        <v>26</v>
      </c>
      <c r="SS11" s="207" t="s">
        <v>26</v>
      </c>
      <c r="ST11" s="207" t="s">
        <v>26</v>
      </c>
      <c r="SU11" s="207" t="s">
        <v>26</v>
      </c>
      <c r="SV11" s="207" t="s">
        <v>26</v>
      </c>
      <c r="SW11" s="207" t="s">
        <v>26</v>
      </c>
      <c r="SX11" s="207" t="s">
        <v>26</v>
      </c>
      <c r="SY11" s="207" t="s">
        <v>26</v>
      </c>
      <c r="SZ11" s="207" t="s">
        <v>26</v>
      </c>
      <c r="TA11" s="207" t="s">
        <v>26</v>
      </c>
      <c r="TB11" s="207" t="s">
        <v>26</v>
      </c>
      <c r="TC11" s="207" t="s">
        <v>26</v>
      </c>
      <c r="TD11" s="207" t="s">
        <v>26</v>
      </c>
      <c r="TE11" s="207" t="s">
        <v>26</v>
      </c>
      <c r="TF11" s="207" t="s">
        <v>26</v>
      </c>
      <c r="TG11" s="207" t="s">
        <v>26</v>
      </c>
      <c r="TH11" s="207" t="s">
        <v>26</v>
      </c>
      <c r="TI11" s="207" t="s">
        <v>26</v>
      </c>
      <c r="TJ11" s="207" t="s">
        <v>26</v>
      </c>
      <c r="TK11" s="207" t="s">
        <v>26</v>
      </c>
      <c r="TL11" s="207" t="s">
        <v>26</v>
      </c>
      <c r="TM11" s="207" t="s">
        <v>26</v>
      </c>
      <c r="TN11" s="207" t="s">
        <v>26</v>
      </c>
      <c r="TO11" s="207" t="s">
        <v>26</v>
      </c>
      <c r="TP11" s="207" t="s">
        <v>26</v>
      </c>
      <c r="TQ11" s="207" t="s">
        <v>26</v>
      </c>
      <c r="TR11" s="207" t="s">
        <v>26</v>
      </c>
      <c r="TS11" s="207" t="s">
        <v>26</v>
      </c>
      <c r="TT11" s="207" t="s">
        <v>26</v>
      </c>
      <c r="TU11" s="207" t="s">
        <v>26</v>
      </c>
      <c r="TV11" s="207" t="s">
        <v>26</v>
      </c>
      <c r="TW11" s="207" t="s">
        <v>26</v>
      </c>
      <c r="TX11" s="207" t="s">
        <v>26</v>
      </c>
      <c r="TY11" s="207" t="s">
        <v>26</v>
      </c>
      <c r="TZ11" s="207" t="s">
        <v>26</v>
      </c>
      <c r="UA11" s="207" t="s">
        <v>26</v>
      </c>
      <c r="UB11" s="207" t="s">
        <v>26</v>
      </c>
      <c r="UC11" s="207" t="s">
        <v>26</v>
      </c>
      <c r="UD11" s="207" t="s">
        <v>26</v>
      </c>
      <c r="UE11" s="207" t="s">
        <v>26</v>
      </c>
      <c r="UF11" s="207" t="s">
        <v>26</v>
      </c>
      <c r="UG11" s="207" t="s">
        <v>26</v>
      </c>
      <c r="UH11" s="207" t="s">
        <v>26</v>
      </c>
      <c r="UI11" s="207" t="s">
        <v>27</v>
      </c>
      <c r="UJ11" s="207" t="s">
        <v>27</v>
      </c>
      <c r="UK11" s="207" t="s">
        <v>26</v>
      </c>
      <c r="UL11" s="207" t="s">
        <v>26</v>
      </c>
      <c r="UM11" s="207" t="s">
        <v>26</v>
      </c>
      <c r="UN11" s="207" t="s">
        <v>26</v>
      </c>
      <c r="UO11" s="207" t="s">
        <v>26</v>
      </c>
      <c r="UP11" s="207" t="s">
        <v>26</v>
      </c>
      <c r="UQ11" s="207" t="s">
        <v>26</v>
      </c>
      <c r="UR11" s="207" t="s">
        <v>26</v>
      </c>
      <c r="US11" s="207" t="s">
        <v>26</v>
      </c>
      <c r="UT11" s="207" t="s">
        <v>26</v>
      </c>
      <c r="UU11" s="207" t="s">
        <v>26</v>
      </c>
      <c r="UV11" s="207" t="s">
        <v>26</v>
      </c>
      <c r="UW11" s="207" t="s">
        <v>26</v>
      </c>
      <c r="UX11" s="207" t="s">
        <v>26</v>
      </c>
      <c r="UY11" s="207" t="s">
        <v>26</v>
      </c>
      <c r="UZ11" s="207" t="s">
        <v>26</v>
      </c>
      <c r="VA11" s="207" t="s">
        <v>26</v>
      </c>
      <c r="VB11" s="207" t="s">
        <v>26</v>
      </c>
      <c r="VC11" s="207" t="s">
        <v>26</v>
      </c>
      <c r="VD11" s="207" t="s">
        <v>26</v>
      </c>
      <c r="VE11" s="207" t="s">
        <v>26</v>
      </c>
      <c r="VF11" s="207" t="s">
        <v>26</v>
      </c>
      <c r="VG11" s="207" t="s">
        <v>26</v>
      </c>
      <c r="VH11" s="207" t="s">
        <v>26</v>
      </c>
      <c r="VI11" s="207">
        <v>0</v>
      </c>
      <c r="VJ11" s="207" t="s">
        <v>26</v>
      </c>
      <c r="VK11" s="207" t="s">
        <v>26</v>
      </c>
      <c r="VL11" s="207" t="s">
        <v>27</v>
      </c>
      <c r="VM11" s="207" t="s">
        <v>26</v>
      </c>
      <c r="VN11" s="207" t="s">
        <v>26</v>
      </c>
      <c r="VO11" s="207" t="s">
        <v>26</v>
      </c>
      <c r="VP11" s="207" t="s">
        <v>26</v>
      </c>
      <c r="VQ11" s="207" t="s">
        <v>26</v>
      </c>
      <c r="VR11" s="207" t="s">
        <v>26</v>
      </c>
      <c r="VS11" s="207" t="s">
        <v>26</v>
      </c>
      <c r="VT11" s="207" t="s">
        <v>26</v>
      </c>
      <c r="VU11" s="207" t="s">
        <v>27</v>
      </c>
      <c r="VV11" s="207" t="s">
        <v>26</v>
      </c>
      <c r="VW11" s="207" t="s">
        <v>26</v>
      </c>
      <c r="VX11" s="207" t="s">
        <v>26</v>
      </c>
      <c r="VY11" s="207" t="s">
        <v>26</v>
      </c>
      <c r="VZ11" s="207" t="s">
        <v>26</v>
      </c>
      <c r="WA11" s="207" t="s">
        <v>26</v>
      </c>
      <c r="WB11" s="207" t="s">
        <v>26</v>
      </c>
      <c r="WC11" s="207" t="s">
        <v>26</v>
      </c>
      <c r="WD11" s="207" t="s">
        <v>26</v>
      </c>
      <c r="WE11" s="207" t="s">
        <v>26</v>
      </c>
      <c r="WF11" s="207" t="s">
        <v>26</v>
      </c>
      <c r="WG11" s="207" t="s">
        <v>26</v>
      </c>
      <c r="WH11" s="207" t="s">
        <v>26</v>
      </c>
      <c r="WI11" s="207" t="s">
        <v>26</v>
      </c>
      <c r="WJ11" s="207" t="s">
        <v>27</v>
      </c>
      <c r="WK11" s="207" t="s">
        <v>26</v>
      </c>
      <c r="WL11" s="207" t="s">
        <v>26</v>
      </c>
      <c r="WM11" s="207" t="s">
        <v>26</v>
      </c>
      <c r="WN11" s="207" t="s">
        <v>26</v>
      </c>
      <c r="WO11" s="207" t="s">
        <v>26</v>
      </c>
      <c r="WP11" s="207" t="s">
        <v>26</v>
      </c>
      <c r="WQ11" s="207" t="s">
        <v>26</v>
      </c>
      <c r="WR11" s="207" t="s">
        <v>26</v>
      </c>
      <c r="WS11" s="207" t="s">
        <v>26</v>
      </c>
      <c r="WT11" s="207" t="s">
        <v>26</v>
      </c>
      <c r="WU11" s="207" t="s">
        <v>27</v>
      </c>
      <c r="WV11" s="207" t="s">
        <v>26</v>
      </c>
      <c r="WW11" s="207" t="s">
        <v>26</v>
      </c>
      <c r="WX11" s="207" t="s">
        <v>26</v>
      </c>
      <c r="WY11" s="207" t="s">
        <v>26</v>
      </c>
      <c r="WZ11" s="207" t="s">
        <v>26</v>
      </c>
      <c r="XA11" s="207" t="s">
        <v>26</v>
      </c>
      <c r="XB11" s="207" t="s">
        <v>26</v>
      </c>
      <c r="XC11" s="207" t="s">
        <v>26</v>
      </c>
      <c r="XD11" s="207" t="s">
        <v>26</v>
      </c>
      <c r="XE11" s="207" t="s">
        <v>26</v>
      </c>
      <c r="XF11" s="207" t="s">
        <v>26</v>
      </c>
      <c r="XG11" s="207" t="s">
        <v>27</v>
      </c>
      <c r="XH11" s="207" t="s">
        <v>26</v>
      </c>
      <c r="XI11" s="207" t="s">
        <v>26</v>
      </c>
      <c r="XJ11" s="207" t="s">
        <v>26</v>
      </c>
      <c r="XK11" s="207" t="s">
        <v>26</v>
      </c>
      <c r="XL11" s="207" t="s">
        <v>26</v>
      </c>
      <c r="XM11" s="207" t="s">
        <v>26</v>
      </c>
      <c r="XN11" s="207" t="s">
        <v>27</v>
      </c>
      <c r="XO11" s="207" t="s">
        <v>26</v>
      </c>
      <c r="XP11" s="207" t="s">
        <v>26</v>
      </c>
      <c r="XQ11" s="207" t="s">
        <v>26</v>
      </c>
      <c r="XR11" s="207" t="s">
        <v>26</v>
      </c>
      <c r="XS11" s="207" t="s">
        <v>26</v>
      </c>
      <c r="XT11" s="207" t="s">
        <v>26</v>
      </c>
      <c r="XU11" s="207" t="s">
        <v>26</v>
      </c>
      <c r="XV11" s="207" t="s">
        <v>26</v>
      </c>
      <c r="XW11" s="207" t="s">
        <v>27</v>
      </c>
      <c r="XX11" s="207" t="s">
        <v>26</v>
      </c>
      <c r="XY11" s="207" t="s">
        <v>26</v>
      </c>
      <c r="XZ11" s="207" t="s">
        <v>26</v>
      </c>
      <c r="YA11" s="207" t="s">
        <v>26</v>
      </c>
      <c r="YB11" s="207" t="s">
        <v>26</v>
      </c>
      <c r="YC11" s="207" t="s">
        <v>26</v>
      </c>
      <c r="YD11" s="207" t="s">
        <v>26</v>
      </c>
      <c r="YE11" s="207" t="s">
        <v>26</v>
      </c>
      <c r="YF11" s="207" t="s">
        <v>26</v>
      </c>
      <c r="YG11" s="207" t="s">
        <v>26</v>
      </c>
      <c r="YH11" s="207" t="s">
        <v>26</v>
      </c>
      <c r="YI11" s="207" t="s">
        <v>26</v>
      </c>
      <c r="YJ11" s="207" t="s">
        <v>26</v>
      </c>
      <c r="YK11" s="207" t="s">
        <v>26</v>
      </c>
      <c r="YL11" s="207" t="s">
        <v>26</v>
      </c>
      <c r="YM11" s="207" t="s">
        <v>26</v>
      </c>
      <c r="YN11" s="207" t="s">
        <v>26</v>
      </c>
      <c r="YO11" s="207" t="s">
        <v>26</v>
      </c>
      <c r="YP11" s="207" t="s">
        <v>26</v>
      </c>
      <c r="YQ11" s="207">
        <v>0</v>
      </c>
      <c r="YR11" s="207" t="s">
        <v>26</v>
      </c>
      <c r="YS11" s="207" t="s">
        <v>26</v>
      </c>
      <c r="YT11" s="207" t="s">
        <v>26</v>
      </c>
      <c r="YU11" s="207" t="s">
        <v>26</v>
      </c>
      <c r="YV11" s="207" t="s">
        <v>26</v>
      </c>
      <c r="YW11" s="207" t="s">
        <v>26</v>
      </c>
      <c r="YX11" s="207" t="s">
        <v>26</v>
      </c>
      <c r="YY11" s="207" t="s">
        <v>26</v>
      </c>
      <c r="YZ11" s="207" t="s">
        <v>26</v>
      </c>
      <c r="ZA11" s="207" t="s">
        <v>26</v>
      </c>
      <c r="ZB11" s="207" t="s">
        <v>26</v>
      </c>
      <c r="ZC11" s="207" t="s">
        <v>26</v>
      </c>
      <c r="ZD11" s="207" t="s">
        <v>26</v>
      </c>
      <c r="ZE11" s="207" t="s">
        <v>69</v>
      </c>
      <c r="ZF11" s="207" t="s">
        <v>69</v>
      </c>
      <c r="ZG11" s="207" t="s">
        <v>69</v>
      </c>
      <c r="ZH11" s="207" t="s">
        <v>69</v>
      </c>
      <c r="ZI11" s="207" t="s">
        <v>69</v>
      </c>
      <c r="ZJ11" s="207" t="s">
        <v>69</v>
      </c>
      <c r="ZK11" s="207" t="s">
        <v>69</v>
      </c>
      <c r="ZL11" s="207" t="s">
        <v>69</v>
      </c>
      <c r="ZM11" s="207" t="s">
        <v>69</v>
      </c>
      <c r="ZN11" s="207" t="s">
        <v>69</v>
      </c>
      <c r="ZO11" s="207" t="s">
        <v>69</v>
      </c>
      <c r="ZP11" s="207" t="s">
        <v>69</v>
      </c>
      <c r="ZQ11" s="207" t="s">
        <v>69</v>
      </c>
      <c r="ZR11" s="207" t="s">
        <v>69</v>
      </c>
      <c r="ZS11" s="207" t="s">
        <v>69</v>
      </c>
      <c r="ZT11" s="207" t="s">
        <v>69</v>
      </c>
      <c r="ZU11" s="207" t="s">
        <v>26</v>
      </c>
      <c r="ZV11" s="207" t="s">
        <v>69</v>
      </c>
      <c r="ZW11" s="207" t="s">
        <v>69</v>
      </c>
      <c r="ZX11" s="207" t="s">
        <v>69</v>
      </c>
      <c r="ZY11" s="207" t="s">
        <v>26</v>
      </c>
      <c r="ZZ11" s="207" t="s">
        <v>26</v>
      </c>
      <c r="AAA11" s="207" t="s">
        <v>158</v>
      </c>
      <c r="AAB11" s="207" t="s">
        <v>158</v>
      </c>
      <c r="AAC11" s="207" t="s">
        <v>158</v>
      </c>
      <c r="AAD11" s="207" t="s">
        <v>158</v>
      </c>
      <c r="AAE11" s="207" t="s">
        <v>158</v>
      </c>
      <c r="AAF11" s="207" t="s">
        <v>158</v>
      </c>
      <c r="AAG11" s="207" t="s">
        <v>158</v>
      </c>
      <c r="AAH11" s="207" t="s">
        <v>158</v>
      </c>
      <c r="AAI11" s="207" t="s">
        <v>158</v>
      </c>
      <c r="AAJ11" s="207" t="s">
        <v>158</v>
      </c>
      <c r="AAK11" s="207" t="s">
        <v>158</v>
      </c>
      <c r="AAL11" s="207" t="s">
        <v>158</v>
      </c>
      <c r="AAM11" s="207" t="s">
        <v>158</v>
      </c>
      <c r="AAN11" s="207" t="s">
        <v>158</v>
      </c>
      <c r="AAO11" s="207" t="s">
        <v>158</v>
      </c>
      <c r="AAP11" s="207" t="s">
        <v>158</v>
      </c>
      <c r="AAQ11" s="207" t="s">
        <v>158</v>
      </c>
      <c r="AAR11" s="207" t="s">
        <v>158</v>
      </c>
      <c r="AAS11" s="207" t="s">
        <v>158</v>
      </c>
      <c r="AAT11" s="207" t="s">
        <v>158</v>
      </c>
      <c r="AAU11" s="207" t="s">
        <v>158</v>
      </c>
      <c r="AAV11" s="207" t="s">
        <v>158</v>
      </c>
      <c r="AAW11" s="207" t="s">
        <v>158</v>
      </c>
      <c r="AAX11" s="207" t="s">
        <v>158</v>
      </c>
      <c r="AAY11" s="207" t="s">
        <v>158</v>
      </c>
      <c r="AAZ11" s="207" t="s">
        <v>158</v>
      </c>
      <c r="ABA11" s="306">
        <f>(ÜBERSICHT!K11)</f>
        <v>0</v>
      </c>
      <c r="ABB11" s="195">
        <f>(ÜBERSICHT!L11)</f>
        <v>0</v>
      </c>
      <c r="ABC11" s="206">
        <f t="shared" si="2"/>
        <v>563</v>
      </c>
      <c r="ABD11" s="34">
        <f t="shared" si="3"/>
        <v>505</v>
      </c>
      <c r="ABE11" s="34">
        <f t="shared" si="4"/>
        <v>53</v>
      </c>
      <c r="ABF11" s="34">
        <f t="shared" si="5"/>
        <v>5</v>
      </c>
      <c r="ABG11" s="34">
        <f t="shared" si="6"/>
        <v>8</v>
      </c>
      <c r="ABH11" s="34">
        <f t="shared" si="7"/>
        <v>0</v>
      </c>
      <c r="ABI11" s="34">
        <f t="shared" si="8"/>
        <v>125</v>
      </c>
      <c r="ABJ11" s="73">
        <f t="shared" si="9"/>
        <v>696</v>
      </c>
      <c r="ABK11" s="28"/>
      <c r="ABL11" s="201" t="s">
        <v>77</v>
      </c>
      <c r="ABM11" s="34">
        <v>1</v>
      </c>
      <c r="ABN11" s="69" t="s">
        <v>78</v>
      </c>
      <c r="ABO11" s="28"/>
      <c r="ABP11" s="271" t="str">
        <f>(Mitglieder!C12)</f>
        <v>Der Fighter</v>
      </c>
      <c r="ABQ11" s="216">
        <f t="shared" si="103"/>
        <v>0.89698046181172297</v>
      </c>
      <c r="ABR11" s="216">
        <f t="shared" si="104"/>
        <v>0.93548387096774188</v>
      </c>
      <c r="ABS11" s="34">
        <f t="shared" si="10"/>
        <v>29</v>
      </c>
      <c r="ABT11" s="34">
        <f t="shared" si="11"/>
        <v>2</v>
      </c>
      <c r="ABU11" s="34">
        <f t="shared" si="12"/>
        <v>0</v>
      </c>
      <c r="ABV11" s="34">
        <f t="shared" si="13"/>
        <v>0</v>
      </c>
      <c r="ABW11" s="34">
        <f t="shared" si="14"/>
        <v>0</v>
      </c>
      <c r="ABX11" s="34">
        <f t="shared" si="15"/>
        <v>0</v>
      </c>
      <c r="ABY11" s="73">
        <f t="shared" si="16"/>
        <v>31</v>
      </c>
      <c r="ABZ11" s="216">
        <f t="shared" si="105"/>
        <v>0.93333333333333335</v>
      </c>
      <c r="ACA11" s="34">
        <f t="shared" si="17"/>
        <v>28</v>
      </c>
      <c r="ACB11" s="34">
        <f t="shared" si="18"/>
        <v>1</v>
      </c>
      <c r="ACC11" s="34">
        <f t="shared" si="19"/>
        <v>1</v>
      </c>
      <c r="ACD11" s="34">
        <f t="shared" si="20"/>
        <v>1</v>
      </c>
      <c r="ACE11" s="34">
        <f t="shared" si="21"/>
        <v>0</v>
      </c>
      <c r="ACF11" s="34">
        <f t="shared" si="22"/>
        <v>0</v>
      </c>
      <c r="ACG11" s="73">
        <f t="shared" si="88"/>
        <v>31</v>
      </c>
      <c r="ACH11" s="216">
        <f t="shared" si="106"/>
        <v>0.967741935483871</v>
      </c>
      <c r="ACI11" s="34">
        <f t="shared" si="24"/>
        <v>30</v>
      </c>
      <c r="ACJ11" s="34">
        <f t="shared" si="25"/>
        <v>1</v>
      </c>
      <c r="ACK11" s="34">
        <f t="shared" si="26"/>
        <v>0</v>
      </c>
      <c r="ACL11" s="34">
        <f t="shared" si="27"/>
        <v>0</v>
      </c>
      <c r="ACM11" s="34">
        <f t="shared" si="28"/>
        <v>0</v>
      </c>
      <c r="ACN11" s="34">
        <f t="shared" si="29"/>
        <v>0</v>
      </c>
      <c r="ACO11" s="73">
        <f t="shared" si="90"/>
        <v>31</v>
      </c>
      <c r="ACP11" s="216">
        <f t="shared" si="107"/>
        <v>0.93333333333333335</v>
      </c>
      <c r="ACQ11" s="34">
        <f t="shared" si="31"/>
        <v>28</v>
      </c>
      <c r="ACR11" s="34">
        <f t="shared" si="32"/>
        <v>2</v>
      </c>
      <c r="ACS11" s="34">
        <f t="shared" si="33"/>
        <v>0</v>
      </c>
      <c r="ACT11" s="34">
        <f t="shared" si="34"/>
        <v>0</v>
      </c>
      <c r="ACU11" s="34">
        <f t="shared" si="35"/>
        <v>0</v>
      </c>
      <c r="ACV11" s="34">
        <f t="shared" si="36"/>
        <v>0</v>
      </c>
      <c r="ACW11" s="73">
        <f t="shared" si="92"/>
        <v>30</v>
      </c>
      <c r="ACX11" s="216">
        <f t="shared" si="108"/>
        <v>0.90322580645161288</v>
      </c>
      <c r="ACY11" s="34">
        <f t="shared" si="38"/>
        <v>28</v>
      </c>
      <c r="ACZ11" s="34">
        <f t="shared" si="39"/>
        <v>2</v>
      </c>
      <c r="ADA11" s="34">
        <f t="shared" si="40"/>
        <v>1</v>
      </c>
      <c r="ADB11" s="34">
        <f t="shared" si="41"/>
        <v>0</v>
      </c>
      <c r="ADC11" s="34">
        <f t="shared" si="42"/>
        <v>0</v>
      </c>
      <c r="ADD11" s="34">
        <f t="shared" si="43"/>
        <v>0</v>
      </c>
      <c r="ADE11" s="73">
        <f t="shared" si="94"/>
        <v>31</v>
      </c>
      <c r="ADF11" s="216">
        <f t="shared" si="109"/>
        <v>0.93333333333333335</v>
      </c>
      <c r="ADG11" s="34">
        <f t="shared" si="45"/>
        <v>28</v>
      </c>
      <c r="ADH11" s="34">
        <f t="shared" si="46"/>
        <v>2</v>
      </c>
      <c r="ADI11" s="34">
        <f t="shared" si="47"/>
        <v>0</v>
      </c>
      <c r="ADJ11" s="34">
        <f t="shared" si="48"/>
        <v>0</v>
      </c>
      <c r="ADK11" s="34">
        <f t="shared" si="49"/>
        <v>0</v>
      </c>
      <c r="ADL11" s="34">
        <f t="shared" si="50"/>
        <v>0</v>
      </c>
      <c r="ADM11" s="73">
        <f t="shared" si="96"/>
        <v>30</v>
      </c>
      <c r="ADN11" s="216">
        <f t="shared" si="110"/>
        <v>0.90322580645161288</v>
      </c>
      <c r="ADO11" s="34">
        <f t="shared" si="52"/>
        <v>28</v>
      </c>
      <c r="ADP11" s="34">
        <f t="shared" si="53"/>
        <v>3</v>
      </c>
      <c r="ADQ11" s="34">
        <f t="shared" si="54"/>
        <v>0</v>
      </c>
      <c r="ADR11" s="34">
        <f t="shared" si="55"/>
        <v>0</v>
      </c>
      <c r="ADS11" s="34">
        <f t="shared" si="56"/>
        <v>0</v>
      </c>
      <c r="ADT11" s="34">
        <f t="shared" si="57"/>
        <v>0</v>
      </c>
      <c r="ADU11" s="73">
        <f t="shared" si="98"/>
        <v>31</v>
      </c>
      <c r="ADV11" s="216">
        <f t="shared" si="111"/>
        <v>0.94736842105263153</v>
      </c>
      <c r="ADW11" s="34">
        <f t="shared" si="72"/>
        <v>18</v>
      </c>
      <c r="ADX11" s="34">
        <f t="shared" si="73"/>
        <v>0</v>
      </c>
      <c r="ADY11" s="34">
        <f t="shared" si="74"/>
        <v>1</v>
      </c>
      <c r="ADZ11" s="34">
        <f t="shared" si="75"/>
        <v>0</v>
      </c>
      <c r="AEA11" s="34">
        <f t="shared" si="76"/>
        <v>0</v>
      </c>
      <c r="AEB11" s="34">
        <f t="shared" si="77"/>
        <v>12</v>
      </c>
      <c r="AEC11" s="73">
        <f t="shared" si="100"/>
        <v>31</v>
      </c>
      <c r="AED11" s="216">
        <f t="shared" si="112"/>
        <v>1</v>
      </c>
      <c r="AEE11" s="34">
        <f t="shared" si="79"/>
        <v>3</v>
      </c>
      <c r="AEF11" s="34">
        <f t="shared" si="80"/>
        <v>0</v>
      </c>
      <c r="AEG11" s="34">
        <f t="shared" si="81"/>
        <v>0</v>
      </c>
      <c r="AEH11" s="34">
        <f t="shared" si="82"/>
        <v>0</v>
      </c>
      <c r="AEI11" s="34">
        <f t="shared" si="83"/>
        <v>0</v>
      </c>
      <c r="AEJ11" s="34">
        <f t="shared" si="84"/>
        <v>7</v>
      </c>
      <c r="AEK11" s="73">
        <f t="shared" si="102"/>
        <v>10</v>
      </c>
    </row>
    <row r="12" spans="1:817" x14ac:dyDescent="0.3">
      <c r="A12" s="200">
        <f t="shared" si="61"/>
        <v>10</v>
      </c>
      <c r="B12" s="283">
        <f>1*SUBTOTAL(3,A$3:A12)</f>
        <v>10</v>
      </c>
      <c r="C12" s="251" t="str">
        <f>(Mitglieder!C12)</f>
        <v>Der Fighter</v>
      </c>
      <c r="D12" s="171">
        <f t="shared" si="0"/>
        <v>1</v>
      </c>
      <c r="E12" s="171">
        <f t="shared" si="1"/>
        <v>1</v>
      </c>
      <c r="F12" s="56"/>
      <c r="G12" s="207" t="s">
        <v>69</v>
      </c>
      <c r="H12" s="207" t="s">
        <v>69</v>
      </c>
      <c r="I12" s="207" t="s">
        <v>69</v>
      </c>
      <c r="J12" s="207" t="s">
        <v>69</v>
      </c>
      <c r="K12" s="207" t="s">
        <v>69</v>
      </c>
      <c r="L12" s="207" t="s">
        <v>69</v>
      </c>
      <c r="M12" s="207" t="s">
        <v>69</v>
      </c>
      <c r="N12" s="207" t="s">
        <v>69</v>
      </c>
      <c r="O12" s="207" t="s">
        <v>69</v>
      </c>
      <c r="P12" s="207" t="s">
        <v>69</v>
      </c>
      <c r="Q12" s="207" t="s">
        <v>69</v>
      </c>
      <c r="R12" s="207" t="s">
        <v>69</v>
      </c>
      <c r="S12" s="207" t="s">
        <v>69</v>
      </c>
      <c r="T12" s="207" t="s">
        <v>69</v>
      </c>
      <c r="U12" s="207" t="s">
        <v>69</v>
      </c>
      <c r="V12" s="207" t="s">
        <v>69</v>
      </c>
      <c r="W12" s="207" t="s">
        <v>69</v>
      </c>
      <c r="X12" s="207" t="s">
        <v>69</v>
      </c>
      <c r="Y12" s="207" t="s">
        <v>69</v>
      </c>
      <c r="Z12" s="207" t="s">
        <v>69</v>
      </c>
      <c r="AA12" s="207" t="s">
        <v>69</v>
      </c>
      <c r="AB12" s="207" t="s">
        <v>69</v>
      </c>
      <c r="AC12" s="207" t="s">
        <v>69</v>
      </c>
      <c r="AD12" s="207" t="s">
        <v>69</v>
      </c>
      <c r="AE12" s="207" t="s">
        <v>69</v>
      </c>
      <c r="AF12" s="207" t="s">
        <v>69</v>
      </c>
      <c r="AG12" s="207" t="s">
        <v>69</v>
      </c>
      <c r="AH12" s="207" t="s">
        <v>69</v>
      </c>
      <c r="AI12" s="207" t="s">
        <v>69</v>
      </c>
      <c r="AJ12" s="207" t="s">
        <v>69</v>
      </c>
      <c r="AK12" s="207" t="s">
        <v>69</v>
      </c>
      <c r="AL12" s="207" t="s">
        <v>69</v>
      </c>
      <c r="AM12" s="207" t="s">
        <v>69</v>
      </c>
      <c r="AN12" s="207" t="s">
        <v>69</v>
      </c>
      <c r="AO12" s="207" t="s">
        <v>69</v>
      </c>
      <c r="AP12" s="207" t="s">
        <v>69</v>
      </c>
      <c r="AQ12" s="207" t="s">
        <v>69</v>
      </c>
      <c r="AR12" s="207" t="s">
        <v>69</v>
      </c>
      <c r="AS12" s="207" t="s">
        <v>69</v>
      </c>
      <c r="AT12" s="207" t="s">
        <v>69</v>
      </c>
      <c r="AU12" s="207" t="s">
        <v>69</v>
      </c>
      <c r="AV12" s="207" t="s">
        <v>69</v>
      </c>
      <c r="AW12" s="207" t="s">
        <v>69</v>
      </c>
      <c r="AX12" s="207" t="s">
        <v>69</v>
      </c>
      <c r="AY12" s="207" t="s">
        <v>69</v>
      </c>
      <c r="AZ12" s="207" t="s">
        <v>69</v>
      </c>
      <c r="BA12" s="207" t="s">
        <v>69</v>
      </c>
      <c r="BB12" s="207" t="s">
        <v>69</v>
      </c>
      <c r="BC12" s="207" t="s">
        <v>69</v>
      </c>
      <c r="BD12" s="207" t="s">
        <v>69</v>
      </c>
      <c r="BE12" s="207" t="s">
        <v>69</v>
      </c>
      <c r="BF12" s="207" t="s">
        <v>69</v>
      </c>
      <c r="BG12" s="207" t="s">
        <v>69</v>
      </c>
      <c r="BH12" s="207" t="s">
        <v>69</v>
      </c>
      <c r="BI12" s="207" t="s">
        <v>69</v>
      </c>
      <c r="BJ12" s="207" t="s">
        <v>69</v>
      </c>
      <c r="BK12" s="207" t="s">
        <v>69</v>
      </c>
      <c r="BL12" s="207" t="s">
        <v>69</v>
      </c>
      <c r="BM12" s="207" t="s">
        <v>69</v>
      </c>
      <c r="BN12" s="207" t="s">
        <v>69</v>
      </c>
      <c r="BO12" s="207" t="s">
        <v>69</v>
      </c>
      <c r="BP12" s="207" t="s">
        <v>69</v>
      </c>
      <c r="BQ12" s="207" t="s">
        <v>69</v>
      </c>
      <c r="BR12" s="207" t="s">
        <v>69</v>
      </c>
      <c r="BS12" s="207" t="s">
        <v>69</v>
      </c>
      <c r="BT12" s="207" t="s">
        <v>69</v>
      </c>
      <c r="BU12" s="207" t="s">
        <v>69</v>
      </c>
      <c r="BV12" s="207" t="s">
        <v>69</v>
      </c>
      <c r="BW12" s="207" t="s">
        <v>69</v>
      </c>
      <c r="BX12" s="207" t="s">
        <v>69</v>
      </c>
      <c r="BY12" s="207" t="s">
        <v>69</v>
      </c>
      <c r="BZ12" s="207" t="s">
        <v>69</v>
      </c>
      <c r="CA12" s="207" t="s">
        <v>69</v>
      </c>
      <c r="CB12" s="207" t="s">
        <v>69</v>
      </c>
      <c r="CC12" s="207" t="s">
        <v>69</v>
      </c>
      <c r="CD12" s="207" t="s">
        <v>69</v>
      </c>
      <c r="CE12" s="207" t="s">
        <v>69</v>
      </c>
      <c r="CF12" s="207" t="s">
        <v>69</v>
      </c>
      <c r="CG12" s="207" t="s">
        <v>69</v>
      </c>
      <c r="CH12" s="207" t="s">
        <v>69</v>
      </c>
      <c r="CI12" s="207" t="s">
        <v>69</v>
      </c>
      <c r="CJ12" s="207" t="s">
        <v>69</v>
      </c>
      <c r="CK12" s="207" t="s">
        <v>69</v>
      </c>
      <c r="CL12" s="207" t="s">
        <v>69</v>
      </c>
      <c r="CM12" s="207" t="s">
        <v>69</v>
      </c>
      <c r="CN12" s="207" t="s">
        <v>69</v>
      </c>
      <c r="CO12" s="207" t="s">
        <v>69</v>
      </c>
      <c r="CP12" s="207" t="s">
        <v>69</v>
      </c>
      <c r="CQ12" s="207" t="s">
        <v>69</v>
      </c>
      <c r="CR12" s="207" t="s">
        <v>69</v>
      </c>
      <c r="CS12" s="207" t="s">
        <v>69</v>
      </c>
      <c r="CT12" s="207" t="s">
        <v>69</v>
      </c>
      <c r="CU12" s="207" t="s">
        <v>69</v>
      </c>
      <c r="CV12" s="207" t="s">
        <v>69</v>
      </c>
      <c r="CW12" s="207" t="s">
        <v>69</v>
      </c>
      <c r="CX12" s="207" t="s">
        <v>69</v>
      </c>
      <c r="CY12" s="207" t="s">
        <v>69</v>
      </c>
      <c r="CZ12" s="207" t="s">
        <v>69</v>
      </c>
      <c r="DA12" s="207" t="s">
        <v>69</v>
      </c>
      <c r="DB12" s="207" t="s">
        <v>69</v>
      </c>
      <c r="DC12" s="207" t="s">
        <v>69</v>
      </c>
      <c r="DD12" s="207" t="s">
        <v>69</v>
      </c>
      <c r="DE12" s="207" t="s">
        <v>69</v>
      </c>
      <c r="DF12" s="207" t="s">
        <v>69</v>
      </c>
      <c r="DG12" s="207" t="s">
        <v>69</v>
      </c>
      <c r="DH12" s="207" t="s">
        <v>69</v>
      </c>
      <c r="DI12" s="207" t="s">
        <v>69</v>
      </c>
      <c r="DJ12" s="207" t="s">
        <v>69</v>
      </c>
      <c r="DK12" s="207" t="s">
        <v>69</v>
      </c>
      <c r="DL12" s="207" t="s">
        <v>69</v>
      </c>
      <c r="DM12" s="207" t="s">
        <v>69</v>
      </c>
      <c r="DN12" s="207" t="s">
        <v>69</v>
      </c>
      <c r="DO12" s="207" t="s">
        <v>69</v>
      </c>
      <c r="DP12" s="207" t="s">
        <v>69</v>
      </c>
      <c r="DQ12" s="207" t="s">
        <v>69</v>
      </c>
      <c r="DR12" s="207" t="s">
        <v>69</v>
      </c>
      <c r="DS12" s="207" t="s">
        <v>69</v>
      </c>
      <c r="DT12" s="207" t="s">
        <v>69</v>
      </c>
      <c r="DU12" s="207" t="s">
        <v>69</v>
      </c>
      <c r="DV12" s="207" t="s">
        <v>69</v>
      </c>
      <c r="DW12" s="207" t="s">
        <v>69</v>
      </c>
      <c r="DX12" s="207" t="s">
        <v>69</v>
      </c>
      <c r="DY12" s="207" t="s">
        <v>69</v>
      </c>
      <c r="DZ12" s="207" t="s">
        <v>69</v>
      </c>
      <c r="EA12" s="207" t="s">
        <v>69</v>
      </c>
      <c r="EB12" s="207" t="s">
        <v>69</v>
      </c>
      <c r="EC12" s="207" t="s">
        <v>69</v>
      </c>
      <c r="ED12" s="207" t="s">
        <v>69</v>
      </c>
      <c r="EE12" s="207" t="s">
        <v>69</v>
      </c>
      <c r="EF12" s="207" t="s">
        <v>69</v>
      </c>
      <c r="EG12" s="207" t="s">
        <v>69</v>
      </c>
      <c r="EH12" s="207" t="s">
        <v>69</v>
      </c>
      <c r="EI12" s="207" t="s">
        <v>69</v>
      </c>
      <c r="EJ12" s="207" t="s">
        <v>69</v>
      </c>
      <c r="EK12" s="207" t="s">
        <v>69</v>
      </c>
      <c r="EL12" s="207" t="s">
        <v>69</v>
      </c>
      <c r="EM12" s="207" t="s">
        <v>69</v>
      </c>
      <c r="EN12" s="207" t="s">
        <v>69</v>
      </c>
      <c r="EO12" s="207" t="s">
        <v>69</v>
      </c>
      <c r="EP12" s="207" t="s">
        <v>69</v>
      </c>
      <c r="EQ12" s="207" t="s">
        <v>69</v>
      </c>
      <c r="ER12" s="207" t="s">
        <v>69</v>
      </c>
      <c r="ES12" s="207" t="s">
        <v>69</v>
      </c>
      <c r="ET12" s="207" t="s">
        <v>69</v>
      </c>
      <c r="EU12" s="207" t="s">
        <v>69</v>
      </c>
      <c r="EV12" s="207" t="s">
        <v>69</v>
      </c>
      <c r="EW12" s="207" t="s">
        <v>69</v>
      </c>
      <c r="EX12" s="207" t="s">
        <v>69</v>
      </c>
      <c r="EY12" s="207" t="s">
        <v>69</v>
      </c>
      <c r="EZ12" s="207" t="s">
        <v>69</v>
      </c>
      <c r="FA12" s="207" t="s">
        <v>69</v>
      </c>
      <c r="FB12" s="207" t="s">
        <v>69</v>
      </c>
      <c r="FC12" s="207" t="s">
        <v>69</v>
      </c>
      <c r="FD12" s="207" t="s">
        <v>69</v>
      </c>
      <c r="FE12" s="207" t="s">
        <v>69</v>
      </c>
      <c r="FF12" s="207" t="s">
        <v>69</v>
      </c>
      <c r="FG12" s="207" t="s">
        <v>69</v>
      </c>
      <c r="FH12" s="207" t="s">
        <v>69</v>
      </c>
      <c r="FI12" s="207" t="s">
        <v>69</v>
      </c>
      <c r="FJ12" s="207" t="s">
        <v>69</v>
      </c>
      <c r="FK12" s="207" t="s">
        <v>69</v>
      </c>
      <c r="FL12" s="207" t="s">
        <v>69</v>
      </c>
      <c r="FM12" s="207" t="s">
        <v>69</v>
      </c>
      <c r="FN12" s="207" t="s">
        <v>69</v>
      </c>
      <c r="FO12" s="207" t="s">
        <v>69</v>
      </c>
      <c r="FP12" s="207" t="s">
        <v>69</v>
      </c>
      <c r="FQ12" s="207" t="s">
        <v>69</v>
      </c>
      <c r="FR12" s="207" t="s">
        <v>69</v>
      </c>
      <c r="FS12" s="207" t="s">
        <v>69</v>
      </c>
      <c r="FT12" s="207" t="s">
        <v>69</v>
      </c>
      <c r="FU12" s="207" t="s">
        <v>69</v>
      </c>
      <c r="FV12" s="207" t="s">
        <v>69</v>
      </c>
      <c r="FW12" s="207" t="s">
        <v>69</v>
      </c>
      <c r="FX12" s="207" t="s">
        <v>69</v>
      </c>
      <c r="FY12" s="207" t="s">
        <v>69</v>
      </c>
      <c r="FZ12" s="207" t="s">
        <v>69</v>
      </c>
      <c r="GA12" s="207" t="s">
        <v>69</v>
      </c>
      <c r="GB12" s="207" t="s">
        <v>69</v>
      </c>
      <c r="GC12" s="207" t="s">
        <v>69</v>
      </c>
      <c r="GD12" s="207" t="s">
        <v>69</v>
      </c>
      <c r="GE12" s="207" t="s">
        <v>69</v>
      </c>
      <c r="GF12" s="207" t="s">
        <v>69</v>
      </c>
      <c r="GG12" s="207" t="s">
        <v>69</v>
      </c>
      <c r="GH12" s="207" t="s">
        <v>69</v>
      </c>
      <c r="GI12" s="207" t="s">
        <v>69</v>
      </c>
      <c r="GJ12" s="207" t="s">
        <v>69</v>
      </c>
      <c r="GK12" s="207" t="s">
        <v>69</v>
      </c>
      <c r="GL12" s="207" t="s">
        <v>69</v>
      </c>
      <c r="GM12" s="207" t="s">
        <v>69</v>
      </c>
      <c r="GN12" s="207" t="s">
        <v>69</v>
      </c>
      <c r="GO12" s="207" t="s">
        <v>69</v>
      </c>
      <c r="GP12" s="207" t="s">
        <v>69</v>
      </c>
      <c r="GQ12" s="207" t="s">
        <v>69</v>
      </c>
      <c r="GR12" s="207" t="s">
        <v>69</v>
      </c>
      <c r="GS12" s="207" t="s">
        <v>69</v>
      </c>
      <c r="GT12" s="207" t="s">
        <v>69</v>
      </c>
      <c r="GU12" s="207" t="s">
        <v>69</v>
      </c>
      <c r="GV12" s="207" t="s">
        <v>69</v>
      </c>
      <c r="GW12" s="207" t="s">
        <v>69</v>
      </c>
      <c r="GX12" s="207" t="s">
        <v>69</v>
      </c>
      <c r="GY12" s="207" t="s">
        <v>69</v>
      </c>
      <c r="GZ12" s="207" t="s">
        <v>69</v>
      </c>
      <c r="HA12" s="207" t="s">
        <v>69</v>
      </c>
      <c r="HB12" s="207" t="s">
        <v>69</v>
      </c>
      <c r="HC12" s="207" t="s">
        <v>69</v>
      </c>
      <c r="HD12" s="207" t="s">
        <v>69</v>
      </c>
      <c r="HE12" s="207" t="s">
        <v>69</v>
      </c>
      <c r="HF12" s="207" t="s">
        <v>69</v>
      </c>
      <c r="HG12" s="207" t="s">
        <v>69</v>
      </c>
      <c r="HH12" s="207" t="s">
        <v>69</v>
      </c>
      <c r="HI12" s="207" t="s">
        <v>69</v>
      </c>
      <c r="HJ12" s="207" t="s">
        <v>69</v>
      </c>
      <c r="HK12" s="207" t="s">
        <v>69</v>
      </c>
      <c r="HL12" s="207" t="s">
        <v>69</v>
      </c>
      <c r="HM12" s="207" t="s">
        <v>69</v>
      </c>
      <c r="HN12" s="207" t="s">
        <v>69</v>
      </c>
      <c r="HO12" s="207" t="s">
        <v>69</v>
      </c>
      <c r="HP12" s="207" t="s">
        <v>69</v>
      </c>
      <c r="HQ12" s="207" t="s">
        <v>69</v>
      </c>
      <c r="HR12" s="207" t="s">
        <v>69</v>
      </c>
      <c r="HS12" s="207" t="s">
        <v>69</v>
      </c>
      <c r="HT12" s="207" t="s">
        <v>69</v>
      </c>
      <c r="HU12" s="207" t="s">
        <v>69</v>
      </c>
      <c r="HV12" s="207" t="s">
        <v>69</v>
      </c>
      <c r="HW12" s="207" t="s">
        <v>69</v>
      </c>
      <c r="HX12" s="207" t="s">
        <v>69</v>
      </c>
      <c r="HY12" s="207" t="s">
        <v>69</v>
      </c>
      <c r="HZ12" s="207" t="s">
        <v>69</v>
      </c>
      <c r="IA12" s="207" t="s">
        <v>69</v>
      </c>
      <c r="IB12" s="207" t="s">
        <v>69</v>
      </c>
      <c r="IC12" s="207" t="s">
        <v>69</v>
      </c>
      <c r="ID12" s="207" t="s">
        <v>69</v>
      </c>
      <c r="IE12" s="207" t="s">
        <v>69</v>
      </c>
      <c r="IF12" s="207" t="s">
        <v>69</v>
      </c>
      <c r="IG12" s="207" t="s">
        <v>69</v>
      </c>
      <c r="IH12" s="207" t="s">
        <v>69</v>
      </c>
      <c r="II12" s="207" t="s">
        <v>69</v>
      </c>
      <c r="IJ12" s="207" t="s">
        <v>69</v>
      </c>
      <c r="IK12" s="207" t="s">
        <v>69</v>
      </c>
      <c r="IL12" s="207" t="s">
        <v>69</v>
      </c>
      <c r="IM12" s="207" t="s">
        <v>69</v>
      </c>
      <c r="IN12" s="207" t="s">
        <v>69</v>
      </c>
      <c r="IO12" s="207" t="s">
        <v>69</v>
      </c>
      <c r="IP12" s="207" t="s">
        <v>69</v>
      </c>
      <c r="IQ12" s="207" t="s">
        <v>69</v>
      </c>
      <c r="IR12" s="207" t="s">
        <v>69</v>
      </c>
      <c r="IS12" s="207" t="s">
        <v>69</v>
      </c>
      <c r="IT12" s="207" t="s">
        <v>69</v>
      </c>
      <c r="IU12" s="207" t="s">
        <v>69</v>
      </c>
      <c r="IV12" s="207" t="s">
        <v>69</v>
      </c>
      <c r="IW12" s="207" t="s">
        <v>69</v>
      </c>
      <c r="IX12" s="207" t="s">
        <v>69</v>
      </c>
      <c r="IY12" s="207" t="s">
        <v>69</v>
      </c>
      <c r="IZ12" s="207" t="s">
        <v>69</v>
      </c>
      <c r="JA12" s="207" t="s">
        <v>69</v>
      </c>
      <c r="JB12" s="207" t="s">
        <v>69</v>
      </c>
      <c r="JC12" s="207" t="s">
        <v>69</v>
      </c>
      <c r="JD12" s="207" t="s">
        <v>69</v>
      </c>
      <c r="JE12" s="207" t="s">
        <v>69</v>
      </c>
      <c r="JF12" s="207" t="s">
        <v>69</v>
      </c>
      <c r="JG12" s="207" t="s">
        <v>69</v>
      </c>
      <c r="JH12" s="207" t="s">
        <v>69</v>
      </c>
      <c r="JI12" s="207" t="s">
        <v>69</v>
      </c>
      <c r="JJ12" s="207" t="s">
        <v>69</v>
      </c>
      <c r="JK12" s="207" t="s">
        <v>69</v>
      </c>
      <c r="JL12" s="207" t="s">
        <v>69</v>
      </c>
      <c r="JM12" s="207" t="s">
        <v>69</v>
      </c>
      <c r="JN12" s="207" t="s">
        <v>69</v>
      </c>
      <c r="JO12" s="207" t="s">
        <v>69</v>
      </c>
      <c r="JP12" s="207" t="s">
        <v>69</v>
      </c>
      <c r="JQ12" s="207" t="s">
        <v>69</v>
      </c>
      <c r="JR12" s="207" t="s">
        <v>69</v>
      </c>
      <c r="JS12" s="207" t="s">
        <v>69</v>
      </c>
      <c r="JT12" s="207" t="s">
        <v>69</v>
      </c>
      <c r="JU12" s="207" t="s">
        <v>69</v>
      </c>
      <c r="JV12" s="207" t="s">
        <v>69</v>
      </c>
      <c r="JW12" s="207" t="s">
        <v>69</v>
      </c>
      <c r="JX12" s="207" t="s">
        <v>69</v>
      </c>
      <c r="JY12" s="207" t="s">
        <v>69</v>
      </c>
      <c r="JZ12" s="207" t="s">
        <v>69</v>
      </c>
      <c r="KA12" s="207" t="s">
        <v>69</v>
      </c>
      <c r="KB12" s="207" t="s">
        <v>69</v>
      </c>
      <c r="KC12" s="207" t="s">
        <v>69</v>
      </c>
      <c r="KD12" s="207" t="s">
        <v>69</v>
      </c>
      <c r="KE12" s="207" t="s">
        <v>69</v>
      </c>
      <c r="KF12" s="207" t="s">
        <v>69</v>
      </c>
      <c r="KG12" s="207" t="s">
        <v>69</v>
      </c>
      <c r="KH12" s="207" t="s">
        <v>69</v>
      </c>
      <c r="KI12" s="207" t="s">
        <v>69</v>
      </c>
      <c r="KJ12" s="207" t="s">
        <v>69</v>
      </c>
      <c r="KK12" s="207" t="s">
        <v>69</v>
      </c>
      <c r="KL12" s="207" t="s">
        <v>69</v>
      </c>
      <c r="KM12" s="207" t="s">
        <v>69</v>
      </c>
      <c r="KN12" s="207" t="s">
        <v>69</v>
      </c>
      <c r="KO12" s="207" t="s">
        <v>69</v>
      </c>
      <c r="KP12" s="207" t="s">
        <v>69</v>
      </c>
      <c r="KQ12" s="207" t="s">
        <v>69</v>
      </c>
      <c r="KR12" s="207" t="s">
        <v>69</v>
      </c>
      <c r="KS12" s="207" t="s">
        <v>69</v>
      </c>
      <c r="KT12" s="207" t="s">
        <v>69</v>
      </c>
      <c r="KU12" s="207" t="s">
        <v>69</v>
      </c>
      <c r="KV12" s="207" t="s">
        <v>69</v>
      </c>
      <c r="KW12" s="207" t="s">
        <v>69</v>
      </c>
      <c r="KX12" s="207" t="s">
        <v>69</v>
      </c>
      <c r="KY12" s="207" t="s">
        <v>69</v>
      </c>
      <c r="KZ12" s="207" t="s">
        <v>69</v>
      </c>
      <c r="LA12" s="207" t="s">
        <v>69</v>
      </c>
      <c r="LB12" s="207" t="s">
        <v>69</v>
      </c>
      <c r="LC12" s="207" t="s">
        <v>69</v>
      </c>
      <c r="LD12" s="207" t="s">
        <v>69</v>
      </c>
      <c r="LE12" s="207" t="s">
        <v>69</v>
      </c>
      <c r="LF12" s="207" t="s">
        <v>69</v>
      </c>
      <c r="LG12" s="207" t="s">
        <v>69</v>
      </c>
      <c r="LH12" s="207" t="s">
        <v>69</v>
      </c>
      <c r="LI12" s="207" t="s">
        <v>69</v>
      </c>
      <c r="LJ12" s="207" t="s">
        <v>69</v>
      </c>
      <c r="LK12" s="207" t="s">
        <v>69</v>
      </c>
      <c r="LL12" s="207" t="s">
        <v>69</v>
      </c>
      <c r="LM12" s="207" t="s">
        <v>69</v>
      </c>
      <c r="LN12" s="207" t="s">
        <v>69</v>
      </c>
      <c r="LO12" s="207" t="s">
        <v>69</v>
      </c>
      <c r="LP12" s="207" t="s">
        <v>69</v>
      </c>
      <c r="LQ12" s="207" t="s">
        <v>69</v>
      </c>
      <c r="LR12" s="207" t="s">
        <v>69</v>
      </c>
      <c r="LS12" s="207" t="s">
        <v>69</v>
      </c>
      <c r="LT12" s="207" t="s">
        <v>69</v>
      </c>
      <c r="LU12" s="207" t="s">
        <v>69</v>
      </c>
      <c r="LV12" s="207" t="s">
        <v>69</v>
      </c>
      <c r="LW12" s="207" t="s">
        <v>69</v>
      </c>
      <c r="LX12" s="207" t="s">
        <v>69</v>
      </c>
      <c r="LY12" s="207" t="s">
        <v>69</v>
      </c>
      <c r="LZ12" s="207" t="s">
        <v>69</v>
      </c>
      <c r="MA12" s="207" t="s">
        <v>69</v>
      </c>
      <c r="MB12" s="207" t="s">
        <v>69</v>
      </c>
      <c r="MC12" s="207" t="s">
        <v>69</v>
      </c>
      <c r="MD12" s="207" t="s">
        <v>69</v>
      </c>
      <c r="ME12" s="207" t="s">
        <v>69</v>
      </c>
      <c r="MF12" s="207" t="s">
        <v>69</v>
      </c>
      <c r="MG12" s="207" t="s">
        <v>69</v>
      </c>
      <c r="MH12" s="207" t="s">
        <v>69</v>
      </c>
      <c r="MI12" s="207" t="s">
        <v>69</v>
      </c>
      <c r="MJ12" s="207" t="s">
        <v>69</v>
      </c>
      <c r="MK12" s="207" t="s">
        <v>69</v>
      </c>
      <c r="ML12" s="207" t="s">
        <v>69</v>
      </c>
      <c r="MM12" s="207" t="s">
        <v>69</v>
      </c>
      <c r="MN12" s="207" t="s">
        <v>69</v>
      </c>
      <c r="MO12" s="207" t="s">
        <v>69</v>
      </c>
      <c r="MP12" s="207" t="s">
        <v>69</v>
      </c>
      <c r="MQ12" s="207" t="s">
        <v>69</v>
      </c>
      <c r="MR12" s="207" t="s">
        <v>69</v>
      </c>
      <c r="MS12" s="207" t="s">
        <v>69</v>
      </c>
      <c r="MT12" s="207" t="s">
        <v>69</v>
      </c>
      <c r="MU12" s="207" t="s">
        <v>69</v>
      </c>
      <c r="MV12" s="207" t="s">
        <v>69</v>
      </c>
      <c r="MW12" s="207" t="s">
        <v>69</v>
      </c>
      <c r="MX12" s="207" t="s">
        <v>69</v>
      </c>
      <c r="MY12" s="207" t="s">
        <v>69</v>
      </c>
      <c r="MZ12" s="207" t="s">
        <v>69</v>
      </c>
      <c r="NA12" s="207" t="s">
        <v>69</v>
      </c>
      <c r="NB12" s="207" t="s">
        <v>69</v>
      </c>
      <c r="NC12" s="207" t="s">
        <v>69</v>
      </c>
      <c r="ND12" s="207" t="s">
        <v>69</v>
      </c>
      <c r="NE12" s="207" t="s">
        <v>69</v>
      </c>
      <c r="NF12" s="207" t="s">
        <v>69</v>
      </c>
      <c r="NG12" s="207" t="s">
        <v>69</v>
      </c>
      <c r="NH12" s="207" t="s">
        <v>69</v>
      </c>
      <c r="NI12" s="207" t="s">
        <v>69</v>
      </c>
      <c r="NJ12" s="207" t="s">
        <v>69</v>
      </c>
      <c r="NK12" s="207" t="s">
        <v>69</v>
      </c>
      <c r="NL12" s="207" t="s">
        <v>69</v>
      </c>
      <c r="NM12" s="207" t="s">
        <v>69</v>
      </c>
      <c r="NN12" s="207" t="s">
        <v>69</v>
      </c>
      <c r="NO12" s="207" t="s">
        <v>69</v>
      </c>
      <c r="NP12" s="207" t="s">
        <v>69</v>
      </c>
      <c r="NQ12" s="207" t="s">
        <v>69</v>
      </c>
      <c r="NR12" s="207" t="s">
        <v>69</v>
      </c>
      <c r="NS12" s="207" t="s">
        <v>69</v>
      </c>
      <c r="NT12" s="207" t="s">
        <v>69</v>
      </c>
      <c r="NU12" s="207" t="s">
        <v>69</v>
      </c>
      <c r="NV12" s="207" t="s">
        <v>69</v>
      </c>
      <c r="NW12" s="207" t="s">
        <v>69</v>
      </c>
      <c r="NX12" s="207" t="s">
        <v>69</v>
      </c>
      <c r="NY12" s="207" t="s">
        <v>69</v>
      </c>
      <c r="NZ12" s="207" t="s">
        <v>69</v>
      </c>
      <c r="OA12" s="207" t="s">
        <v>69</v>
      </c>
      <c r="OB12" s="207" t="s">
        <v>69</v>
      </c>
      <c r="OC12" s="207" t="s">
        <v>69</v>
      </c>
      <c r="OD12" s="207" t="s">
        <v>69</v>
      </c>
      <c r="OE12" s="207" t="s">
        <v>69</v>
      </c>
      <c r="OF12" s="207" t="s">
        <v>69</v>
      </c>
      <c r="OG12" s="207" t="s">
        <v>69</v>
      </c>
      <c r="OH12" s="207" t="s">
        <v>69</v>
      </c>
      <c r="OI12" s="207" t="s">
        <v>69</v>
      </c>
      <c r="OJ12" s="207" t="s">
        <v>69</v>
      </c>
      <c r="OK12" s="207" t="s">
        <v>69</v>
      </c>
      <c r="OL12" s="207" t="s">
        <v>69</v>
      </c>
      <c r="OM12" s="207" t="s">
        <v>69</v>
      </c>
      <c r="ON12" s="207" t="s">
        <v>69</v>
      </c>
      <c r="OO12" s="207" t="s">
        <v>69</v>
      </c>
      <c r="OP12" s="207" t="s">
        <v>69</v>
      </c>
      <c r="OQ12" s="207" t="s">
        <v>69</v>
      </c>
      <c r="OR12" s="207" t="s">
        <v>69</v>
      </c>
      <c r="OS12" s="207" t="s">
        <v>69</v>
      </c>
      <c r="OT12" s="207" t="s">
        <v>69</v>
      </c>
      <c r="OU12" s="207" t="s">
        <v>69</v>
      </c>
      <c r="OV12" s="207" t="s">
        <v>69</v>
      </c>
      <c r="OW12" s="207" t="s">
        <v>69</v>
      </c>
      <c r="OX12" s="207" t="s">
        <v>69</v>
      </c>
      <c r="OY12" s="207" t="s">
        <v>69</v>
      </c>
      <c r="OZ12" s="207" t="s">
        <v>69</v>
      </c>
      <c r="PA12" s="207" t="s">
        <v>69</v>
      </c>
      <c r="PB12" s="207" t="s">
        <v>69</v>
      </c>
      <c r="PC12" s="207" t="s">
        <v>69</v>
      </c>
      <c r="PD12" s="207" t="s">
        <v>69</v>
      </c>
      <c r="PE12" s="207" t="s">
        <v>69</v>
      </c>
      <c r="PF12" s="207" t="s">
        <v>69</v>
      </c>
      <c r="PG12" s="207" t="s">
        <v>69</v>
      </c>
      <c r="PH12" s="207" t="s">
        <v>69</v>
      </c>
      <c r="PI12" s="207" t="s">
        <v>69</v>
      </c>
      <c r="PJ12" s="207" t="s">
        <v>69</v>
      </c>
      <c r="PK12" s="207" t="s">
        <v>69</v>
      </c>
      <c r="PL12" s="207" t="s">
        <v>69</v>
      </c>
      <c r="PM12" s="207" t="s">
        <v>69</v>
      </c>
      <c r="PN12" s="207" t="s">
        <v>69</v>
      </c>
      <c r="PO12" s="207" t="s">
        <v>69</v>
      </c>
      <c r="PP12" s="207" t="s">
        <v>69</v>
      </c>
      <c r="PQ12" s="207" t="s">
        <v>69</v>
      </c>
      <c r="PR12" s="207" t="s">
        <v>69</v>
      </c>
      <c r="PS12" s="207" t="s">
        <v>69</v>
      </c>
      <c r="PT12" s="207" t="s">
        <v>69</v>
      </c>
      <c r="PU12" s="207" t="s">
        <v>69</v>
      </c>
      <c r="PV12" s="207" t="s">
        <v>69</v>
      </c>
      <c r="PW12" s="207" t="s">
        <v>69</v>
      </c>
      <c r="PX12" s="207" t="s">
        <v>69</v>
      </c>
      <c r="PY12" s="207" t="s">
        <v>69</v>
      </c>
      <c r="PZ12" s="207" t="s">
        <v>69</v>
      </c>
      <c r="QA12" s="207" t="s">
        <v>69</v>
      </c>
      <c r="QB12" s="207" t="s">
        <v>69</v>
      </c>
      <c r="QC12" s="207" t="s">
        <v>69</v>
      </c>
      <c r="QD12" s="207" t="s">
        <v>69</v>
      </c>
      <c r="QE12" s="207" t="s">
        <v>69</v>
      </c>
      <c r="QF12" s="207" t="s">
        <v>69</v>
      </c>
      <c r="QG12" s="207" t="s">
        <v>69</v>
      </c>
      <c r="QH12" s="207" t="s">
        <v>69</v>
      </c>
      <c r="QI12" s="207" t="s">
        <v>69</v>
      </c>
      <c r="QJ12" s="207" t="s">
        <v>69</v>
      </c>
      <c r="QK12" s="207" t="s">
        <v>69</v>
      </c>
      <c r="QL12" s="207" t="s">
        <v>69</v>
      </c>
      <c r="QM12" s="207" t="s">
        <v>69</v>
      </c>
      <c r="QN12" s="207" t="s">
        <v>69</v>
      </c>
      <c r="QO12" s="207" t="s">
        <v>69</v>
      </c>
      <c r="QP12" s="207" t="s">
        <v>69</v>
      </c>
      <c r="QQ12" s="207" t="s">
        <v>69</v>
      </c>
      <c r="QR12" s="207" t="s">
        <v>69</v>
      </c>
      <c r="QS12" s="207" t="s">
        <v>69</v>
      </c>
      <c r="QT12" s="207" t="s">
        <v>69</v>
      </c>
      <c r="QU12" s="207" t="s">
        <v>69</v>
      </c>
      <c r="QV12" s="207" t="s">
        <v>69</v>
      </c>
      <c r="QW12" s="207" t="s">
        <v>69</v>
      </c>
      <c r="QX12" s="207" t="s">
        <v>69</v>
      </c>
      <c r="QY12" s="207" t="s">
        <v>69</v>
      </c>
      <c r="QZ12" s="207" t="s">
        <v>69</v>
      </c>
      <c r="RA12" s="207" t="s">
        <v>69</v>
      </c>
      <c r="RB12" s="207" t="s">
        <v>69</v>
      </c>
      <c r="RC12" s="207" t="s">
        <v>69</v>
      </c>
      <c r="RD12" s="207" t="s">
        <v>69</v>
      </c>
      <c r="RE12" s="207" t="s">
        <v>69</v>
      </c>
      <c r="RF12" s="207" t="s">
        <v>69</v>
      </c>
      <c r="RG12" s="207" t="s">
        <v>69</v>
      </c>
      <c r="RH12" s="207" t="s">
        <v>69</v>
      </c>
      <c r="RI12" s="207" t="s">
        <v>69</v>
      </c>
      <c r="RJ12" s="207" t="s">
        <v>69</v>
      </c>
      <c r="RK12" s="207" t="s">
        <v>69</v>
      </c>
      <c r="RL12" s="207" t="s">
        <v>69</v>
      </c>
      <c r="RM12" s="207" t="s">
        <v>69</v>
      </c>
      <c r="RN12" s="207" t="s">
        <v>69</v>
      </c>
      <c r="RO12" s="207" t="s">
        <v>69</v>
      </c>
      <c r="RP12" s="207" t="s">
        <v>69</v>
      </c>
      <c r="RQ12" s="207" t="s">
        <v>69</v>
      </c>
      <c r="RR12" s="207" t="s">
        <v>69</v>
      </c>
      <c r="RS12" s="207" t="s">
        <v>69</v>
      </c>
      <c r="RT12" s="207" t="s">
        <v>69</v>
      </c>
      <c r="RU12" s="207" t="s">
        <v>69</v>
      </c>
      <c r="RV12" s="207" t="s">
        <v>69</v>
      </c>
      <c r="RW12" s="207" t="s">
        <v>69</v>
      </c>
      <c r="RX12" s="207" t="s">
        <v>69</v>
      </c>
      <c r="RY12" s="207" t="s">
        <v>69</v>
      </c>
      <c r="RZ12" s="207" t="s">
        <v>69</v>
      </c>
      <c r="SA12" s="207" t="s">
        <v>69</v>
      </c>
      <c r="SB12" s="207" t="s">
        <v>69</v>
      </c>
      <c r="SC12" s="207" t="s">
        <v>69</v>
      </c>
      <c r="SD12" s="207" t="s">
        <v>69</v>
      </c>
      <c r="SE12" s="207" t="s">
        <v>69</v>
      </c>
      <c r="SF12" s="207" t="s">
        <v>69</v>
      </c>
      <c r="SG12" s="207" t="s">
        <v>69</v>
      </c>
      <c r="SH12" s="207" t="s">
        <v>69</v>
      </c>
      <c r="SI12" s="207" t="s">
        <v>69</v>
      </c>
      <c r="SJ12" s="207" t="s">
        <v>69</v>
      </c>
      <c r="SK12" s="207" t="s">
        <v>69</v>
      </c>
      <c r="SL12" s="207" t="s">
        <v>69</v>
      </c>
      <c r="SM12" s="207" t="s">
        <v>69</v>
      </c>
      <c r="SN12" s="207" t="s">
        <v>69</v>
      </c>
      <c r="SO12" s="207" t="s">
        <v>69</v>
      </c>
      <c r="SP12" s="207" t="s">
        <v>69</v>
      </c>
      <c r="SQ12" s="207" t="s">
        <v>69</v>
      </c>
      <c r="SR12" s="207" t="s">
        <v>69</v>
      </c>
      <c r="SS12" s="207" t="s">
        <v>69</v>
      </c>
      <c r="ST12" s="207" t="s">
        <v>69</v>
      </c>
      <c r="SU12" s="207" t="s">
        <v>69</v>
      </c>
      <c r="SV12" s="207" t="s">
        <v>69</v>
      </c>
      <c r="SW12" s="207" t="s">
        <v>69</v>
      </c>
      <c r="SX12" s="207" t="s">
        <v>69</v>
      </c>
      <c r="SY12" s="207" t="s">
        <v>69</v>
      </c>
      <c r="SZ12" s="207" t="s">
        <v>69</v>
      </c>
      <c r="TA12" s="207" t="s">
        <v>69</v>
      </c>
      <c r="TB12" s="207" t="s">
        <v>69</v>
      </c>
      <c r="TC12" s="207" t="s">
        <v>69</v>
      </c>
      <c r="TD12" s="207" t="s">
        <v>69</v>
      </c>
      <c r="TE12" s="207" t="s">
        <v>69</v>
      </c>
      <c r="TF12" s="207" t="s">
        <v>69</v>
      </c>
      <c r="TG12" s="207" t="s">
        <v>69</v>
      </c>
      <c r="TH12" s="207" t="s">
        <v>69</v>
      </c>
      <c r="TI12" s="207" t="s">
        <v>69</v>
      </c>
      <c r="TJ12" s="207" t="s">
        <v>69</v>
      </c>
      <c r="TK12" s="207" t="s">
        <v>69</v>
      </c>
      <c r="TL12" s="207" t="s">
        <v>69</v>
      </c>
      <c r="TM12" s="207" t="s">
        <v>69</v>
      </c>
      <c r="TN12" s="207" t="s">
        <v>69</v>
      </c>
      <c r="TO12" s="207" t="s">
        <v>69</v>
      </c>
      <c r="TP12" s="207" t="s">
        <v>69</v>
      </c>
      <c r="TQ12" s="207" t="s">
        <v>69</v>
      </c>
      <c r="TR12" s="207" t="s">
        <v>69</v>
      </c>
      <c r="TS12" s="207" t="s">
        <v>69</v>
      </c>
      <c r="TT12" s="207" t="s">
        <v>69</v>
      </c>
      <c r="TU12" s="207" t="s">
        <v>69</v>
      </c>
      <c r="TV12" s="207" t="s">
        <v>69</v>
      </c>
      <c r="TW12" s="207" t="s">
        <v>69</v>
      </c>
      <c r="TX12" s="207" t="s">
        <v>69</v>
      </c>
      <c r="TY12" s="207" t="s">
        <v>69</v>
      </c>
      <c r="TZ12" s="207" t="s">
        <v>69</v>
      </c>
      <c r="UA12" s="207" t="s">
        <v>69</v>
      </c>
      <c r="UB12" s="207" t="s">
        <v>69</v>
      </c>
      <c r="UC12" s="207" t="s">
        <v>69</v>
      </c>
      <c r="UD12" s="207" t="s">
        <v>69</v>
      </c>
      <c r="UE12" s="207" t="s">
        <v>69</v>
      </c>
      <c r="UF12" s="207" t="s">
        <v>69</v>
      </c>
      <c r="UG12" s="207" t="s">
        <v>69</v>
      </c>
      <c r="UH12" s="207" t="s">
        <v>69</v>
      </c>
      <c r="UI12" s="207" t="s">
        <v>69</v>
      </c>
      <c r="UJ12" s="207" t="s">
        <v>69</v>
      </c>
      <c r="UK12" s="207" t="s">
        <v>69</v>
      </c>
      <c r="UL12" s="207" t="s">
        <v>69</v>
      </c>
      <c r="UM12" s="207" t="s">
        <v>69</v>
      </c>
      <c r="UN12" s="207" t="s">
        <v>69</v>
      </c>
      <c r="UO12" s="207" t="s">
        <v>69</v>
      </c>
      <c r="UP12" s="207" t="s">
        <v>69</v>
      </c>
      <c r="UQ12" s="207" t="s">
        <v>69</v>
      </c>
      <c r="UR12" s="207" t="s">
        <v>69</v>
      </c>
      <c r="US12" s="207" t="s">
        <v>69</v>
      </c>
      <c r="UT12" s="207" t="s">
        <v>69</v>
      </c>
      <c r="UU12" s="207" t="s">
        <v>69</v>
      </c>
      <c r="UV12" s="207" t="s">
        <v>69</v>
      </c>
      <c r="UW12" s="207" t="s">
        <v>69</v>
      </c>
      <c r="UX12" s="207" t="s">
        <v>69</v>
      </c>
      <c r="UY12" s="207" t="s">
        <v>69</v>
      </c>
      <c r="UZ12" s="207" t="s">
        <v>69</v>
      </c>
      <c r="VA12" s="207" t="s">
        <v>69</v>
      </c>
      <c r="VB12" s="207" t="s">
        <v>69</v>
      </c>
      <c r="VC12" s="207" t="s">
        <v>69</v>
      </c>
      <c r="VD12" s="207" t="s">
        <v>69</v>
      </c>
      <c r="VE12" s="207" t="s">
        <v>69</v>
      </c>
      <c r="VF12" s="207" t="s">
        <v>69</v>
      </c>
      <c r="VG12" s="207" t="s">
        <v>69</v>
      </c>
      <c r="VH12" s="207" t="s">
        <v>69</v>
      </c>
      <c r="VI12" s="207" t="s">
        <v>69</v>
      </c>
      <c r="VJ12" s="207" t="s">
        <v>69</v>
      </c>
      <c r="VK12" s="207" t="s">
        <v>69</v>
      </c>
      <c r="VL12" s="207" t="s">
        <v>69</v>
      </c>
      <c r="VM12" s="207" t="s">
        <v>69</v>
      </c>
      <c r="VN12" s="207" t="s">
        <v>69</v>
      </c>
      <c r="VO12" s="207" t="s">
        <v>69</v>
      </c>
      <c r="VP12" s="207" t="s">
        <v>69</v>
      </c>
      <c r="VQ12" s="207" t="s">
        <v>69</v>
      </c>
      <c r="VR12" s="207" t="s">
        <v>69</v>
      </c>
      <c r="VS12" s="207" t="s">
        <v>69</v>
      </c>
      <c r="VT12" s="207" t="s">
        <v>69</v>
      </c>
      <c r="VU12" s="207" t="s">
        <v>69</v>
      </c>
      <c r="VV12" s="207" t="s">
        <v>69</v>
      </c>
      <c r="VW12" s="207" t="s">
        <v>69</v>
      </c>
      <c r="VX12" s="207" t="s">
        <v>69</v>
      </c>
      <c r="VY12" s="207" t="s">
        <v>69</v>
      </c>
      <c r="VZ12" s="207" t="s">
        <v>69</v>
      </c>
      <c r="WA12" s="207" t="s">
        <v>69</v>
      </c>
      <c r="WB12" s="207" t="s">
        <v>69</v>
      </c>
      <c r="WC12" s="207" t="s">
        <v>69</v>
      </c>
      <c r="WD12" s="207" t="s">
        <v>69</v>
      </c>
      <c r="WE12" s="207" t="s">
        <v>69</v>
      </c>
      <c r="WF12" s="207" t="s">
        <v>69</v>
      </c>
      <c r="WG12" s="207" t="s">
        <v>69</v>
      </c>
      <c r="WH12" s="207" t="s">
        <v>69</v>
      </c>
      <c r="WI12" s="207" t="s">
        <v>69</v>
      </c>
      <c r="WJ12" s="207" t="s">
        <v>69</v>
      </c>
      <c r="WK12" s="207" t="s">
        <v>69</v>
      </c>
      <c r="WL12" s="207" t="s">
        <v>69</v>
      </c>
      <c r="WM12" s="207" t="s">
        <v>69</v>
      </c>
      <c r="WN12" s="207" t="s">
        <v>69</v>
      </c>
      <c r="WO12" s="207" t="s">
        <v>69</v>
      </c>
      <c r="WP12" s="207" t="s">
        <v>69</v>
      </c>
      <c r="WQ12" s="207" t="s">
        <v>69</v>
      </c>
      <c r="WR12" s="207" t="s">
        <v>69</v>
      </c>
      <c r="WS12" s="207" t="s">
        <v>69</v>
      </c>
      <c r="WT12" s="207" t="s">
        <v>69</v>
      </c>
      <c r="WU12" s="207" t="s">
        <v>69</v>
      </c>
      <c r="WV12" s="207" t="s">
        <v>69</v>
      </c>
      <c r="WW12" s="207" t="s">
        <v>69</v>
      </c>
      <c r="WX12" s="207" t="s">
        <v>69</v>
      </c>
      <c r="WY12" s="207" t="s">
        <v>69</v>
      </c>
      <c r="WZ12" s="207" t="s">
        <v>69</v>
      </c>
      <c r="XA12" s="207" t="s">
        <v>69</v>
      </c>
      <c r="XB12" s="207" t="s">
        <v>69</v>
      </c>
      <c r="XC12" s="207" t="s">
        <v>69</v>
      </c>
      <c r="XD12" s="207" t="s">
        <v>69</v>
      </c>
      <c r="XE12" s="207" t="s">
        <v>69</v>
      </c>
      <c r="XF12" s="207" t="s">
        <v>69</v>
      </c>
      <c r="XG12" s="207" t="s">
        <v>69</v>
      </c>
      <c r="XH12" s="207" t="s">
        <v>69</v>
      </c>
      <c r="XI12" s="207" t="s">
        <v>69</v>
      </c>
      <c r="XJ12" s="207" t="s">
        <v>69</v>
      </c>
      <c r="XK12" s="207" t="s">
        <v>69</v>
      </c>
      <c r="XL12" s="207" t="s">
        <v>69</v>
      </c>
      <c r="XM12" s="207" t="s">
        <v>69</v>
      </c>
      <c r="XN12" s="207" t="s">
        <v>69</v>
      </c>
      <c r="XO12" s="207" t="s">
        <v>69</v>
      </c>
      <c r="XP12" s="207" t="s">
        <v>69</v>
      </c>
      <c r="XQ12" s="207" t="s">
        <v>69</v>
      </c>
      <c r="XR12" s="207" t="s">
        <v>69</v>
      </c>
      <c r="XS12" s="207" t="s">
        <v>69</v>
      </c>
      <c r="XT12" s="207" t="s">
        <v>69</v>
      </c>
      <c r="XU12" s="207" t="s">
        <v>69</v>
      </c>
      <c r="XV12" s="207" t="s">
        <v>69</v>
      </c>
      <c r="XW12" s="207" t="s">
        <v>69</v>
      </c>
      <c r="XX12" s="207" t="s">
        <v>69</v>
      </c>
      <c r="XY12" s="207" t="s">
        <v>69</v>
      </c>
      <c r="XZ12" s="207" t="s">
        <v>69</v>
      </c>
      <c r="YA12" s="207" t="s">
        <v>69</v>
      </c>
      <c r="YB12" s="207" t="s">
        <v>69</v>
      </c>
      <c r="YC12" s="207" t="s">
        <v>69</v>
      </c>
      <c r="YD12" s="207" t="s">
        <v>69</v>
      </c>
      <c r="YE12" s="207" t="s">
        <v>69</v>
      </c>
      <c r="YF12" s="207" t="s">
        <v>69</v>
      </c>
      <c r="YG12" s="207" t="s">
        <v>69</v>
      </c>
      <c r="YH12" s="207" t="s">
        <v>69</v>
      </c>
      <c r="YI12" s="207" t="s">
        <v>69</v>
      </c>
      <c r="YJ12" s="207" t="s">
        <v>69</v>
      </c>
      <c r="YK12" s="207" t="s">
        <v>69</v>
      </c>
      <c r="YL12" s="207" t="s">
        <v>69</v>
      </c>
      <c r="YM12" s="207" t="s">
        <v>69</v>
      </c>
      <c r="YN12" s="207" t="s">
        <v>69</v>
      </c>
      <c r="YO12" s="207" t="s">
        <v>69</v>
      </c>
      <c r="YP12" s="207" t="s">
        <v>69</v>
      </c>
      <c r="YQ12" s="207" t="s">
        <v>69</v>
      </c>
      <c r="YR12" s="207" t="s">
        <v>69</v>
      </c>
      <c r="YS12" s="207" t="s">
        <v>69</v>
      </c>
      <c r="YT12" s="207" t="s">
        <v>69</v>
      </c>
      <c r="YU12" s="207" t="s">
        <v>69</v>
      </c>
      <c r="YV12" s="207" t="s">
        <v>69</v>
      </c>
      <c r="YW12" s="207" t="s">
        <v>69</v>
      </c>
      <c r="YX12" s="207" t="s">
        <v>69</v>
      </c>
      <c r="YY12" s="207" t="s">
        <v>69</v>
      </c>
      <c r="YZ12" s="207" t="s">
        <v>69</v>
      </c>
      <c r="ZA12" s="207" t="s">
        <v>69</v>
      </c>
      <c r="ZB12" s="207" t="s">
        <v>69</v>
      </c>
      <c r="ZC12" s="207" t="s">
        <v>69</v>
      </c>
      <c r="ZD12" s="207" t="s">
        <v>69</v>
      </c>
      <c r="ZE12" s="207" t="s">
        <v>69</v>
      </c>
      <c r="ZF12" s="207" t="s">
        <v>69</v>
      </c>
      <c r="ZG12" s="207" t="s">
        <v>69</v>
      </c>
      <c r="ZH12" s="207" t="s">
        <v>69</v>
      </c>
      <c r="ZI12" s="207" t="s">
        <v>69</v>
      </c>
      <c r="ZJ12" s="207" t="s">
        <v>69</v>
      </c>
      <c r="ZK12" s="207" t="s">
        <v>69</v>
      </c>
      <c r="ZL12" s="207" t="s">
        <v>69</v>
      </c>
      <c r="ZM12" s="207" t="s">
        <v>69</v>
      </c>
      <c r="ZN12" s="207" t="s">
        <v>69</v>
      </c>
      <c r="ZO12" s="207" t="s">
        <v>69</v>
      </c>
      <c r="ZP12" s="207" t="s">
        <v>69</v>
      </c>
      <c r="ZQ12" s="207" t="s">
        <v>69</v>
      </c>
      <c r="ZR12" s="207" t="s">
        <v>69</v>
      </c>
      <c r="ZS12" s="207" t="s">
        <v>69</v>
      </c>
      <c r="ZT12" s="207" t="s">
        <v>69</v>
      </c>
      <c r="ZU12" s="207" t="s">
        <v>69</v>
      </c>
      <c r="ZV12" s="207" t="s">
        <v>26</v>
      </c>
      <c r="ZW12" s="207" t="s">
        <v>26</v>
      </c>
      <c r="ZX12" s="207" t="s">
        <v>26</v>
      </c>
      <c r="ZY12" s="207" t="s">
        <v>26</v>
      </c>
      <c r="ZZ12" s="207" t="s">
        <v>26</v>
      </c>
      <c r="AAA12" s="207" t="s">
        <v>158</v>
      </c>
      <c r="AAB12" s="207" t="s">
        <v>158</v>
      </c>
      <c r="AAC12" s="207" t="s">
        <v>158</v>
      </c>
      <c r="AAD12" s="207" t="s">
        <v>158</v>
      </c>
      <c r="AAE12" s="207" t="s">
        <v>158</v>
      </c>
      <c r="AAF12" s="207" t="s">
        <v>158</v>
      </c>
      <c r="AAG12" s="207" t="s">
        <v>158</v>
      </c>
      <c r="AAH12" s="207" t="s">
        <v>158</v>
      </c>
      <c r="AAI12" s="207" t="s">
        <v>158</v>
      </c>
      <c r="AAJ12" s="207" t="s">
        <v>158</v>
      </c>
      <c r="AAK12" s="207" t="s">
        <v>158</v>
      </c>
      <c r="AAL12" s="207" t="s">
        <v>158</v>
      </c>
      <c r="AAM12" s="207" t="s">
        <v>158</v>
      </c>
      <c r="AAN12" s="207" t="s">
        <v>158</v>
      </c>
      <c r="AAO12" s="207" t="s">
        <v>158</v>
      </c>
      <c r="AAP12" s="207" t="s">
        <v>158</v>
      </c>
      <c r="AAQ12" s="207" t="s">
        <v>158</v>
      </c>
      <c r="AAR12" s="207" t="s">
        <v>158</v>
      </c>
      <c r="AAS12" s="207" t="s">
        <v>158</v>
      </c>
      <c r="AAT12" s="207" t="s">
        <v>158</v>
      </c>
      <c r="AAU12" s="207" t="s">
        <v>158</v>
      </c>
      <c r="AAV12" s="207" t="s">
        <v>158</v>
      </c>
      <c r="AAW12" s="207" t="s">
        <v>158</v>
      </c>
      <c r="AAX12" s="207" t="s">
        <v>158</v>
      </c>
      <c r="AAY12" s="207" t="s">
        <v>158</v>
      </c>
      <c r="AAZ12" s="207" t="s">
        <v>158</v>
      </c>
      <c r="ABA12" s="306">
        <f>(ÜBERSICHT!K12)</f>
        <v>0</v>
      </c>
      <c r="ABB12" s="195">
        <f>(ÜBERSICHT!L12)</f>
        <v>0</v>
      </c>
      <c r="ABC12" s="206">
        <f t="shared" si="2"/>
        <v>5</v>
      </c>
      <c r="ABD12" s="34">
        <f t="shared" si="3"/>
        <v>5</v>
      </c>
      <c r="ABE12" s="34">
        <f t="shared" si="4"/>
        <v>0</v>
      </c>
      <c r="ABF12" s="34">
        <f t="shared" si="5"/>
        <v>0</v>
      </c>
      <c r="ABG12" s="34">
        <f t="shared" si="6"/>
        <v>0</v>
      </c>
      <c r="ABH12" s="34">
        <f t="shared" si="7"/>
        <v>0</v>
      </c>
      <c r="ABI12" s="34">
        <f t="shared" si="8"/>
        <v>691</v>
      </c>
      <c r="ABJ12" s="73">
        <f t="shared" si="9"/>
        <v>696</v>
      </c>
      <c r="ABK12" s="28"/>
      <c r="ABL12" s="201" t="s">
        <v>69</v>
      </c>
      <c r="ABM12" s="51">
        <v>1</v>
      </c>
      <c r="ABN12" s="52" t="s">
        <v>115</v>
      </c>
      <c r="ABO12" s="28"/>
      <c r="ABP12" s="271" t="str">
        <f>(Mitglieder!C13)</f>
        <v>Fahrlerer</v>
      </c>
      <c r="ABQ12" s="216">
        <f t="shared" si="103"/>
        <v>1</v>
      </c>
      <c r="ABR12" s="216" t="e">
        <f t="shared" si="104"/>
        <v>#DIV/0!</v>
      </c>
      <c r="ABS12" s="34">
        <f t="shared" si="10"/>
        <v>0</v>
      </c>
      <c r="ABT12" s="34">
        <f t="shared" si="11"/>
        <v>0</v>
      </c>
      <c r="ABU12" s="34">
        <f t="shared" si="12"/>
        <v>0</v>
      </c>
      <c r="ABV12" s="34">
        <f t="shared" si="13"/>
        <v>0</v>
      </c>
      <c r="ABW12" s="34">
        <f t="shared" si="14"/>
        <v>0</v>
      </c>
      <c r="ABX12" s="34">
        <f t="shared" si="15"/>
        <v>31</v>
      </c>
      <c r="ABY12" s="73">
        <f t="shared" si="16"/>
        <v>31</v>
      </c>
      <c r="ABZ12" s="216" t="e">
        <f t="shared" si="105"/>
        <v>#DIV/0!</v>
      </c>
      <c r="ACA12" s="34">
        <f t="shared" si="17"/>
        <v>0</v>
      </c>
      <c r="ACB12" s="34">
        <f t="shared" si="18"/>
        <v>0</v>
      </c>
      <c r="ACC12" s="34">
        <f t="shared" si="19"/>
        <v>0</v>
      </c>
      <c r="ACD12" s="34">
        <f t="shared" si="20"/>
        <v>0</v>
      </c>
      <c r="ACE12" s="34">
        <f t="shared" si="21"/>
        <v>0</v>
      </c>
      <c r="ACF12" s="34">
        <f t="shared" si="22"/>
        <v>31</v>
      </c>
      <c r="ACG12" s="73">
        <f t="shared" si="88"/>
        <v>31</v>
      </c>
      <c r="ACH12" s="216" t="e">
        <f t="shared" si="106"/>
        <v>#DIV/0!</v>
      </c>
      <c r="ACI12" s="34">
        <f t="shared" si="24"/>
        <v>0</v>
      </c>
      <c r="ACJ12" s="34">
        <f t="shared" si="25"/>
        <v>0</v>
      </c>
      <c r="ACK12" s="34">
        <f t="shared" si="26"/>
        <v>0</v>
      </c>
      <c r="ACL12" s="34">
        <f t="shared" si="27"/>
        <v>0</v>
      </c>
      <c r="ACM12" s="34">
        <f t="shared" si="28"/>
        <v>0</v>
      </c>
      <c r="ACN12" s="34">
        <f t="shared" si="29"/>
        <v>31</v>
      </c>
      <c r="ACO12" s="73">
        <f t="shared" si="90"/>
        <v>31</v>
      </c>
      <c r="ACP12" s="216" t="e">
        <f t="shared" si="107"/>
        <v>#DIV/0!</v>
      </c>
      <c r="ACQ12" s="34">
        <f t="shared" si="31"/>
        <v>0</v>
      </c>
      <c r="ACR12" s="34">
        <f t="shared" si="32"/>
        <v>0</v>
      </c>
      <c r="ACS12" s="34">
        <f t="shared" si="33"/>
        <v>0</v>
      </c>
      <c r="ACT12" s="34">
        <f t="shared" si="34"/>
        <v>0</v>
      </c>
      <c r="ACU12" s="34">
        <f t="shared" si="35"/>
        <v>0</v>
      </c>
      <c r="ACV12" s="34">
        <f t="shared" si="36"/>
        <v>30</v>
      </c>
      <c r="ACW12" s="73">
        <f t="shared" si="92"/>
        <v>30</v>
      </c>
      <c r="ACX12" s="216" t="e">
        <f t="shared" si="108"/>
        <v>#DIV/0!</v>
      </c>
      <c r="ACY12" s="34">
        <f t="shared" si="38"/>
        <v>0</v>
      </c>
      <c r="ACZ12" s="34">
        <f t="shared" si="39"/>
        <v>0</v>
      </c>
      <c r="ADA12" s="34">
        <f t="shared" si="40"/>
        <v>0</v>
      </c>
      <c r="ADB12" s="34">
        <f t="shared" si="41"/>
        <v>0</v>
      </c>
      <c r="ADC12" s="34">
        <f t="shared" si="42"/>
        <v>0</v>
      </c>
      <c r="ADD12" s="34">
        <f t="shared" si="43"/>
        <v>31</v>
      </c>
      <c r="ADE12" s="73">
        <f t="shared" si="94"/>
        <v>31</v>
      </c>
      <c r="ADF12" s="216" t="e">
        <f t="shared" si="109"/>
        <v>#DIV/0!</v>
      </c>
      <c r="ADG12" s="34">
        <f t="shared" si="45"/>
        <v>0</v>
      </c>
      <c r="ADH12" s="34">
        <f t="shared" si="46"/>
        <v>0</v>
      </c>
      <c r="ADI12" s="34">
        <f t="shared" si="47"/>
        <v>0</v>
      </c>
      <c r="ADJ12" s="34">
        <f t="shared" si="48"/>
        <v>0</v>
      </c>
      <c r="ADK12" s="34">
        <f t="shared" si="49"/>
        <v>0</v>
      </c>
      <c r="ADL12" s="34">
        <f t="shared" si="50"/>
        <v>30</v>
      </c>
      <c r="ADM12" s="73">
        <f t="shared" si="96"/>
        <v>30</v>
      </c>
      <c r="ADN12" s="216" t="e">
        <f t="shared" si="110"/>
        <v>#DIV/0!</v>
      </c>
      <c r="ADO12" s="34">
        <f t="shared" si="52"/>
        <v>0</v>
      </c>
      <c r="ADP12" s="34">
        <f t="shared" si="53"/>
        <v>0</v>
      </c>
      <c r="ADQ12" s="34">
        <f t="shared" si="54"/>
        <v>0</v>
      </c>
      <c r="ADR12" s="34">
        <f t="shared" si="55"/>
        <v>0</v>
      </c>
      <c r="ADS12" s="34">
        <f t="shared" si="56"/>
        <v>0</v>
      </c>
      <c r="ADT12" s="34">
        <f t="shared" si="57"/>
        <v>31</v>
      </c>
      <c r="ADU12" s="73">
        <f t="shared" si="98"/>
        <v>31</v>
      </c>
      <c r="ADV12" s="216" t="e">
        <f t="shared" si="111"/>
        <v>#DIV/0!</v>
      </c>
      <c r="ADW12" s="34">
        <f t="shared" si="72"/>
        <v>0</v>
      </c>
      <c r="ADX12" s="34">
        <f t="shared" si="73"/>
        <v>0</v>
      </c>
      <c r="ADY12" s="34">
        <f t="shared" si="74"/>
        <v>0</v>
      </c>
      <c r="ADZ12" s="34">
        <f t="shared" si="75"/>
        <v>0</v>
      </c>
      <c r="AEA12" s="34">
        <f t="shared" si="76"/>
        <v>0</v>
      </c>
      <c r="AEB12" s="34">
        <f t="shared" si="77"/>
        <v>31</v>
      </c>
      <c r="AEC12" s="73">
        <f t="shared" si="100"/>
        <v>31</v>
      </c>
      <c r="AED12" s="216">
        <f t="shared" si="112"/>
        <v>1</v>
      </c>
      <c r="AEE12" s="34">
        <f t="shared" si="79"/>
        <v>5</v>
      </c>
      <c r="AEF12" s="34">
        <f t="shared" si="80"/>
        <v>0</v>
      </c>
      <c r="AEG12" s="34">
        <f t="shared" si="81"/>
        <v>0</v>
      </c>
      <c r="AEH12" s="34">
        <f t="shared" si="82"/>
        <v>0</v>
      </c>
      <c r="AEI12" s="34">
        <f t="shared" si="83"/>
        <v>0</v>
      </c>
      <c r="AEJ12" s="34">
        <f t="shared" si="84"/>
        <v>5</v>
      </c>
      <c r="AEK12" s="73">
        <f t="shared" si="102"/>
        <v>10</v>
      </c>
    </row>
    <row r="13" spans="1:817" x14ac:dyDescent="0.3">
      <c r="A13" s="200">
        <f t="shared" si="61"/>
        <v>11</v>
      </c>
      <c r="B13" s="283">
        <f>1*SUBTOTAL(3,A$3:A13)</f>
        <v>11</v>
      </c>
      <c r="C13" s="6" t="str">
        <f>(Mitglieder!C13)</f>
        <v>Fahrlerer</v>
      </c>
      <c r="D13" s="171">
        <f t="shared" si="0"/>
        <v>0.92405063291139244</v>
      </c>
      <c r="E13" s="171">
        <f t="shared" si="1"/>
        <v>1</v>
      </c>
      <c r="F13" s="56"/>
      <c r="G13" s="207" t="s">
        <v>69</v>
      </c>
      <c r="H13" s="207" t="s">
        <v>69</v>
      </c>
      <c r="I13" s="207" t="s">
        <v>69</v>
      </c>
      <c r="J13" s="207" t="s">
        <v>69</v>
      </c>
      <c r="K13" s="207" t="s">
        <v>69</v>
      </c>
      <c r="L13" s="207" t="s">
        <v>69</v>
      </c>
      <c r="M13" s="207" t="s">
        <v>69</v>
      </c>
      <c r="N13" s="207" t="s">
        <v>69</v>
      </c>
      <c r="O13" s="207" t="s">
        <v>69</v>
      </c>
      <c r="P13" s="207" t="s">
        <v>69</v>
      </c>
      <c r="Q13" s="207" t="s">
        <v>69</v>
      </c>
      <c r="R13" s="207" t="s">
        <v>69</v>
      </c>
      <c r="S13" s="207" t="s">
        <v>69</v>
      </c>
      <c r="T13" s="207" t="s">
        <v>69</v>
      </c>
      <c r="U13" s="207" t="s">
        <v>69</v>
      </c>
      <c r="V13" s="207" t="s">
        <v>69</v>
      </c>
      <c r="W13" s="207" t="s">
        <v>69</v>
      </c>
      <c r="X13" s="207" t="s">
        <v>69</v>
      </c>
      <c r="Y13" s="207" t="s">
        <v>69</v>
      </c>
      <c r="Z13" s="207" t="s">
        <v>69</v>
      </c>
      <c r="AA13" s="207" t="s">
        <v>69</v>
      </c>
      <c r="AB13" s="207" t="s">
        <v>69</v>
      </c>
      <c r="AC13" s="207" t="s">
        <v>69</v>
      </c>
      <c r="AD13" s="207" t="s">
        <v>69</v>
      </c>
      <c r="AE13" s="207" t="s">
        <v>69</v>
      </c>
      <c r="AF13" s="207" t="s">
        <v>69</v>
      </c>
      <c r="AG13" s="207" t="s">
        <v>69</v>
      </c>
      <c r="AH13" s="207" t="s">
        <v>69</v>
      </c>
      <c r="AI13" s="207" t="s">
        <v>69</v>
      </c>
      <c r="AJ13" s="207" t="s">
        <v>69</v>
      </c>
      <c r="AK13" s="207" t="s">
        <v>69</v>
      </c>
      <c r="AL13" s="207" t="s">
        <v>69</v>
      </c>
      <c r="AM13" s="207" t="s">
        <v>69</v>
      </c>
      <c r="AN13" s="207" t="s">
        <v>69</v>
      </c>
      <c r="AO13" s="207" t="s">
        <v>69</v>
      </c>
      <c r="AP13" s="207" t="s">
        <v>69</v>
      </c>
      <c r="AQ13" s="207" t="s">
        <v>69</v>
      </c>
      <c r="AR13" s="207" t="s">
        <v>69</v>
      </c>
      <c r="AS13" s="207" t="s">
        <v>69</v>
      </c>
      <c r="AT13" s="207" t="s">
        <v>69</v>
      </c>
      <c r="AU13" s="207" t="s">
        <v>69</v>
      </c>
      <c r="AV13" s="207" t="s">
        <v>69</v>
      </c>
      <c r="AW13" s="207" t="s">
        <v>69</v>
      </c>
      <c r="AX13" s="207" t="s">
        <v>69</v>
      </c>
      <c r="AY13" s="207" t="s">
        <v>69</v>
      </c>
      <c r="AZ13" s="207" t="s">
        <v>69</v>
      </c>
      <c r="BA13" s="207" t="s">
        <v>69</v>
      </c>
      <c r="BB13" s="207" t="s">
        <v>69</v>
      </c>
      <c r="BC13" s="207" t="s">
        <v>69</v>
      </c>
      <c r="BD13" s="207" t="s">
        <v>69</v>
      </c>
      <c r="BE13" s="207" t="s">
        <v>69</v>
      </c>
      <c r="BF13" s="207" t="s">
        <v>69</v>
      </c>
      <c r="BG13" s="207" t="s">
        <v>69</v>
      </c>
      <c r="BH13" s="207" t="s">
        <v>69</v>
      </c>
      <c r="BI13" s="207" t="s">
        <v>69</v>
      </c>
      <c r="BJ13" s="207" t="s">
        <v>69</v>
      </c>
      <c r="BK13" s="207" t="s">
        <v>69</v>
      </c>
      <c r="BL13" s="207" t="s">
        <v>69</v>
      </c>
      <c r="BM13" s="207" t="s">
        <v>69</v>
      </c>
      <c r="BN13" s="207" t="s">
        <v>69</v>
      </c>
      <c r="BO13" s="207" t="s">
        <v>69</v>
      </c>
      <c r="BP13" s="207" t="s">
        <v>69</v>
      </c>
      <c r="BQ13" s="207" t="s">
        <v>69</v>
      </c>
      <c r="BR13" s="207" t="s">
        <v>69</v>
      </c>
      <c r="BS13" s="207" t="s">
        <v>69</v>
      </c>
      <c r="BT13" s="207" t="s">
        <v>69</v>
      </c>
      <c r="BU13" s="207" t="s">
        <v>69</v>
      </c>
      <c r="BV13" s="207" t="s">
        <v>69</v>
      </c>
      <c r="BW13" s="207" t="s">
        <v>69</v>
      </c>
      <c r="BX13" s="207" t="s">
        <v>69</v>
      </c>
      <c r="BY13" s="207" t="s">
        <v>69</v>
      </c>
      <c r="BZ13" s="207" t="s">
        <v>69</v>
      </c>
      <c r="CA13" s="207" t="s">
        <v>69</v>
      </c>
      <c r="CB13" s="207" t="s">
        <v>69</v>
      </c>
      <c r="CC13" s="207" t="s">
        <v>69</v>
      </c>
      <c r="CD13" s="207" t="s">
        <v>69</v>
      </c>
      <c r="CE13" s="207" t="s">
        <v>69</v>
      </c>
      <c r="CF13" s="207" t="s">
        <v>69</v>
      </c>
      <c r="CG13" s="207" t="s">
        <v>69</v>
      </c>
      <c r="CH13" s="207" t="s">
        <v>69</v>
      </c>
      <c r="CI13" s="207" t="s">
        <v>69</v>
      </c>
      <c r="CJ13" s="207" t="s">
        <v>69</v>
      </c>
      <c r="CK13" s="207" t="s">
        <v>69</v>
      </c>
      <c r="CL13" s="207" t="s">
        <v>69</v>
      </c>
      <c r="CM13" s="207" t="s">
        <v>69</v>
      </c>
      <c r="CN13" s="207" t="s">
        <v>69</v>
      </c>
      <c r="CO13" s="207" t="s">
        <v>69</v>
      </c>
      <c r="CP13" s="207" t="s">
        <v>69</v>
      </c>
      <c r="CQ13" s="207" t="s">
        <v>69</v>
      </c>
      <c r="CR13" s="207" t="s">
        <v>69</v>
      </c>
      <c r="CS13" s="207" t="s">
        <v>69</v>
      </c>
      <c r="CT13" s="207" t="s">
        <v>69</v>
      </c>
      <c r="CU13" s="207" t="s">
        <v>69</v>
      </c>
      <c r="CV13" s="207" t="s">
        <v>69</v>
      </c>
      <c r="CW13" s="207" t="s">
        <v>69</v>
      </c>
      <c r="CX13" s="207" t="s">
        <v>69</v>
      </c>
      <c r="CY13" s="207" t="s">
        <v>69</v>
      </c>
      <c r="CZ13" s="207" t="s">
        <v>69</v>
      </c>
      <c r="DA13" s="207" t="s">
        <v>69</v>
      </c>
      <c r="DB13" s="207" t="s">
        <v>69</v>
      </c>
      <c r="DC13" s="207" t="s">
        <v>69</v>
      </c>
      <c r="DD13" s="207" t="s">
        <v>69</v>
      </c>
      <c r="DE13" s="207" t="s">
        <v>69</v>
      </c>
      <c r="DF13" s="207" t="s">
        <v>69</v>
      </c>
      <c r="DG13" s="207" t="s">
        <v>69</v>
      </c>
      <c r="DH13" s="207" t="s">
        <v>69</v>
      </c>
      <c r="DI13" s="207" t="s">
        <v>69</v>
      </c>
      <c r="DJ13" s="207" t="s">
        <v>69</v>
      </c>
      <c r="DK13" s="207" t="s">
        <v>69</v>
      </c>
      <c r="DL13" s="207" t="s">
        <v>69</v>
      </c>
      <c r="DM13" s="207" t="s">
        <v>69</v>
      </c>
      <c r="DN13" s="207" t="s">
        <v>69</v>
      </c>
      <c r="DO13" s="207" t="s">
        <v>69</v>
      </c>
      <c r="DP13" s="207" t="s">
        <v>69</v>
      </c>
      <c r="DQ13" s="207" t="s">
        <v>69</v>
      </c>
      <c r="DR13" s="207" t="s">
        <v>69</v>
      </c>
      <c r="DS13" s="207" t="s">
        <v>69</v>
      </c>
      <c r="DT13" s="207" t="s">
        <v>69</v>
      </c>
      <c r="DU13" s="207" t="s">
        <v>69</v>
      </c>
      <c r="DV13" s="207" t="s">
        <v>69</v>
      </c>
      <c r="DW13" s="207" t="s">
        <v>69</v>
      </c>
      <c r="DX13" s="207" t="s">
        <v>69</v>
      </c>
      <c r="DY13" s="207" t="s">
        <v>69</v>
      </c>
      <c r="DZ13" s="207" t="s">
        <v>69</v>
      </c>
      <c r="EA13" s="207" t="s">
        <v>69</v>
      </c>
      <c r="EB13" s="207" t="s">
        <v>69</v>
      </c>
      <c r="EC13" s="207" t="s">
        <v>69</v>
      </c>
      <c r="ED13" s="207" t="s">
        <v>69</v>
      </c>
      <c r="EE13" s="207" t="s">
        <v>69</v>
      </c>
      <c r="EF13" s="207" t="s">
        <v>69</v>
      </c>
      <c r="EG13" s="207" t="s">
        <v>69</v>
      </c>
      <c r="EH13" s="207" t="s">
        <v>69</v>
      </c>
      <c r="EI13" s="207" t="s">
        <v>69</v>
      </c>
      <c r="EJ13" s="207" t="s">
        <v>69</v>
      </c>
      <c r="EK13" s="207" t="s">
        <v>69</v>
      </c>
      <c r="EL13" s="207" t="s">
        <v>69</v>
      </c>
      <c r="EM13" s="207" t="s">
        <v>69</v>
      </c>
      <c r="EN13" s="207" t="s">
        <v>69</v>
      </c>
      <c r="EO13" s="207" t="s">
        <v>69</v>
      </c>
      <c r="EP13" s="207" t="s">
        <v>69</v>
      </c>
      <c r="EQ13" s="207" t="s">
        <v>69</v>
      </c>
      <c r="ER13" s="207" t="s">
        <v>69</v>
      </c>
      <c r="ES13" s="207" t="s">
        <v>69</v>
      </c>
      <c r="ET13" s="207" t="s">
        <v>69</v>
      </c>
      <c r="EU13" s="207" t="s">
        <v>69</v>
      </c>
      <c r="EV13" s="207" t="s">
        <v>69</v>
      </c>
      <c r="EW13" s="207" t="s">
        <v>69</v>
      </c>
      <c r="EX13" s="207" t="s">
        <v>69</v>
      </c>
      <c r="EY13" s="207" t="s">
        <v>69</v>
      </c>
      <c r="EZ13" s="207" t="s">
        <v>69</v>
      </c>
      <c r="FA13" s="207" t="s">
        <v>69</v>
      </c>
      <c r="FB13" s="207" t="s">
        <v>69</v>
      </c>
      <c r="FC13" s="207" t="s">
        <v>69</v>
      </c>
      <c r="FD13" s="207" t="s">
        <v>69</v>
      </c>
      <c r="FE13" s="207" t="s">
        <v>69</v>
      </c>
      <c r="FF13" s="207" t="s">
        <v>69</v>
      </c>
      <c r="FG13" s="207" t="s">
        <v>69</v>
      </c>
      <c r="FH13" s="207" t="s">
        <v>69</v>
      </c>
      <c r="FI13" s="207" t="s">
        <v>69</v>
      </c>
      <c r="FJ13" s="207" t="s">
        <v>69</v>
      </c>
      <c r="FK13" s="207" t="s">
        <v>69</v>
      </c>
      <c r="FL13" s="207" t="s">
        <v>69</v>
      </c>
      <c r="FM13" s="207" t="s">
        <v>69</v>
      </c>
      <c r="FN13" s="207" t="s">
        <v>69</v>
      </c>
      <c r="FO13" s="207" t="s">
        <v>69</v>
      </c>
      <c r="FP13" s="207" t="s">
        <v>69</v>
      </c>
      <c r="FQ13" s="207" t="s">
        <v>69</v>
      </c>
      <c r="FR13" s="207" t="s">
        <v>69</v>
      </c>
      <c r="FS13" s="207" t="s">
        <v>69</v>
      </c>
      <c r="FT13" s="207" t="s">
        <v>69</v>
      </c>
      <c r="FU13" s="207" t="s">
        <v>69</v>
      </c>
      <c r="FV13" s="207" t="s">
        <v>69</v>
      </c>
      <c r="FW13" s="207" t="s">
        <v>69</v>
      </c>
      <c r="FX13" s="207" t="s">
        <v>69</v>
      </c>
      <c r="FY13" s="207" t="s">
        <v>69</v>
      </c>
      <c r="FZ13" s="207" t="s">
        <v>69</v>
      </c>
      <c r="GA13" s="207" t="s">
        <v>69</v>
      </c>
      <c r="GB13" s="207" t="s">
        <v>69</v>
      </c>
      <c r="GC13" s="207" t="s">
        <v>69</v>
      </c>
      <c r="GD13" s="207" t="s">
        <v>69</v>
      </c>
      <c r="GE13" s="207" t="s">
        <v>69</v>
      </c>
      <c r="GF13" s="207" t="s">
        <v>69</v>
      </c>
      <c r="GG13" s="207" t="s">
        <v>69</v>
      </c>
      <c r="GH13" s="207" t="s">
        <v>69</v>
      </c>
      <c r="GI13" s="207" t="s">
        <v>69</v>
      </c>
      <c r="GJ13" s="207" t="s">
        <v>69</v>
      </c>
      <c r="GK13" s="207" t="s">
        <v>69</v>
      </c>
      <c r="GL13" s="207" t="s">
        <v>69</v>
      </c>
      <c r="GM13" s="207" t="s">
        <v>69</v>
      </c>
      <c r="GN13" s="207" t="s">
        <v>69</v>
      </c>
      <c r="GO13" s="207" t="s">
        <v>69</v>
      </c>
      <c r="GP13" s="207" t="s">
        <v>69</v>
      </c>
      <c r="GQ13" s="207" t="s">
        <v>69</v>
      </c>
      <c r="GR13" s="207" t="s">
        <v>69</v>
      </c>
      <c r="GS13" s="207" t="s">
        <v>69</v>
      </c>
      <c r="GT13" s="207" t="s">
        <v>69</v>
      </c>
      <c r="GU13" s="207" t="s">
        <v>69</v>
      </c>
      <c r="GV13" s="207" t="s">
        <v>69</v>
      </c>
      <c r="GW13" s="207" t="s">
        <v>69</v>
      </c>
      <c r="GX13" s="207" t="s">
        <v>69</v>
      </c>
      <c r="GY13" s="207" t="s">
        <v>69</v>
      </c>
      <c r="GZ13" s="207" t="s">
        <v>69</v>
      </c>
      <c r="HA13" s="207" t="s">
        <v>69</v>
      </c>
      <c r="HB13" s="207" t="s">
        <v>69</v>
      </c>
      <c r="HC13" s="207" t="s">
        <v>69</v>
      </c>
      <c r="HD13" s="207" t="s">
        <v>69</v>
      </c>
      <c r="HE13" s="207" t="s">
        <v>69</v>
      </c>
      <c r="HF13" s="207" t="s">
        <v>69</v>
      </c>
      <c r="HG13" s="207" t="s">
        <v>69</v>
      </c>
      <c r="HH13" s="207" t="s">
        <v>69</v>
      </c>
      <c r="HI13" s="207" t="s">
        <v>69</v>
      </c>
      <c r="HJ13" s="207" t="s">
        <v>69</v>
      </c>
      <c r="HK13" s="207" t="s">
        <v>69</v>
      </c>
      <c r="HL13" s="207" t="s">
        <v>69</v>
      </c>
      <c r="HM13" s="207" t="s">
        <v>69</v>
      </c>
      <c r="HN13" s="207" t="s">
        <v>69</v>
      </c>
      <c r="HO13" s="207" t="s">
        <v>69</v>
      </c>
      <c r="HP13" s="207" t="s">
        <v>69</v>
      </c>
      <c r="HQ13" s="207" t="s">
        <v>69</v>
      </c>
      <c r="HR13" s="207" t="s">
        <v>69</v>
      </c>
      <c r="HS13" s="207" t="s">
        <v>69</v>
      </c>
      <c r="HT13" s="207" t="s">
        <v>69</v>
      </c>
      <c r="HU13" s="207" t="s">
        <v>69</v>
      </c>
      <c r="HV13" s="207" t="s">
        <v>69</v>
      </c>
      <c r="HW13" s="207" t="s">
        <v>69</v>
      </c>
      <c r="HX13" s="207" t="s">
        <v>69</v>
      </c>
      <c r="HY13" s="207" t="s">
        <v>69</v>
      </c>
      <c r="HZ13" s="207" t="s">
        <v>69</v>
      </c>
      <c r="IA13" s="207" t="s">
        <v>69</v>
      </c>
      <c r="IB13" s="207" t="s">
        <v>69</v>
      </c>
      <c r="IC13" s="207" t="s">
        <v>69</v>
      </c>
      <c r="ID13" s="207" t="s">
        <v>69</v>
      </c>
      <c r="IE13" s="207" t="s">
        <v>69</v>
      </c>
      <c r="IF13" s="207" t="s">
        <v>69</v>
      </c>
      <c r="IG13" s="207" t="s">
        <v>69</v>
      </c>
      <c r="IH13" s="207" t="s">
        <v>69</v>
      </c>
      <c r="II13" s="207" t="s">
        <v>69</v>
      </c>
      <c r="IJ13" s="207" t="s">
        <v>69</v>
      </c>
      <c r="IK13" s="207" t="s">
        <v>69</v>
      </c>
      <c r="IL13" s="207" t="s">
        <v>69</v>
      </c>
      <c r="IM13" s="207" t="s">
        <v>69</v>
      </c>
      <c r="IN13" s="207" t="s">
        <v>69</v>
      </c>
      <c r="IO13" s="207" t="s">
        <v>69</v>
      </c>
      <c r="IP13" s="207" t="s">
        <v>69</v>
      </c>
      <c r="IQ13" s="207" t="s">
        <v>69</v>
      </c>
      <c r="IR13" s="207" t="s">
        <v>69</v>
      </c>
      <c r="IS13" s="207" t="s">
        <v>69</v>
      </c>
      <c r="IT13" s="207" t="s">
        <v>69</v>
      </c>
      <c r="IU13" s="207" t="s">
        <v>69</v>
      </c>
      <c r="IV13" s="207" t="s">
        <v>69</v>
      </c>
      <c r="IW13" s="207" t="s">
        <v>69</v>
      </c>
      <c r="IX13" s="207" t="s">
        <v>69</v>
      </c>
      <c r="IY13" s="207" t="s">
        <v>69</v>
      </c>
      <c r="IZ13" s="207" t="s">
        <v>69</v>
      </c>
      <c r="JA13" s="207" t="s">
        <v>69</v>
      </c>
      <c r="JB13" s="207" t="s">
        <v>69</v>
      </c>
      <c r="JC13" s="207" t="s">
        <v>69</v>
      </c>
      <c r="JD13" s="207" t="s">
        <v>69</v>
      </c>
      <c r="JE13" s="207" t="s">
        <v>69</v>
      </c>
      <c r="JF13" s="207" t="s">
        <v>69</v>
      </c>
      <c r="JG13" s="207" t="s">
        <v>69</v>
      </c>
      <c r="JH13" s="207" t="s">
        <v>69</v>
      </c>
      <c r="JI13" s="207" t="s">
        <v>69</v>
      </c>
      <c r="JJ13" s="207" t="s">
        <v>69</v>
      </c>
      <c r="JK13" s="207" t="s">
        <v>69</v>
      </c>
      <c r="JL13" s="207" t="s">
        <v>69</v>
      </c>
      <c r="JM13" s="207" t="s">
        <v>69</v>
      </c>
      <c r="JN13" s="207" t="s">
        <v>69</v>
      </c>
      <c r="JO13" s="207" t="s">
        <v>69</v>
      </c>
      <c r="JP13" s="207" t="s">
        <v>69</v>
      </c>
      <c r="JQ13" s="207" t="s">
        <v>69</v>
      </c>
      <c r="JR13" s="207" t="s">
        <v>69</v>
      </c>
      <c r="JS13" s="207" t="s">
        <v>69</v>
      </c>
      <c r="JT13" s="207" t="s">
        <v>69</v>
      </c>
      <c r="JU13" s="207" t="s">
        <v>69</v>
      </c>
      <c r="JV13" s="207" t="s">
        <v>69</v>
      </c>
      <c r="JW13" s="207" t="s">
        <v>69</v>
      </c>
      <c r="JX13" s="207" t="s">
        <v>69</v>
      </c>
      <c r="JY13" s="207" t="s">
        <v>69</v>
      </c>
      <c r="JZ13" s="207" t="s">
        <v>69</v>
      </c>
      <c r="KA13" s="207" t="s">
        <v>69</v>
      </c>
      <c r="KB13" s="207" t="s">
        <v>69</v>
      </c>
      <c r="KC13" s="207" t="s">
        <v>69</v>
      </c>
      <c r="KD13" s="207" t="s">
        <v>69</v>
      </c>
      <c r="KE13" s="207" t="s">
        <v>69</v>
      </c>
      <c r="KF13" s="207" t="s">
        <v>69</v>
      </c>
      <c r="KG13" s="207" t="s">
        <v>69</v>
      </c>
      <c r="KH13" s="207" t="s">
        <v>69</v>
      </c>
      <c r="KI13" s="207" t="s">
        <v>69</v>
      </c>
      <c r="KJ13" s="207" t="s">
        <v>69</v>
      </c>
      <c r="KK13" s="207" t="s">
        <v>69</v>
      </c>
      <c r="KL13" s="207" t="s">
        <v>69</v>
      </c>
      <c r="KM13" s="207" t="s">
        <v>69</v>
      </c>
      <c r="KN13" s="207" t="s">
        <v>69</v>
      </c>
      <c r="KO13" s="207" t="s">
        <v>69</v>
      </c>
      <c r="KP13" s="207" t="s">
        <v>69</v>
      </c>
      <c r="KQ13" s="207" t="s">
        <v>69</v>
      </c>
      <c r="KR13" s="207" t="s">
        <v>69</v>
      </c>
      <c r="KS13" s="207" t="s">
        <v>69</v>
      </c>
      <c r="KT13" s="207" t="s">
        <v>69</v>
      </c>
      <c r="KU13" s="207" t="s">
        <v>69</v>
      </c>
      <c r="KV13" s="207" t="s">
        <v>69</v>
      </c>
      <c r="KW13" s="207" t="s">
        <v>69</v>
      </c>
      <c r="KX13" s="207" t="s">
        <v>69</v>
      </c>
      <c r="KY13" s="207" t="s">
        <v>69</v>
      </c>
      <c r="KZ13" s="207" t="s">
        <v>69</v>
      </c>
      <c r="LA13" s="207" t="s">
        <v>69</v>
      </c>
      <c r="LB13" s="207" t="s">
        <v>69</v>
      </c>
      <c r="LC13" s="207" t="s">
        <v>69</v>
      </c>
      <c r="LD13" s="207" t="s">
        <v>69</v>
      </c>
      <c r="LE13" s="207" t="s">
        <v>69</v>
      </c>
      <c r="LF13" s="207" t="s">
        <v>69</v>
      </c>
      <c r="LG13" s="207" t="s">
        <v>69</v>
      </c>
      <c r="LH13" s="207" t="s">
        <v>69</v>
      </c>
      <c r="LI13" s="207" t="s">
        <v>69</v>
      </c>
      <c r="LJ13" s="207" t="s">
        <v>69</v>
      </c>
      <c r="LK13" s="207" t="s">
        <v>69</v>
      </c>
      <c r="LL13" s="207" t="s">
        <v>69</v>
      </c>
      <c r="LM13" s="207" t="s">
        <v>69</v>
      </c>
      <c r="LN13" s="207" t="s">
        <v>69</v>
      </c>
      <c r="LO13" s="207" t="s">
        <v>69</v>
      </c>
      <c r="LP13" s="207" t="s">
        <v>69</v>
      </c>
      <c r="LQ13" s="207" t="s">
        <v>69</v>
      </c>
      <c r="LR13" s="207" t="s">
        <v>69</v>
      </c>
      <c r="LS13" s="207" t="s">
        <v>69</v>
      </c>
      <c r="LT13" s="207" t="s">
        <v>69</v>
      </c>
      <c r="LU13" s="207" t="s">
        <v>69</v>
      </c>
      <c r="LV13" s="207" t="s">
        <v>69</v>
      </c>
      <c r="LW13" s="207" t="s">
        <v>69</v>
      </c>
      <c r="LX13" s="207" t="s">
        <v>69</v>
      </c>
      <c r="LY13" s="207" t="s">
        <v>69</v>
      </c>
      <c r="LZ13" s="207" t="s">
        <v>69</v>
      </c>
      <c r="MA13" s="207" t="s">
        <v>69</v>
      </c>
      <c r="MB13" s="207" t="s">
        <v>69</v>
      </c>
      <c r="MC13" s="207" t="s">
        <v>69</v>
      </c>
      <c r="MD13" s="207" t="s">
        <v>69</v>
      </c>
      <c r="ME13" s="207" t="s">
        <v>69</v>
      </c>
      <c r="MF13" s="207" t="s">
        <v>69</v>
      </c>
      <c r="MG13" s="207" t="s">
        <v>69</v>
      </c>
      <c r="MH13" s="207" t="s">
        <v>69</v>
      </c>
      <c r="MI13" s="207" t="s">
        <v>69</v>
      </c>
      <c r="MJ13" s="207" t="s">
        <v>69</v>
      </c>
      <c r="MK13" s="207" t="s">
        <v>69</v>
      </c>
      <c r="ML13" s="207" t="s">
        <v>69</v>
      </c>
      <c r="MM13" s="207" t="s">
        <v>69</v>
      </c>
      <c r="MN13" s="207" t="s">
        <v>69</v>
      </c>
      <c r="MO13" s="207" t="s">
        <v>69</v>
      </c>
      <c r="MP13" s="207" t="s">
        <v>69</v>
      </c>
      <c r="MQ13" s="207" t="s">
        <v>69</v>
      </c>
      <c r="MR13" s="207" t="s">
        <v>69</v>
      </c>
      <c r="MS13" s="207" t="s">
        <v>69</v>
      </c>
      <c r="MT13" s="207" t="s">
        <v>69</v>
      </c>
      <c r="MU13" s="207" t="s">
        <v>69</v>
      </c>
      <c r="MV13" s="207" t="s">
        <v>69</v>
      </c>
      <c r="MW13" s="207" t="s">
        <v>69</v>
      </c>
      <c r="MX13" s="207" t="s">
        <v>69</v>
      </c>
      <c r="MY13" s="207" t="s">
        <v>69</v>
      </c>
      <c r="MZ13" s="207" t="s">
        <v>69</v>
      </c>
      <c r="NA13" s="207" t="s">
        <v>69</v>
      </c>
      <c r="NB13" s="207" t="s">
        <v>69</v>
      </c>
      <c r="NC13" s="207" t="s">
        <v>69</v>
      </c>
      <c r="ND13" s="207" t="s">
        <v>69</v>
      </c>
      <c r="NE13" s="207" t="s">
        <v>69</v>
      </c>
      <c r="NF13" s="207" t="s">
        <v>69</v>
      </c>
      <c r="NG13" s="207" t="s">
        <v>69</v>
      </c>
      <c r="NH13" s="207" t="s">
        <v>69</v>
      </c>
      <c r="NI13" s="207" t="s">
        <v>69</v>
      </c>
      <c r="NJ13" s="207" t="s">
        <v>69</v>
      </c>
      <c r="NK13" s="207" t="s">
        <v>69</v>
      </c>
      <c r="NL13" s="207" t="s">
        <v>69</v>
      </c>
      <c r="NM13" s="207" t="s">
        <v>69</v>
      </c>
      <c r="NN13" s="207" t="s">
        <v>69</v>
      </c>
      <c r="NO13" s="207" t="s">
        <v>69</v>
      </c>
      <c r="NP13" s="207" t="s">
        <v>69</v>
      </c>
      <c r="NQ13" s="207" t="s">
        <v>69</v>
      </c>
      <c r="NR13" s="207" t="s">
        <v>69</v>
      </c>
      <c r="NS13" s="207" t="s">
        <v>69</v>
      </c>
      <c r="NT13" s="207" t="s">
        <v>69</v>
      </c>
      <c r="NU13" s="207" t="s">
        <v>69</v>
      </c>
      <c r="NV13" s="207" t="s">
        <v>69</v>
      </c>
      <c r="NW13" s="207" t="s">
        <v>69</v>
      </c>
      <c r="NX13" s="207" t="s">
        <v>69</v>
      </c>
      <c r="NY13" s="207" t="s">
        <v>69</v>
      </c>
      <c r="NZ13" s="207" t="s">
        <v>69</v>
      </c>
      <c r="OA13" s="207" t="s">
        <v>69</v>
      </c>
      <c r="OB13" s="207" t="s">
        <v>69</v>
      </c>
      <c r="OC13" s="207" t="s">
        <v>69</v>
      </c>
      <c r="OD13" s="207" t="s">
        <v>69</v>
      </c>
      <c r="OE13" s="207" t="s">
        <v>69</v>
      </c>
      <c r="OF13" s="207" t="s">
        <v>69</v>
      </c>
      <c r="OG13" s="207" t="s">
        <v>69</v>
      </c>
      <c r="OH13" s="207" t="s">
        <v>69</v>
      </c>
      <c r="OI13" s="207" t="s">
        <v>69</v>
      </c>
      <c r="OJ13" s="207" t="s">
        <v>69</v>
      </c>
      <c r="OK13" s="207" t="s">
        <v>69</v>
      </c>
      <c r="OL13" s="207" t="s">
        <v>69</v>
      </c>
      <c r="OM13" s="207" t="s">
        <v>69</v>
      </c>
      <c r="ON13" s="207" t="s">
        <v>69</v>
      </c>
      <c r="OO13" s="207" t="s">
        <v>69</v>
      </c>
      <c r="OP13" s="207" t="s">
        <v>69</v>
      </c>
      <c r="OQ13" s="207" t="s">
        <v>69</v>
      </c>
      <c r="OR13" s="207" t="s">
        <v>69</v>
      </c>
      <c r="OS13" s="207" t="s">
        <v>69</v>
      </c>
      <c r="OT13" s="207" t="s">
        <v>69</v>
      </c>
      <c r="OU13" s="207" t="s">
        <v>69</v>
      </c>
      <c r="OV13" s="207" t="s">
        <v>69</v>
      </c>
      <c r="OW13" s="207" t="s">
        <v>69</v>
      </c>
      <c r="OX13" s="207" t="s">
        <v>69</v>
      </c>
      <c r="OY13" s="207" t="s">
        <v>69</v>
      </c>
      <c r="OZ13" s="207" t="s">
        <v>69</v>
      </c>
      <c r="PA13" s="207" t="s">
        <v>69</v>
      </c>
      <c r="PB13" s="207" t="s">
        <v>69</v>
      </c>
      <c r="PC13" s="207" t="s">
        <v>69</v>
      </c>
      <c r="PD13" s="207" t="s">
        <v>69</v>
      </c>
      <c r="PE13" s="207" t="s">
        <v>26</v>
      </c>
      <c r="PF13" s="207" t="s">
        <v>27</v>
      </c>
      <c r="PG13" s="207" t="s">
        <v>26</v>
      </c>
      <c r="PH13" s="207" t="s">
        <v>26</v>
      </c>
      <c r="PI13" s="207" t="s">
        <v>26</v>
      </c>
      <c r="PJ13" s="207" t="s">
        <v>26</v>
      </c>
      <c r="PK13" s="207" t="s">
        <v>26</v>
      </c>
      <c r="PL13" s="207" t="s">
        <v>26</v>
      </c>
      <c r="PM13" s="207" t="s">
        <v>27</v>
      </c>
      <c r="PN13" s="207" t="s">
        <v>26</v>
      </c>
      <c r="PO13" s="207" t="s">
        <v>26</v>
      </c>
      <c r="PP13" s="207" t="s">
        <v>69</v>
      </c>
      <c r="PQ13" s="207" t="s">
        <v>69</v>
      </c>
      <c r="PR13" s="207" t="s">
        <v>69</v>
      </c>
      <c r="PS13" s="207" t="s">
        <v>69</v>
      </c>
      <c r="PT13" s="207" t="s">
        <v>69</v>
      </c>
      <c r="PU13" s="207" t="s">
        <v>69</v>
      </c>
      <c r="PV13" s="207" t="s">
        <v>69</v>
      </c>
      <c r="PW13" s="207" t="s">
        <v>69</v>
      </c>
      <c r="PX13" s="207" t="s">
        <v>69</v>
      </c>
      <c r="PY13" s="207" t="s">
        <v>69</v>
      </c>
      <c r="PZ13" s="207" t="s">
        <v>69</v>
      </c>
      <c r="QA13" s="207" t="s">
        <v>69</v>
      </c>
      <c r="QB13" s="207" t="s">
        <v>69</v>
      </c>
      <c r="QC13" s="207" t="s">
        <v>69</v>
      </c>
      <c r="QD13" s="207" t="s">
        <v>69</v>
      </c>
      <c r="QE13" s="207" t="s">
        <v>69</v>
      </c>
      <c r="QF13" s="207" t="s">
        <v>69</v>
      </c>
      <c r="QG13" s="207" t="s">
        <v>69</v>
      </c>
      <c r="QH13" s="207" t="s">
        <v>69</v>
      </c>
      <c r="QI13" s="207" t="s">
        <v>69</v>
      </c>
      <c r="QJ13" s="207" t="s">
        <v>69</v>
      </c>
      <c r="QK13" s="207" t="s">
        <v>69</v>
      </c>
      <c r="QL13" s="207" t="s">
        <v>69</v>
      </c>
      <c r="QM13" s="207" t="s">
        <v>69</v>
      </c>
      <c r="QN13" s="207" t="s">
        <v>69</v>
      </c>
      <c r="QO13" s="207" t="s">
        <v>69</v>
      </c>
      <c r="QP13" s="207" t="s">
        <v>69</v>
      </c>
      <c r="QQ13" s="207" t="s">
        <v>69</v>
      </c>
      <c r="QR13" s="207" t="s">
        <v>69</v>
      </c>
      <c r="QS13" s="207" t="s">
        <v>69</v>
      </c>
      <c r="QT13" s="207" t="s">
        <v>69</v>
      </c>
      <c r="QU13" s="207" t="s">
        <v>69</v>
      </c>
      <c r="QV13" s="207" t="s">
        <v>69</v>
      </c>
      <c r="QW13" s="207" t="s">
        <v>69</v>
      </c>
      <c r="QX13" s="207" t="s">
        <v>69</v>
      </c>
      <c r="QY13" s="207" t="s">
        <v>69</v>
      </c>
      <c r="QZ13" s="207" t="s">
        <v>69</v>
      </c>
      <c r="RA13" s="207" t="s">
        <v>69</v>
      </c>
      <c r="RB13" s="207" t="s">
        <v>69</v>
      </c>
      <c r="RC13" s="207" t="s">
        <v>69</v>
      </c>
      <c r="RD13" s="207" t="s">
        <v>69</v>
      </c>
      <c r="RE13" s="207" t="s">
        <v>69</v>
      </c>
      <c r="RF13" s="207" t="s">
        <v>69</v>
      </c>
      <c r="RG13" s="207" t="s">
        <v>69</v>
      </c>
      <c r="RH13" s="207" t="s">
        <v>69</v>
      </c>
      <c r="RI13" s="207" t="s">
        <v>69</v>
      </c>
      <c r="RJ13" s="207" t="s">
        <v>69</v>
      </c>
      <c r="RK13" s="207" t="s">
        <v>69</v>
      </c>
      <c r="RL13" s="207" t="s">
        <v>69</v>
      </c>
      <c r="RM13" s="207" t="s">
        <v>69</v>
      </c>
      <c r="RN13" s="207" t="s">
        <v>69</v>
      </c>
      <c r="RO13" s="207" t="s">
        <v>69</v>
      </c>
      <c r="RP13" s="207" t="s">
        <v>69</v>
      </c>
      <c r="RQ13" s="207" t="s">
        <v>69</v>
      </c>
      <c r="RR13" s="207" t="s">
        <v>69</v>
      </c>
      <c r="RS13" s="207" t="s">
        <v>69</v>
      </c>
      <c r="RT13" s="207" t="s">
        <v>69</v>
      </c>
      <c r="RU13" s="207" t="s">
        <v>69</v>
      </c>
      <c r="RV13" s="207" t="s">
        <v>69</v>
      </c>
      <c r="RW13" s="207" t="s">
        <v>69</v>
      </c>
      <c r="RX13" s="207" t="s">
        <v>69</v>
      </c>
      <c r="RY13" s="207" t="s">
        <v>69</v>
      </c>
      <c r="RZ13" s="207" t="s">
        <v>69</v>
      </c>
      <c r="SA13" s="207" t="s">
        <v>69</v>
      </c>
      <c r="SB13" s="207" t="s">
        <v>69</v>
      </c>
      <c r="SC13" s="207" t="s">
        <v>69</v>
      </c>
      <c r="SD13" s="207" t="s">
        <v>69</v>
      </c>
      <c r="SE13" s="207" t="s">
        <v>69</v>
      </c>
      <c r="SF13" s="207" t="s">
        <v>69</v>
      </c>
      <c r="SG13" s="207" t="s">
        <v>69</v>
      </c>
      <c r="SH13" s="207" t="s">
        <v>69</v>
      </c>
      <c r="SI13" s="207" t="s">
        <v>69</v>
      </c>
      <c r="SJ13" s="207" t="s">
        <v>69</v>
      </c>
      <c r="SK13" s="207" t="s">
        <v>69</v>
      </c>
      <c r="SL13" s="207" t="s">
        <v>69</v>
      </c>
      <c r="SM13" s="207" t="s">
        <v>69</v>
      </c>
      <c r="SN13" s="207" t="s">
        <v>69</v>
      </c>
      <c r="SO13" s="207" t="s">
        <v>69</v>
      </c>
      <c r="SP13" s="207" t="s">
        <v>69</v>
      </c>
      <c r="SQ13" s="207" t="s">
        <v>69</v>
      </c>
      <c r="SR13" s="207" t="s">
        <v>69</v>
      </c>
      <c r="SS13" s="207" t="s">
        <v>69</v>
      </c>
      <c r="ST13" s="207" t="s">
        <v>69</v>
      </c>
      <c r="SU13" s="207" t="s">
        <v>69</v>
      </c>
      <c r="SV13" s="207" t="s">
        <v>69</v>
      </c>
      <c r="SW13" s="207" t="s">
        <v>69</v>
      </c>
      <c r="SX13" s="207" t="s">
        <v>69</v>
      </c>
      <c r="SY13" s="207" t="s">
        <v>69</v>
      </c>
      <c r="SZ13" s="207" t="s">
        <v>69</v>
      </c>
      <c r="TA13" s="207" t="s">
        <v>69</v>
      </c>
      <c r="TB13" s="207" t="s">
        <v>69</v>
      </c>
      <c r="TC13" s="207" t="s">
        <v>69</v>
      </c>
      <c r="TD13" s="207" t="s">
        <v>69</v>
      </c>
      <c r="TE13" s="207" t="s">
        <v>69</v>
      </c>
      <c r="TF13" s="207" t="s">
        <v>69</v>
      </c>
      <c r="TG13" s="207" t="s">
        <v>69</v>
      </c>
      <c r="TH13" s="207" t="s">
        <v>69</v>
      </c>
      <c r="TI13" s="207" t="s">
        <v>69</v>
      </c>
      <c r="TJ13" s="207" t="s">
        <v>69</v>
      </c>
      <c r="TK13" s="207" t="s">
        <v>69</v>
      </c>
      <c r="TL13" s="207" t="s">
        <v>69</v>
      </c>
      <c r="TM13" s="207" t="s">
        <v>69</v>
      </c>
      <c r="TN13" s="207" t="s">
        <v>69</v>
      </c>
      <c r="TO13" s="207" t="s">
        <v>69</v>
      </c>
      <c r="TP13" s="207" t="s">
        <v>69</v>
      </c>
      <c r="TQ13" s="207" t="s">
        <v>69</v>
      </c>
      <c r="TR13" s="207" t="s">
        <v>69</v>
      </c>
      <c r="TS13" s="207" t="s">
        <v>69</v>
      </c>
      <c r="TT13" s="207" t="s">
        <v>69</v>
      </c>
      <c r="TU13" s="207" t="s">
        <v>69</v>
      </c>
      <c r="TV13" s="207" t="s">
        <v>26</v>
      </c>
      <c r="TW13" s="207" t="s">
        <v>26</v>
      </c>
      <c r="TX13" s="207" t="s">
        <v>69</v>
      </c>
      <c r="TY13" s="207" t="s">
        <v>69</v>
      </c>
      <c r="TZ13" s="207" t="s">
        <v>69</v>
      </c>
      <c r="UA13" s="207" t="s">
        <v>69</v>
      </c>
      <c r="UB13" s="207" t="s">
        <v>69</v>
      </c>
      <c r="UC13" s="207" t="s">
        <v>69</v>
      </c>
      <c r="UD13" s="207" t="s">
        <v>69</v>
      </c>
      <c r="UE13" s="207" t="s">
        <v>69</v>
      </c>
      <c r="UF13" s="207" t="s">
        <v>69</v>
      </c>
      <c r="UG13" s="207" t="s">
        <v>69</v>
      </c>
      <c r="UH13" s="207" t="s">
        <v>69</v>
      </c>
      <c r="UI13" s="207" t="s">
        <v>69</v>
      </c>
      <c r="UJ13" s="207" t="s">
        <v>69</v>
      </c>
      <c r="UK13" s="207" t="s">
        <v>69</v>
      </c>
      <c r="UL13" s="207" t="s">
        <v>69</v>
      </c>
      <c r="UM13" s="207" t="s">
        <v>69</v>
      </c>
      <c r="UN13" s="207" t="s">
        <v>69</v>
      </c>
      <c r="UO13" s="207" t="s">
        <v>69</v>
      </c>
      <c r="UP13" s="207" t="s">
        <v>69</v>
      </c>
      <c r="UQ13" s="207" t="s">
        <v>69</v>
      </c>
      <c r="UR13" s="207" t="s">
        <v>69</v>
      </c>
      <c r="US13" s="207" t="s">
        <v>69</v>
      </c>
      <c r="UT13" s="207" t="s">
        <v>69</v>
      </c>
      <c r="UU13" s="207" t="s">
        <v>69</v>
      </c>
      <c r="UV13" s="207" t="s">
        <v>69</v>
      </c>
      <c r="UW13" s="207" t="s">
        <v>26</v>
      </c>
      <c r="UX13" s="207" t="s">
        <v>26</v>
      </c>
      <c r="UY13" s="207" t="s">
        <v>26</v>
      </c>
      <c r="UZ13" s="207" t="s">
        <v>26</v>
      </c>
      <c r="VA13" s="207" t="s">
        <v>26</v>
      </c>
      <c r="VB13" s="207" t="s">
        <v>26</v>
      </c>
      <c r="VC13" s="207" t="s">
        <v>26</v>
      </c>
      <c r="VD13" s="207" t="s">
        <v>69</v>
      </c>
      <c r="VE13" s="207" t="s">
        <v>69</v>
      </c>
      <c r="VF13" s="207" t="s">
        <v>69</v>
      </c>
      <c r="VG13" s="207" t="s">
        <v>69</v>
      </c>
      <c r="VH13" s="207" t="s">
        <v>69</v>
      </c>
      <c r="VI13" s="207" t="s">
        <v>69</v>
      </c>
      <c r="VJ13" s="207" t="s">
        <v>69</v>
      </c>
      <c r="VK13" s="207" t="s">
        <v>69</v>
      </c>
      <c r="VL13" s="207" t="s">
        <v>69</v>
      </c>
      <c r="VM13" s="207" t="s">
        <v>69</v>
      </c>
      <c r="VN13" s="207" t="s">
        <v>69</v>
      </c>
      <c r="VO13" s="207" t="s">
        <v>69</v>
      </c>
      <c r="VP13" s="207" t="s">
        <v>69</v>
      </c>
      <c r="VQ13" s="207" t="s">
        <v>69</v>
      </c>
      <c r="VR13" s="207" t="s">
        <v>69</v>
      </c>
      <c r="VS13" s="207" t="s">
        <v>26</v>
      </c>
      <c r="VT13" s="207" t="s">
        <v>26</v>
      </c>
      <c r="VU13" s="207" t="s">
        <v>26</v>
      </c>
      <c r="VV13" s="207" t="s">
        <v>26</v>
      </c>
      <c r="VW13" s="207" t="s">
        <v>27</v>
      </c>
      <c r="VX13" s="207" t="s">
        <v>26</v>
      </c>
      <c r="VY13" s="207" t="s">
        <v>26</v>
      </c>
      <c r="VZ13" s="207" t="s">
        <v>26</v>
      </c>
      <c r="WA13" s="207" t="s">
        <v>69</v>
      </c>
      <c r="WB13" s="207" t="s">
        <v>69</v>
      </c>
      <c r="WC13" s="207" t="s">
        <v>69</v>
      </c>
      <c r="WD13" s="207" t="s">
        <v>69</v>
      </c>
      <c r="WE13" s="207" t="s">
        <v>69</v>
      </c>
      <c r="WF13" s="207" t="s">
        <v>69</v>
      </c>
      <c r="WG13" s="207" t="s">
        <v>69</v>
      </c>
      <c r="WH13" s="207" t="s">
        <v>69</v>
      </c>
      <c r="WI13" s="207" t="s">
        <v>69</v>
      </c>
      <c r="WJ13" s="207" t="s">
        <v>69</v>
      </c>
      <c r="WK13" s="207" t="s">
        <v>69</v>
      </c>
      <c r="WL13" s="207" t="s">
        <v>69</v>
      </c>
      <c r="WM13" s="207" t="s">
        <v>69</v>
      </c>
      <c r="WN13" s="207" t="s">
        <v>69</v>
      </c>
      <c r="WO13" s="207" t="s">
        <v>69</v>
      </c>
      <c r="WP13" s="207" t="s">
        <v>26</v>
      </c>
      <c r="WQ13" s="207" t="s">
        <v>26</v>
      </c>
      <c r="WR13" s="207" t="s">
        <v>26</v>
      </c>
      <c r="WS13" s="207" t="s">
        <v>26</v>
      </c>
      <c r="WT13" s="207" t="s">
        <v>26</v>
      </c>
      <c r="WU13" s="207" t="s">
        <v>26</v>
      </c>
      <c r="WV13" s="207" t="s">
        <v>27</v>
      </c>
      <c r="WW13" s="207" t="s">
        <v>26</v>
      </c>
      <c r="WX13" s="207" t="s">
        <v>26</v>
      </c>
      <c r="WY13" s="207" t="s">
        <v>26</v>
      </c>
      <c r="WZ13" s="207" t="s">
        <v>69</v>
      </c>
      <c r="XA13" s="207" t="s">
        <v>69</v>
      </c>
      <c r="XB13" s="207" t="s">
        <v>69</v>
      </c>
      <c r="XC13" s="207" t="s">
        <v>69</v>
      </c>
      <c r="XD13" s="207" t="s">
        <v>26</v>
      </c>
      <c r="XE13" s="207" t="s">
        <v>27</v>
      </c>
      <c r="XF13" s="207" t="s">
        <v>26</v>
      </c>
      <c r="XG13" s="207" t="s">
        <v>26</v>
      </c>
      <c r="XH13" s="207" t="s">
        <v>26</v>
      </c>
      <c r="XI13" s="207" t="s">
        <v>26</v>
      </c>
      <c r="XJ13" s="207" t="s">
        <v>26</v>
      </c>
      <c r="XK13" s="207" t="s">
        <v>26</v>
      </c>
      <c r="XL13" s="207" t="s">
        <v>26</v>
      </c>
      <c r="XM13" s="207" t="s">
        <v>69</v>
      </c>
      <c r="XN13" s="207" t="s">
        <v>69</v>
      </c>
      <c r="XO13" s="207" t="s">
        <v>69</v>
      </c>
      <c r="XP13" s="207" t="s">
        <v>69</v>
      </c>
      <c r="XQ13" s="207" t="s">
        <v>26</v>
      </c>
      <c r="XR13" s="207" t="s">
        <v>26</v>
      </c>
      <c r="XS13" s="207" t="s">
        <v>26</v>
      </c>
      <c r="XT13" s="207" t="s">
        <v>26</v>
      </c>
      <c r="XU13" s="207" t="s">
        <v>26</v>
      </c>
      <c r="XV13" s="207" t="s">
        <v>26</v>
      </c>
      <c r="XW13" s="207" t="s">
        <v>26</v>
      </c>
      <c r="XX13" s="207" t="s">
        <v>26</v>
      </c>
      <c r="XY13" s="207" t="s">
        <v>26</v>
      </c>
      <c r="XZ13" s="207" t="s">
        <v>69</v>
      </c>
      <c r="YA13" s="207" t="s">
        <v>69</v>
      </c>
      <c r="YB13" s="207" t="s">
        <v>27</v>
      </c>
      <c r="YC13" s="207" t="s">
        <v>26</v>
      </c>
      <c r="YD13" s="207" t="s">
        <v>26</v>
      </c>
      <c r="YE13" s="207" t="s">
        <v>26</v>
      </c>
      <c r="YF13" s="207" t="s">
        <v>26</v>
      </c>
      <c r="YG13" s="207" t="s">
        <v>69</v>
      </c>
      <c r="YH13" s="207" t="s">
        <v>69</v>
      </c>
      <c r="YI13" s="207" t="s">
        <v>26</v>
      </c>
      <c r="YJ13" s="207" t="s">
        <v>69</v>
      </c>
      <c r="YK13" s="207" t="s">
        <v>69</v>
      </c>
      <c r="YL13" s="207" t="s">
        <v>69</v>
      </c>
      <c r="YM13" s="207" t="s">
        <v>69</v>
      </c>
      <c r="YN13" s="207" t="s">
        <v>69</v>
      </c>
      <c r="YO13" s="207" t="s">
        <v>69</v>
      </c>
      <c r="YP13" s="207" t="s">
        <v>69</v>
      </c>
      <c r="YQ13" s="207" t="s">
        <v>69</v>
      </c>
      <c r="YR13" s="207" t="s">
        <v>69</v>
      </c>
      <c r="YS13" s="207" t="s">
        <v>69</v>
      </c>
      <c r="YT13" s="207" t="s">
        <v>69</v>
      </c>
      <c r="YU13" s="207" t="s">
        <v>69</v>
      </c>
      <c r="YV13" s="207" t="s">
        <v>26</v>
      </c>
      <c r="YW13" s="207" t="s">
        <v>26</v>
      </c>
      <c r="YX13" s="207" t="s">
        <v>26</v>
      </c>
      <c r="YY13" s="207" t="s">
        <v>69</v>
      </c>
      <c r="YZ13" s="207" t="s">
        <v>69</v>
      </c>
      <c r="ZA13" s="207" t="s">
        <v>26</v>
      </c>
      <c r="ZB13" s="207" t="s">
        <v>26</v>
      </c>
      <c r="ZC13" s="207" t="s">
        <v>69</v>
      </c>
      <c r="ZD13" s="207" t="s">
        <v>69</v>
      </c>
      <c r="ZE13" s="207" t="s">
        <v>26</v>
      </c>
      <c r="ZF13" s="207" t="s">
        <v>26</v>
      </c>
      <c r="ZG13" s="207" t="s">
        <v>26</v>
      </c>
      <c r="ZH13" s="207" t="s">
        <v>26</v>
      </c>
      <c r="ZI13" s="207" t="s">
        <v>26</v>
      </c>
      <c r="ZJ13" s="207" t="s">
        <v>26</v>
      </c>
      <c r="ZK13" s="207" t="s">
        <v>26</v>
      </c>
      <c r="ZL13" s="207" t="s">
        <v>26</v>
      </c>
      <c r="ZM13" s="207" t="s">
        <v>69</v>
      </c>
      <c r="ZN13" s="207" t="s">
        <v>69</v>
      </c>
      <c r="ZO13" s="207" t="s">
        <v>69</v>
      </c>
      <c r="ZP13" s="207" t="s">
        <v>69</v>
      </c>
      <c r="ZQ13" s="207" t="s">
        <v>69</v>
      </c>
      <c r="ZR13" s="207" t="s">
        <v>69</v>
      </c>
      <c r="ZS13" s="207" t="s">
        <v>69</v>
      </c>
      <c r="ZT13" s="207" t="s">
        <v>69</v>
      </c>
      <c r="ZU13" s="207" t="s">
        <v>69</v>
      </c>
      <c r="ZV13" s="207" t="s">
        <v>26</v>
      </c>
      <c r="ZW13" s="207" t="s">
        <v>26</v>
      </c>
      <c r="ZX13" s="207" t="s">
        <v>26</v>
      </c>
      <c r="ZY13" s="207" t="s">
        <v>69</v>
      </c>
      <c r="ZZ13" s="207" t="s">
        <v>26</v>
      </c>
      <c r="AAA13" s="207" t="s">
        <v>158</v>
      </c>
      <c r="AAB13" s="207" t="s">
        <v>158</v>
      </c>
      <c r="AAC13" s="207" t="s">
        <v>158</v>
      </c>
      <c r="AAD13" s="207" t="s">
        <v>158</v>
      </c>
      <c r="AAE13" s="207" t="s">
        <v>158</v>
      </c>
      <c r="AAF13" s="207" t="s">
        <v>158</v>
      </c>
      <c r="AAG13" s="207" t="s">
        <v>158</v>
      </c>
      <c r="AAH13" s="207" t="s">
        <v>158</v>
      </c>
      <c r="AAI13" s="207" t="s">
        <v>158</v>
      </c>
      <c r="AAJ13" s="207" t="s">
        <v>158</v>
      </c>
      <c r="AAK13" s="207" t="s">
        <v>158</v>
      </c>
      <c r="AAL13" s="207" t="s">
        <v>158</v>
      </c>
      <c r="AAM13" s="207" t="s">
        <v>158</v>
      </c>
      <c r="AAN13" s="207" t="s">
        <v>158</v>
      </c>
      <c r="AAO13" s="207" t="s">
        <v>158</v>
      </c>
      <c r="AAP13" s="207" t="s">
        <v>158</v>
      </c>
      <c r="AAQ13" s="207" t="s">
        <v>158</v>
      </c>
      <c r="AAR13" s="207" t="s">
        <v>158</v>
      </c>
      <c r="AAS13" s="207" t="s">
        <v>158</v>
      </c>
      <c r="AAT13" s="207" t="s">
        <v>158</v>
      </c>
      <c r="AAU13" s="207" t="s">
        <v>158</v>
      </c>
      <c r="AAV13" s="207" t="s">
        <v>158</v>
      </c>
      <c r="AAW13" s="207" t="s">
        <v>158</v>
      </c>
      <c r="AAX13" s="207" t="s">
        <v>158</v>
      </c>
      <c r="AAY13" s="207" t="s">
        <v>158</v>
      </c>
      <c r="AAZ13" s="207" t="s">
        <v>158</v>
      </c>
      <c r="ABA13" s="306">
        <f>(ÜBERSICHT!K13)</f>
        <v>0</v>
      </c>
      <c r="ABB13" s="195">
        <f>(ÜBERSICHT!L13)</f>
        <v>0</v>
      </c>
      <c r="ABC13" s="206">
        <f t="shared" si="2"/>
        <v>79</v>
      </c>
      <c r="ABD13" s="34">
        <f t="shared" si="3"/>
        <v>73</v>
      </c>
      <c r="ABE13" s="34">
        <f t="shared" si="4"/>
        <v>6</v>
      </c>
      <c r="ABF13" s="34">
        <f t="shared" si="5"/>
        <v>0</v>
      </c>
      <c r="ABG13" s="34">
        <f t="shared" si="6"/>
        <v>0</v>
      </c>
      <c r="ABH13" s="34">
        <f t="shared" si="7"/>
        <v>0</v>
      </c>
      <c r="ABI13" s="34">
        <f t="shared" si="8"/>
        <v>617</v>
      </c>
      <c r="ABJ13" s="73">
        <f t="shared" si="9"/>
        <v>696</v>
      </c>
      <c r="ABK13" s="28"/>
      <c r="ABL13" s="28"/>
      <c r="ABM13" s="28"/>
      <c r="ABN13" s="28"/>
      <c r="ABO13" s="28"/>
      <c r="ABP13" s="271" t="str">
        <f>(Mitglieder!C14)</f>
        <v>ferhat</v>
      </c>
      <c r="ABQ13" s="216">
        <f t="shared" si="103"/>
        <v>0.92405063291139244</v>
      </c>
      <c r="ABR13" s="216" t="e">
        <f t="shared" si="104"/>
        <v>#DIV/0!</v>
      </c>
      <c r="ABS13" s="34">
        <f t="shared" si="10"/>
        <v>0</v>
      </c>
      <c r="ABT13" s="34">
        <f t="shared" si="11"/>
        <v>0</v>
      </c>
      <c r="ABU13" s="34">
        <f t="shared" si="12"/>
        <v>0</v>
      </c>
      <c r="ABV13" s="34">
        <f t="shared" si="13"/>
        <v>0</v>
      </c>
      <c r="ABW13" s="34">
        <f t="shared" si="14"/>
        <v>0</v>
      </c>
      <c r="ABX13" s="34">
        <f t="shared" si="15"/>
        <v>31</v>
      </c>
      <c r="ABY13" s="73">
        <f t="shared" si="16"/>
        <v>31</v>
      </c>
      <c r="ABZ13" s="216" t="e">
        <f t="shared" si="105"/>
        <v>#DIV/0!</v>
      </c>
      <c r="ACA13" s="34">
        <f t="shared" si="17"/>
        <v>0</v>
      </c>
      <c r="ACB13" s="34">
        <f t="shared" si="18"/>
        <v>0</v>
      </c>
      <c r="ACC13" s="34">
        <f t="shared" si="19"/>
        <v>0</v>
      </c>
      <c r="ACD13" s="34">
        <f t="shared" si="20"/>
        <v>0</v>
      </c>
      <c r="ACE13" s="34">
        <f t="shared" si="21"/>
        <v>0</v>
      </c>
      <c r="ACF13" s="34">
        <f t="shared" si="22"/>
        <v>31</v>
      </c>
      <c r="ACG13" s="73">
        <f t="shared" si="88"/>
        <v>31</v>
      </c>
      <c r="ACH13" s="216" t="e">
        <f t="shared" si="106"/>
        <v>#DIV/0!</v>
      </c>
      <c r="ACI13" s="34">
        <f t="shared" si="24"/>
        <v>0</v>
      </c>
      <c r="ACJ13" s="34">
        <f t="shared" si="25"/>
        <v>0</v>
      </c>
      <c r="ACK13" s="34">
        <f t="shared" si="26"/>
        <v>0</v>
      </c>
      <c r="ACL13" s="34">
        <f t="shared" si="27"/>
        <v>0</v>
      </c>
      <c r="ACM13" s="34">
        <f t="shared" si="28"/>
        <v>0</v>
      </c>
      <c r="ACN13" s="34">
        <f t="shared" si="29"/>
        <v>31</v>
      </c>
      <c r="ACO13" s="73">
        <f t="shared" si="90"/>
        <v>31</v>
      </c>
      <c r="ACP13" s="216">
        <f t="shared" si="107"/>
        <v>1</v>
      </c>
      <c r="ACQ13" s="34">
        <f t="shared" si="31"/>
        <v>3</v>
      </c>
      <c r="ACR13" s="34">
        <f t="shared" si="32"/>
        <v>0</v>
      </c>
      <c r="ACS13" s="34">
        <f t="shared" si="33"/>
        <v>0</v>
      </c>
      <c r="ACT13" s="34">
        <f t="shared" si="34"/>
        <v>0</v>
      </c>
      <c r="ACU13" s="34">
        <f t="shared" si="35"/>
        <v>0</v>
      </c>
      <c r="ACV13" s="34">
        <f t="shared" si="36"/>
        <v>27</v>
      </c>
      <c r="ACW13" s="73">
        <f t="shared" si="92"/>
        <v>30</v>
      </c>
      <c r="ACX13" s="216">
        <f t="shared" si="108"/>
        <v>0.92857142857142849</v>
      </c>
      <c r="ACY13" s="34">
        <f t="shared" si="38"/>
        <v>13</v>
      </c>
      <c r="ACZ13" s="34">
        <f t="shared" si="39"/>
        <v>1</v>
      </c>
      <c r="ADA13" s="34">
        <f t="shared" si="40"/>
        <v>0</v>
      </c>
      <c r="ADB13" s="34">
        <f t="shared" si="41"/>
        <v>0</v>
      </c>
      <c r="ADC13" s="34">
        <f t="shared" si="42"/>
        <v>0</v>
      </c>
      <c r="ADD13" s="34">
        <f t="shared" si="43"/>
        <v>17</v>
      </c>
      <c r="ADE13" s="73">
        <f t="shared" si="94"/>
        <v>31</v>
      </c>
      <c r="ADF13" s="216">
        <f t="shared" si="109"/>
        <v>0.84615384615384626</v>
      </c>
      <c r="ADG13" s="34">
        <f t="shared" si="45"/>
        <v>11</v>
      </c>
      <c r="ADH13" s="34">
        <f t="shared" si="46"/>
        <v>2</v>
      </c>
      <c r="ADI13" s="34">
        <f t="shared" si="47"/>
        <v>0</v>
      </c>
      <c r="ADJ13" s="34">
        <f t="shared" si="48"/>
        <v>0</v>
      </c>
      <c r="ADK13" s="34">
        <f t="shared" si="49"/>
        <v>0</v>
      </c>
      <c r="ADL13" s="34">
        <f t="shared" si="50"/>
        <v>17</v>
      </c>
      <c r="ADM13" s="73">
        <f t="shared" si="96"/>
        <v>30</v>
      </c>
      <c r="ADN13" s="216">
        <f t="shared" si="110"/>
        <v>0.95238095238095233</v>
      </c>
      <c r="ADO13" s="34">
        <f t="shared" si="52"/>
        <v>20</v>
      </c>
      <c r="ADP13" s="34">
        <f t="shared" si="53"/>
        <v>1</v>
      </c>
      <c r="ADQ13" s="34">
        <f t="shared" si="54"/>
        <v>0</v>
      </c>
      <c r="ADR13" s="34">
        <f t="shared" si="55"/>
        <v>0</v>
      </c>
      <c r="ADS13" s="34">
        <f t="shared" si="56"/>
        <v>0</v>
      </c>
      <c r="ADT13" s="34">
        <f t="shared" si="57"/>
        <v>10</v>
      </c>
      <c r="ADU13" s="73">
        <f t="shared" si="98"/>
        <v>31</v>
      </c>
      <c r="ADV13" s="216">
        <f t="shared" si="111"/>
        <v>1</v>
      </c>
      <c r="ADW13" s="34">
        <f t="shared" si="72"/>
        <v>13</v>
      </c>
      <c r="ADX13" s="34">
        <f t="shared" si="73"/>
        <v>0</v>
      </c>
      <c r="ADY13" s="34">
        <f t="shared" si="74"/>
        <v>0</v>
      </c>
      <c r="ADZ13" s="34">
        <f t="shared" si="75"/>
        <v>0</v>
      </c>
      <c r="AEA13" s="34">
        <f t="shared" si="76"/>
        <v>0</v>
      </c>
      <c r="AEB13" s="34">
        <f t="shared" si="77"/>
        <v>18</v>
      </c>
      <c r="AEC13" s="73">
        <f t="shared" si="100"/>
        <v>31</v>
      </c>
      <c r="AED13" s="216">
        <f t="shared" si="112"/>
        <v>1</v>
      </c>
      <c r="AEE13" s="34">
        <f t="shared" si="79"/>
        <v>4</v>
      </c>
      <c r="AEF13" s="34">
        <f t="shared" si="80"/>
        <v>0</v>
      </c>
      <c r="AEG13" s="34">
        <f t="shared" si="81"/>
        <v>0</v>
      </c>
      <c r="AEH13" s="34">
        <f t="shared" si="82"/>
        <v>0</v>
      </c>
      <c r="AEI13" s="34">
        <f t="shared" si="83"/>
        <v>0</v>
      </c>
      <c r="AEJ13" s="34">
        <f t="shared" si="84"/>
        <v>6</v>
      </c>
      <c r="AEK13" s="73">
        <f t="shared" si="102"/>
        <v>10</v>
      </c>
    </row>
    <row r="14" spans="1:817" ht="15" customHeight="1" x14ac:dyDescent="0.3">
      <c r="A14" s="200">
        <f t="shared" si="61"/>
        <v>12</v>
      </c>
      <c r="B14" s="283">
        <f>1*SUBTOTAL(3,A$3:A14)</f>
        <v>12</v>
      </c>
      <c r="C14" s="251" t="str">
        <f>(Mitglieder!C14)</f>
        <v>ferhat</v>
      </c>
      <c r="D14" s="171">
        <f t="shared" si="0"/>
        <v>0.91402714932126705</v>
      </c>
      <c r="E14" s="171">
        <f t="shared" si="1"/>
        <v>1</v>
      </c>
      <c r="F14" s="56"/>
      <c r="G14" s="207" t="s">
        <v>69</v>
      </c>
      <c r="H14" s="207" t="s">
        <v>69</v>
      </c>
      <c r="I14" s="207" t="s">
        <v>69</v>
      </c>
      <c r="J14" s="207" t="s">
        <v>69</v>
      </c>
      <c r="K14" s="207" t="s">
        <v>69</v>
      </c>
      <c r="L14" s="207" t="s">
        <v>69</v>
      </c>
      <c r="M14" s="207" t="s">
        <v>69</v>
      </c>
      <c r="N14" s="207" t="s">
        <v>69</v>
      </c>
      <c r="O14" s="207" t="s">
        <v>69</v>
      </c>
      <c r="P14" s="207" t="s">
        <v>69</v>
      </c>
      <c r="Q14" s="207" t="s">
        <v>69</v>
      </c>
      <c r="R14" s="207" t="s">
        <v>69</v>
      </c>
      <c r="S14" s="207" t="s">
        <v>69</v>
      </c>
      <c r="T14" s="207" t="s">
        <v>69</v>
      </c>
      <c r="U14" s="207" t="s">
        <v>26</v>
      </c>
      <c r="V14" s="207" t="s">
        <v>26</v>
      </c>
      <c r="W14" s="207" t="s">
        <v>26</v>
      </c>
      <c r="X14" s="207" t="s">
        <v>26</v>
      </c>
      <c r="Y14" s="207" t="s">
        <v>27</v>
      </c>
      <c r="Z14" s="207" t="s">
        <v>26</v>
      </c>
      <c r="AA14" s="207" t="s">
        <v>26</v>
      </c>
      <c r="AB14" s="207" t="s">
        <v>26</v>
      </c>
      <c r="AC14" s="207" t="s">
        <v>26</v>
      </c>
      <c r="AD14" s="207" t="s">
        <v>26</v>
      </c>
      <c r="AE14" s="207" t="s">
        <v>26</v>
      </c>
      <c r="AF14" s="207" t="s">
        <v>26</v>
      </c>
      <c r="AG14" s="207" t="s">
        <v>26</v>
      </c>
      <c r="AH14" s="207" t="s">
        <v>26</v>
      </c>
      <c r="AI14" s="207" t="s">
        <v>26</v>
      </c>
      <c r="AJ14" s="207" t="s">
        <v>27</v>
      </c>
      <c r="AK14" s="207" t="s">
        <v>26</v>
      </c>
      <c r="AL14" s="207" t="s">
        <v>26</v>
      </c>
      <c r="AM14" s="207" t="s">
        <v>26</v>
      </c>
      <c r="AN14" s="207" t="s">
        <v>26</v>
      </c>
      <c r="AO14" s="207" t="s">
        <v>26</v>
      </c>
      <c r="AP14" s="207" t="s">
        <v>26</v>
      </c>
      <c r="AQ14" s="207" t="s">
        <v>26</v>
      </c>
      <c r="AR14" s="207" t="s">
        <v>26</v>
      </c>
      <c r="AS14" s="207" t="s">
        <v>26</v>
      </c>
      <c r="AT14" s="207" t="s">
        <v>26</v>
      </c>
      <c r="AU14" s="207" t="s">
        <v>26</v>
      </c>
      <c r="AV14" s="207" t="s">
        <v>26</v>
      </c>
      <c r="AW14" s="207" t="s">
        <v>26</v>
      </c>
      <c r="AX14" s="207" t="s">
        <v>26</v>
      </c>
      <c r="AY14" s="207" t="s">
        <v>26</v>
      </c>
      <c r="AZ14" s="207" t="s">
        <v>26</v>
      </c>
      <c r="BA14" s="207" t="s">
        <v>26</v>
      </c>
      <c r="BB14" s="207" t="s">
        <v>26</v>
      </c>
      <c r="BC14" s="207" t="s">
        <v>26</v>
      </c>
      <c r="BD14" s="207" t="s">
        <v>26</v>
      </c>
      <c r="BE14" s="207" t="s">
        <v>26</v>
      </c>
      <c r="BF14" s="207" t="s">
        <v>26</v>
      </c>
      <c r="BG14" s="207" t="s">
        <v>26</v>
      </c>
      <c r="BH14" s="207" t="s">
        <v>26</v>
      </c>
      <c r="BI14" s="207" t="s">
        <v>26</v>
      </c>
      <c r="BJ14" s="207" t="s">
        <v>27</v>
      </c>
      <c r="BK14" s="207" t="s">
        <v>26</v>
      </c>
      <c r="BL14" s="207" t="s">
        <v>26</v>
      </c>
      <c r="BM14" s="207" t="s">
        <v>26</v>
      </c>
      <c r="BN14" s="207" t="s">
        <v>26</v>
      </c>
      <c r="BO14" s="207" t="s">
        <v>26</v>
      </c>
      <c r="BP14" s="207" t="s">
        <v>26</v>
      </c>
      <c r="BQ14" s="207" t="s">
        <v>26</v>
      </c>
      <c r="BR14" s="207" t="s">
        <v>26</v>
      </c>
      <c r="BS14" s="207" t="s">
        <v>27</v>
      </c>
      <c r="BT14" s="207" t="s">
        <v>26</v>
      </c>
      <c r="BU14" s="207" t="s">
        <v>26</v>
      </c>
      <c r="BV14" s="207" t="s">
        <v>26</v>
      </c>
      <c r="BW14" s="207" t="s">
        <v>26</v>
      </c>
      <c r="BX14" s="207" t="s">
        <v>26</v>
      </c>
      <c r="BY14" s="207" t="s">
        <v>26</v>
      </c>
      <c r="BZ14" s="207" t="s">
        <v>26</v>
      </c>
      <c r="CA14" s="207" t="s">
        <v>26</v>
      </c>
      <c r="CB14" s="207" t="s">
        <v>26</v>
      </c>
      <c r="CC14" s="207" t="s">
        <v>26</v>
      </c>
      <c r="CD14" s="207" t="s">
        <v>26</v>
      </c>
      <c r="CE14" s="207" t="s">
        <v>26</v>
      </c>
      <c r="CF14" s="207" t="s">
        <v>26</v>
      </c>
      <c r="CG14" s="207" t="s">
        <v>26</v>
      </c>
      <c r="CH14" s="207" t="s">
        <v>26</v>
      </c>
      <c r="CI14" s="207" t="s">
        <v>26</v>
      </c>
      <c r="CJ14" s="207" t="s">
        <v>26</v>
      </c>
      <c r="CK14" s="207" t="s">
        <v>26</v>
      </c>
      <c r="CL14" s="207" t="s">
        <v>26</v>
      </c>
      <c r="CM14" s="207" t="s">
        <v>26</v>
      </c>
      <c r="CN14" s="207" t="s">
        <v>26</v>
      </c>
      <c r="CO14" s="207" t="s">
        <v>26</v>
      </c>
      <c r="CP14" s="207" t="s">
        <v>26</v>
      </c>
      <c r="CQ14" s="207" t="s">
        <v>26</v>
      </c>
      <c r="CR14" s="207" t="s">
        <v>26</v>
      </c>
      <c r="CS14" s="207" t="s">
        <v>26</v>
      </c>
      <c r="CT14" s="207" t="s">
        <v>26</v>
      </c>
      <c r="CU14" s="207" t="s">
        <v>26</v>
      </c>
      <c r="CV14" s="207" t="s">
        <v>26</v>
      </c>
      <c r="CW14" s="207" t="s">
        <v>26</v>
      </c>
      <c r="CX14" s="207" t="s">
        <v>26</v>
      </c>
      <c r="CY14" s="207" t="s">
        <v>26</v>
      </c>
      <c r="CZ14" s="207" t="s">
        <v>26</v>
      </c>
      <c r="DA14" s="207" t="s">
        <v>26</v>
      </c>
      <c r="DB14" s="207" t="s">
        <v>26</v>
      </c>
      <c r="DC14" s="207" t="s">
        <v>26</v>
      </c>
      <c r="DD14" s="207" t="s">
        <v>26</v>
      </c>
      <c r="DE14" s="207" t="s">
        <v>26</v>
      </c>
      <c r="DF14" s="207" t="s">
        <v>26</v>
      </c>
      <c r="DG14" s="207" t="s">
        <v>26</v>
      </c>
      <c r="DH14" s="207" t="s">
        <v>26</v>
      </c>
      <c r="DI14" s="207" t="s">
        <v>26</v>
      </c>
      <c r="DJ14" s="207" t="s">
        <v>26</v>
      </c>
      <c r="DK14" s="207" t="s">
        <v>27</v>
      </c>
      <c r="DL14" s="207" t="s">
        <v>26</v>
      </c>
      <c r="DM14" s="207" t="s">
        <v>26</v>
      </c>
      <c r="DN14" s="207" t="s">
        <v>26</v>
      </c>
      <c r="DO14" s="207" t="s">
        <v>26</v>
      </c>
      <c r="DP14" s="207" t="s">
        <v>26</v>
      </c>
      <c r="DQ14" s="207" t="s">
        <v>26</v>
      </c>
      <c r="DR14" s="207" t="s">
        <v>26</v>
      </c>
      <c r="DS14" s="207" t="s">
        <v>26</v>
      </c>
      <c r="DT14" s="207" t="s">
        <v>26</v>
      </c>
      <c r="DU14" s="207" t="s">
        <v>26</v>
      </c>
      <c r="DV14" s="207" t="s">
        <v>26</v>
      </c>
      <c r="DW14" s="207" t="s">
        <v>26</v>
      </c>
      <c r="DX14" s="207" t="s">
        <v>26</v>
      </c>
      <c r="DY14" s="207" t="s">
        <v>26</v>
      </c>
      <c r="DZ14" s="207" t="s">
        <v>26</v>
      </c>
      <c r="EA14" s="207" t="s">
        <v>26</v>
      </c>
      <c r="EB14" s="207" t="s">
        <v>26</v>
      </c>
      <c r="EC14" s="207" t="s">
        <v>26</v>
      </c>
      <c r="ED14" s="207" t="s">
        <v>26</v>
      </c>
      <c r="EE14" s="207" t="s">
        <v>26</v>
      </c>
      <c r="EF14" s="207" t="s">
        <v>26</v>
      </c>
      <c r="EG14" s="207" t="s">
        <v>26</v>
      </c>
      <c r="EH14" s="207" t="s">
        <v>26</v>
      </c>
      <c r="EI14" s="207" t="s">
        <v>26</v>
      </c>
      <c r="EJ14" s="207" t="s">
        <v>26</v>
      </c>
      <c r="EK14" s="207" t="s">
        <v>26</v>
      </c>
      <c r="EL14" s="207" t="s">
        <v>26</v>
      </c>
      <c r="EM14" s="207" t="s">
        <v>26</v>
      </c>
      <c r="EN14" s="207" t="s">
        <v>26</v>
      </c>
      <c r="EO14" s="207" t="s">
        <v>26</v>
      </c>
      <c r="EP14" s="207" t="s">
        <v>26</v>
      </c>
      <c r="EQ14" s="207" t="s">
        <v>26</v>
      </c>
      <c r="ER14" s="207" t="s">
        <v>26</v>
      </c>
      <c r="ES14" s="207" t="s">
        <v>26</v>
      </c>
      <c r="ET14" s="207" t="s">
        <v>26</v>
      </c>
      <c r="EU14" s="207" t="s">
        <v>26</v>
      </c>
      <c r="EV14" s="207" t="s">
        <v>27</v>
      </c>
      <c r="EW14" s="207" t="s">
        <v>26</v>
      </c>
      <c r="EX14" s="207" t="s">
        <v>26</v>
      </c>
      <c r="EY14" s="207" t="s">
        <v>26</v>
      </c>
      <c r="EZ14" s="207" t="s">
        <v>26</v>
      </c>
      <c r="FA14" s="207" t="s">
        <v>27</v>
      </c>
      <c r="FB14" s="207" t="s">
        <v>26</v>
      </c>
      <c r="FC14" s="207" t="s">
        <v>26</v>
      </c>
      <c r="FD14" s="207" t="s">
        <v>27</v>
      </c>
      <c r="FE14" s="207" t="s">
        <v>26</v>
      </c>
      <c r="FF14" s="207" t="s">
        <v>26</v>
      </c>
      <c r="FG14" s="207" t="s">
        <v>26</v>
      </c>
      <c r="FH14" s="207" t="s">
        <v>26</v>
      </c>
      <c r="FI14" s="207" t="s">
        <v>26</v>
      </c>
      <c r="FJ14" s="207" t="s">
        <v>26</v>
      </c>
      <c r="FK14" s="207" t="s">
        <v>26</v>
      </c>
      <c r="FL14" s="207" t="s">
        <v>26</v>
      </c>
      <c r="FM14" s="207" t="s">
        <v>26</v>
      </c>
      <c r="FN14" s="207" t="s">
        <v>26</v>
      </c>
      <c r="FO14" s="207" t="s">
        <v>27</v>
      </c>
      <c r="FP14" s="207" t="s">
        <v>26</v>
      </c>
      <c r="FQ14" s="207" t="s">
        <v>26</v>
      </c>
      <c r="FR14" s="207" t="s">
        <v>26</v>
      </c>
      <c r="FS14" s="207" t="s">
        <v>26</v>
      </c>
      <c r="FT14" s="207" t="s">
        <v>26</v>
      </c>
      <c r="FU14" s="207" t="s">
        <v>26</v>
      </c>
      <c r="FV14" s="207" t="s">
        <v>27</v>
      </c>
      <c r="FW14" s="207" t="s">
        <v>26</v>
      </c>
      <c r="FX14" s="207" t="s">
        <v>26</v>
      </c>
      <c r="FY14" s="207" t="s">
        <v>26</v>
      </c>
      <c r="FZ14" s="207" t="s">
        <v>26</v>
      </c>
      <c r="GA14" s="207" t="s">
        <v>26</v>
      </c>
      <c r="GB14" s="207" t="s">
        <v>26</v>
      </c>
      <c r="GC14" s="207" t="s">
        <v>26</v>
      </c>
      <c r="GD14" s="207" t="s">
        <v>26</v>
      </c>
      <c r="GE14" s="207" t="s">
        <v>26</v>
      </c>
      <c r="GF14" s="207" t="s">
        <v>26</v>
      </c>
      <c r="GG14" s="207" t="s">
        <v>26</v>
      </c>
      <c r="GH14" s="207" t="s">
        <v>26</v>
      </c>
      <c r="GI14" s="207" t="s">
        <v>27</v>
      </c>
      <c r="GJ14" s="207" t="s">
        <v>26</v>
      </c>
      <c r="GK14" s="207" t="s">
        <v>26</v>
      </c>
      <c r="GL14" s="207" t="s">
        <v>26</v>
      </c>
      <c r="GM14" s="207" t="s">
        <v>26</v>
      </c>
      <c r="GN14" s="207" t="s">
        <v>26</v>
      </c>
      <c r="GO14" s="207" t="s">
        <v>26</v>
      </c>
      <c r="GP14" s="207" t="s">
        <v>26</v>
      </c>
      <c r="GQ14" s="207" t="s">
        <v>26</v>
      </c>
      <c r="GR14" s="207" t="s">
        <v>26</v>
      </c>
      <c r="GS14" s="207" t="s">
        <v>26</v>
      </c>
      <c r="GT14" s="207" t="s">
        <v>26</v>
      </c>
      <c r="GU14" s="207" t="s">
        <v>26</v>
      </c>
      <c r="GV14" s="207" t="s">
        <v>26</v>
      </c>
      <c r="GW14" s="207" t="s">
        <v>26</v>
      </c>
      <c r="GX14" s="207" t="s">
        <v>26</v>
      </c>
      <c r="GY14" s="207" t="s">
        <v>26</v>
      </c>
      <c r="GZ14" s="207" t="s">
        <v>27</v>
      </c>
      <c r="HA14" s="207" t="s">
        <v>26</v>
      </c>
      <c r="HB14" s="207" t="s">
        <v>27</v>
      </c>
      <c r="HC14" s="207" t="s">
        <v>26</v>
      </c>
      <c r="HD14" s="207" t="s">
        <v>26</v>
      </c>
      <c r="HE14" s="207" t="s">
        <v>26</v>
      </c>
      <c r="HF14" s="207" t="s">
        <v>26</v>
      </c>
      <c r="HG14" s="207" t="s">
        <v>26</v>
      </c>
      <c r="HH14" s="207" t="s">
        <v>26</v>
      </c>
      <c r="HI14" s="207" t="s">
        <v>26</v>
      </c>
      <c r="HJ14" s="207" t="s">
        <v>26</v>
      </c>
      <c r="HK14" s="207" t="s">
        <v>26</v>
      </c>
      <c r="HL14" s="207" t="s">
        <v>26</v>
      </c>
      <c r="HM14" s="207" t="s">
        <v>26</v>
      </c>
      <c r="HN14" s="207" t="s">
        <v>26</v>
      </c>
      <c r="HO14" s="207" t="s">
        <v>27</v>
      </c>
      <c r="HP14" s="207" t="s">
        <v>26</v>
      </c>
      <c r="HQ14" s="207" t="s">
        <v>26</v>
      </c>
      <c r="HR14" s="207" t="s">
        <v>26</v>
      </c>
      <c r="HS14" s="207" t="s">
        <v>26</v>
      </c>
      <c r="HT14" s="207" t="s">
        <v>69</v>
      </c>
      <c r="HU14" s="207" t="s">
        <v>26</v>
      </c>
      <c r="HV14" s="207" t="s">
        <v>26</v>
      </c>
      <c r="HW14" s="207" t="s">
        <v>26</v>
      </c>
      <c r="HX14" s="207" t="s">
        <v>26</v>
      </c>
      <c r="HY14" s="207" t="s">
        <v>26</v>
      </c>
      <c r="HZ14" s="207" t="s">
        <v>26</v>
      </c>
      <c r="IA14" s="207" t="s">
        <v>27</v>
      </c>
      <c r="IB14" s="207" t="s">
        <v>26</v>
      </c>
      <c r="IC14" s="207" t="s">
        <v>26</v>
      </c>
      <c r="ID14" s="207" t="s">
        <v>26</v>
      </c>
      <c r="IE14" s="207" t="s">
        <v>26</v>
      </c>
      <c r="IF14" s="207" t="s">
        <v>26</v>
      </c>
      <c r="IG14" s="207" t="s">
        <v>26</v>
      </c>
      <c r="IH14" s="207" t="s">
        <v>26</v>
      </c>
      <c r="II14" s="207" t="s">
        <v>27</v>
      </c>
      <c r="IJ14" s="207" t="s">
        <v>26</v>
      </c>
      <c r="IK14" s="207" t="s">
        <v>26</v>
      </c>
      <c r="IL14" s="207" t="s">
        <v>26</v>
      </c>
      <c r="IM14" s="207" t="s">
        <v>26</v>
      </c>
      <c r="IN14" s="207" t="s">
        <v>27</v>
      </c>
      <c r="IO14" s="207" t="s">
        <v>26</v>
      </c>
      <c r="IP14" s="207" t="s">
        <v>26</v>
      </c>
      <c r="IQ14" s="207" t="s">
        <v>26</v>
      </c>
      <c r="IR14" s="207" t="s">
        <v>26</v>
      </c>
      <c r="IS14" s="207" t="s">
        <v>26</v>
      </c>
      <c r="IT14" s="207" t="s">
        <v>26</v>
      </c>
      <c r="IU14" s="207" t="s">
        <v>26</v>
      </c>
      <c r="IV14" s="207" t="s">
        <v>26</v>
      </c>
      <c r="IW14" s="207" t="s">
        <v>26</v>
      </c>
      <c r="IX14" s="207" t="s">
        <v>26</v>
      </c>
      <c r="IY14" s="207" t="s">
        <v>27</v>
      </c>
      <c r="IZ14" s="207" t="s">
        <v>26</v>
      </c>
      <c r="JA14" s="207" t="s">
        <v>26</v>
      </c>
      <c r="JB14" s="207" t="s">
        <v>26</v>
      </c>
      <c r="JC14" s="207" t="s">
        <v>26</v>
      </c>
      <c r="JD14" s="207" t="s">
        <v>26</v>
      </c>
      <c r="JE14" s="207" t="s">
        <v>27</v>
      </c>
      <c r="JF14" s="207" t="s">
        <v>27</v>
      </c>
      <c r="JG14" s="207" t="s">
        <v>26</v>
      </c>
      <c r="JH14" s="207" t="s">
        <v>26</v>
      </c>
      <c r="JI14" s="207" t="s">
        <v>26</v>
      </c>
      <c r="JJ14" s="207" t="s">
        <v>26</v>
      </c>
      <c r="JK14" s="207" t="s">
        <v>26</v>
      </c>
      <c r="JL14" s="207" t="s">
        <v>15</v>
      </c>
      <c r="JM14" s="207" t="s">
        <v>15</v>
      </c>
      <c r="JN14" s="207" t="s">
        <v>15</v>
      </c>
      <c r="JO14" s="207" t="s">
        <v>15</v>
      </c>
      <c r="JP14" s="207" t="s">
        <v>15</v>
      </c>
      <c r="JQ14" s="207" t="s">
        <v>15</v>
      </c>
      <c r="JR14" s="207" t="s">
        <v>15</v>
      </c>
      <c r="JS14" s="207" t="s">
        <v>26</v>
      </c>
      <c r="JT14" s="207" t="s">
        <v>26</v>
      </c>
      <c r="JU14" s="207" t="s">
        <v>27</v>
      </c>
      <c r="JV14" s="207" t="s">
        <v>26</v>
      </c>
      <c r="JW14" s="207" t="s">
        <v>26</v>
      </c>
      <c r="JX14" s="207" t="s">
        <v>26</v>
      </c>
      <c r="JY14" s="207" t="s">
        <v>26</v>
      </c>
      <c r="JZ14" s="207" t="s">
        <v>26</v>
      </c>
      <c r="KA14" s="207" t="s">
        <v>26</v>
      </c>
      <c r="KB14" s="207" t="s">
        <v>26</v>
      </c>
      <c r="KC14" s="207" t="s">
        <v>26</v>
      </c>
      <c r="KD14" s="207" t="s">
        <v>26</v>
      </c>
      <c r="KE14" s="207" t="s">
        <v>26</v>
      </c>
      <c r="KF14" s="207" t="s">
        <v>26</v>
      </c>
      <c r="KG14" s="207" t="s">
        <v>26</v>
      </c>
      <c r="KH14" s="207" t="s">
        <v>27</v>
      </c>
      <c r="KI14" s="207" t="s">
        <v>26</v>
      </c>
      <c r="KJ14" s="207" t="s">
        <v>26</v>
      </c>
      <c r="KK14" s="207" t="s">
        <v>26</v>
      </c>
      <c r="KL14" s="207" t="s">
        <v>26</v>
      </c>
      <c r="KM14" s="207" t="s">
        <v>26</v>
      </c>
      <c r="KN14" s="207" t="s">
        <v>26</v>
      </c>
      <c r="KO14" s="207" t="s">
        <v>26</v>
      </c>
      <c r="KP14" s="207" t="s">
        <v>26</v>
      </c>
      <c r="KQ14" s="207" t="s">
        <v>26</v>
      </c>
      <c r="KR14" s="207" t="s">
        <v>26</v>
      </c>
      <c r="KS14" s="207" t="s">
        <v>26</v>
      </c>
      <c r="KT14" s="207" t="s">
        <v>26</v>
      </c>
      <c r="KU14" s="207" t="s">
        <v>26</v>
      </c>
      <c r="KV14" s="207" t="s">
        <v>26</v>
      </c>
      <c r="KW14" s="207" t="s">
        <v>26</v>
      </c>
      <c r="KX14" s="207" t="s">
        <v>26</v>
      </c>
      <c r="KY14" s="207" t="s">
        <v>26</v>
      </c>
      <c r="KZ14" s="207" t="s">
        <v>26</v>
      </c>
      <c r="LA14" s="207" t="s">
        <v>26</v>
      </c>
      <c r="LB14" s="207" t="s">
        <v>26</v>
      </c>
      <c r="LC14" s="207" t="s">
        <v>26</v>
      </c>
      <c r="LD14" s="207" t="s">
        <v>26</v>
      </c>
      <c r="LE14" s="207" t="s">
        <v>26</v>
      </c>
      <c r="LF14" s="207" t="s">
        <v>26</v>
      </c>
      <c r="LG14" s="207" t="s">
        <v>26</v>
      </c>
      <c r="LH14" s="207" t="s">
        <v>26</v>
      </c>
      <c r="LI14" s="207" t="s">
        <v>26</v>
      </c>
      <c r="LJ14" s="207" t="s">
        <v>26</v>
      </c>
      <c r="LK14" s="207" t="s">
        <v>26</v>
      </c>
      <c r="LL14" s="207" t="s">
        <v>26</v>
      </c>
      <c r="LM14" s="207" t="s">
        <v>26</v>
      </c>
      <c r="LN14" s="207" t="s">
        <v>26</v>
      </c>
      <c r="LO14" s="207" t="s">
        <v>26</v>
      </c>
      <c r="LP14" s="207" t="s">
        <v>26</v>
      </c>
      <c r="LQ14" s="207" t="s">
        <v>26</v>
      </c>
      <c r="LR14" s="207" t="s">
        <v>26</v>
      </c>
      <c r="LS14" s="207" t="s">
        <v>26</v>
      </c>
      <c r="LT14" s="207" t="s">
        <v>26</v>
      </c>
      <c r="LU14" s="207" t="s">
        <v>26</v>
      </c>
      <c r="LV14" s="207" t="s">
        <v>26</v>
      </c>
      <c r="LW14" s="207" t="s">
        <v>27</v>
      </c>
      <c r="LX14" s="207" t="s">
        <v>26</v>
      </c>
      <c r="LY14" s="207" t="s">
        <v>26</v>
      </c>
      <c r="LZ14" s="207" t="s">
        <v>26</v>
      </c>
      <c r="MA14" s="207" t="s">
        <v>26</v>
      </c>
      <c r="MB14" s="207" t="s">
        <v>26</v>
      </c>
      <c r="MC14" s="207" t="s">
        <v>27</v>
      </c>
      <c r="MD14" s="207" t="s">
        <v>26</v>
      </c>
      <c r="ME14" s="207" t="s">
        <v>26</v>
      </c>
      <c r="MF14" s="207" t="s">
        <v>26</v>
      </c>
      <c r="MG14" s="207" t="s">
        <v>26</v>
      </c>
      <c r="MH14" s="207" t="s">
        <v>26</v>
      </c>
      <c r="MI14" s="207" t="s">
        <v>26</v>
      </c>
      <c r="MJ14" s="207" t="s">
        <v>26</v>
      </c>
      <c r="MK14" s="207" t="s">
        <v>26</v>
      </c>
      <c r="ML14" s="207" t="s">
        <v>26</v>
      </c>
      <c r="MM14" s="207" t="s">
        <v>26</v>
      </c>
      <c r="MN14" s="207" t="s">
        <v>26</v>
      </c>
      <c r="MO14" s="207" t="s">
        <v>26</v>
      </c>
      <c r="MP14" s="207" t="s">
        <v>27</v>
      </c>
      <c r="MQ14" s="207" t="s">
        <v>26</v>
      </c>
      <c r="MR14" s="207" t="s">
        <v>26</v>
      </c>
      <c r="MS14" s="207" t="s">
        <v>26</v>
      </c>
      <c r="MT14" s="207" t="s">
        <v>26</v>
      </c>
      <c r="MU14" s="207" t="s">
        <v>27</v>
      </c>
      <c r="MV14" s="207" t="s">
        <v>26</v>
      </c>
      <c r="MW14" s="207" t="s">
        <v>27</v>
      </c>
      <c r="MX14" s="207" t="s">
        <v>26</v>
      </c>
      <c r="MY14" s="207" t="s">
        <v>26</v>
      </c>
      <c r="MZ14" s="207" t="s">
        <v>26</v>
      </c>
      <c r="NA14" s="207" t="s">
        <v>26</v>
      </c>
      <c r="NB14" s="207" t="s">
        <v>26</v>
      </c>
      <c r="NC14" s="207" t="s">
        <v>26</v>
      </c>
      <c r="ND14" s="207" t="s">
        <v>26</v>
      </c>
      <c r="NE14" s="207" t="s">
        <v>26</v>
      </c>
      <c r="NF14" s="207" t="s">
        <v>26</v>
      </c>
      <c r="NG14" s="207" t="s">
        <v>26</v>
      </c>
      <c r="NH14" s="207" t="s">
        <v>26</v>
      </c>
      <c r="NI14" s="207" t="s">
        <v>26</v>
      </c>
      <c r="NJ14" s="207" t="s">
        <v>26</v>
      </c>
      <c r="NK14" s="207" t="s">
        <v>27</v>
      </c>
      <c r="NL14" s="207" t="s">
        <v>26</v>
      </c>
      <c r="NM14" s="207" t="s">
        <v>26</v>
      </c>
      <c r="NN14" s="207" t="s">
        <v>26</v>
      </c>
      <c r="NO14" s="207" t="s">
        <v>26</v>
      </c>
      <c r="NP14" s="207" t="s">
        <v>26</v>
      </c>
      <c r="NQ14" s="207" t="s">
        <v>26</v>
      </c>
      <c r="NR14" s="207" t="s">
        <v>26</v>
      </c>
      <c r="NS14" s="207" t="s">
        <v>27</v>
      </c>
      <c r="NT14" s="207" t="s">
        <v>26</v>
      </c>
      <c r="NU14" s="207" t="s">
        <v>26</v>
      </c>
      <c r="NV14" s="207" t="s">
        <v>26</v>
      </c>
      <c r="NW14" s="207" t="s">
        <v>26</v>
      </c>
      <c r="NX14" s="207">
        <v>0</v>
      </c>
      <c r="NY14" s="207" t="s">
        <v>26</v>
      </c>
      <c r="NZ14" s="207" t="s">
        <v>26</v>
      </c>
      <c r="OA14" s="207" t="s">
        <v>26</v>
      </c>
      <c r="OB14" s="207" t="s">
        <v>26</v>
      </c>
      <c r="OC14" s="207">
        <v>0</v>
      </c>
      <c r="OD14" s="207" t="s">
        <v>26</v>
      </c>
      <c r="OE14" s="207" t="s">
        <v>26</v>
      </c>
      <c r="OF14" s="207" t="s">
        <v>26</v>
      </c>
      <c r="OG14" s="207" t="s">
        <v>26</v>
      </c>
      <c r="OH14" s="207" t="s">
        <v>26</v>
      </c>
      <c r="OI14" s="207" t="s">
        <v>26</v>
      </c>
      <c r="OJ14" s="207" t="s">
        <v>26</v>
      </c>
      <c r="OK14" s="207" t="s">
        <v>26</v>
      </c>
      <c r="OL14" s="207" t="s">
        <v>26</v>
      </c>
      <c r="OM14" s="207" t="s">
        <v>26</v>
      </c>
      <c r="ON14" s="207" t="s">
        <v>26</v>
      </c>
      <c r="OO14" s="207" t="s">
        <v>26</v>
      </c>
      <c r="OP14" s="207" t="s">
        <v>26</v>
      </c>
      <c r="OQ14" s="207" t="s">
        <v>27</v>
      </c>
      <c r="OR14" s="207" t="s">
        <v>27</v>
      </c>
      <c r="OS14" s="207" t="s">
        <v>26</v>
      </c>
      <c r="OT14" s="207" t="s">
        <v>26</v>
      </c>
      <c r="OU14" s="207" t="s">
        <v>26</v>
      </c>
      <c r="OV14" s="207" t="s">
        <v>26</v>
      </c>
      <c r="OW14" s="207" t="s">
        <v>26</v>
      </c>
      <c r="OX14" s="207" t="s">
        <v>26</v>
      </c>
      <c r="OY14" s="207" t="s">
        <v>26</v>
      </c>
      <c r="OZ14" s="207" t="s">
        <v>26</v>
      </c>
      <c r="PA14" s="207" t="s">
        <v>26</v>
      </c>
      <c r="PB14" s="207" t="s">
        <v>26</v>
      </c>
      <c r="PC14" s="207" t="s">
        <v>26</v>
      </c>
      <c r="PD14" s="207" t="s">
        <v>26</v>
      </c>
      <c r="PE14" s="207" t="s">
        <v>26</v>
      </c>
      <c r="PF14" s="207" t="s">
        <v>26</v>
      </c>
      <c r="PG14" s="207" t="s">
        <v>26</v>
      </c>
      <c r="PH14" s="207" t="s">
        <v>26</v>
      </c>
      <c r="PI14" s="207" t="s">
        <v>26</v>
      </c>
      <c r="PJ14" s="207" t="s">
        <v>26</v>
      </c>
      <c r="PK14" s="207" t="s">
        <v>26</v>
      </c>
      <c r="PL14" s="207" t="s">
        <v>27</v>
      </c>
      <c r="PM14" s="207" t="s">
        <v>26</v>
      </c>
      <c r="PN14" s="207" t="s">
        <v>27</v>
      </c>
      <c r="PO14" s="207" t="s">
        <v>26</v>
      </c>
      <c r="PP14" s="207" t="s">
        <v>26</v>
      </c>
      <c r="PQ14" s="207" t="s">
        <v>26</v>
      </c>
      <c r="PR14" s="207" t="s">
        <v>26</v>
      </c>
      <c r="PS14" s="207" t="s">
        <v>26</v>
      </c>
      <c r="PT14" s="207" t="s">
        <v>26</v>
      </c>
      <c r="PU14" s="207" t="s">
        <v>26</v>
      </c>
      <c r="PV14" s="207" t="s">
        <v>26</v>
      </c>
      <c r="PW14" s="207" t="s">
        <v>26</v>
      </c>
      <c r="PX14" s="207" t="s">
        <v>26</v>
      </c>
      <c r="PY14" s="207" t="s">
        <v>26</v>
      </c>
      <c r="PZ14" s="207" t="s">
        <v>26</v>
      </c>
      <c r="QA14" s="207" t="s">
        <v>27</v>
      </c>
      <c r="QB14" s="207" t="s">
        <v>26</v>
      </c>
      <c r="QC14" s="207" t="s">
        <v>26</v>
      </c>
      <c r="QD14" s="207" t="s">
        <v>26</v>
      </c>
      <c r="QE14" s="207" t="s">
        <v>26</v>
      </c>
      <c r="QF14" s="207" t="s">
        <v>26</v>
      </c>
      <c r="QG14" s="207" t="s">
        <v>27</v>
      </c>
      <c r="QH14" s="207" t="s">
        <v>26</v>
      </c>
      <c r="QI14" s="207" t="s">
        <v>26</v>
      </c>
      <c r="QJ14" s="207" t="s">
        <v>27</v>
      </c>
      <c r="QK14" s="207" t="s">
        <v>26</v>
      </c>
      <c r="QL14" s="207" t="s">
        <v>26</v>
      </c>
      <c r="QM14" s="207" t="s">
        <v>26</v>
      </c>
      <c r="QN14" s="207" t="s">
        <v>26</v>
      </c>
      <c r="QO14" s="207" t="s">
        <v>26</v>
      </c>
      <c r="QP14" s="207" t="s">
        <v>26</v>
      </c>
      <c r="QQ14" s="207" t="s">
        <v>26</v>
      </c>
      <c r="QR14" s="207" t="s">
        <v>26</v>
      </c>
      <c r="QS14" s="207" t="s">
        <v>27</v>
      </c>
      <c r="QT14" s="207" t="s">
        <v>26</v>
      </c>
      <c r="QU14" s="207" t="s">
        <v>26</v>
      </c>
      <c r="QV14" s="207" t="s">
        <v>26</v>
      </c>
      <c r="QW14" s="207" t="s">
        <v>27</v>
      </c>
      <c r="QX14" s="207" t="s">
        <v>26</v>
      </c>
      <c r="QY14" s="207" t="s">
        <v>26</v>
      </c>
      <c r="QZ14" s="207" t="s">
        <v>26</v>
      </c>
      <c r="RA14" s="207" t="s">
        <v>26</v>
      </c>
      <c r="RB14" s="207" t="s">
        <v>27</v>
      </c>
      <c r="RC14" s="207" t="s">
        <v>26</v>
      </c>
      <c r="RD14" s="207" t="s">
        <v>26</v>
      </c>
      <c r="RE14" s="207" t="s">
        <v>26</v>
      </c>
      <c r="RF14" s="207" t="s">
        <v>26</v>
      </c>
      <c r="RG14" s="207" t="s">
        <v>26</v>
      </c>
      <c r="RH14" s="207" t="s">
        <v>26</v>
      </c>
      <c r="RI14" s="207" t="s">
        <v>26</v>
      </c>
      <c r="RJ14" s="207" t="s">
        <v>26</v>
      </c>
      <c r="RK14" s="207" t="s">
        <v>26</v>
      </c>
      <c r="RL14" s="207" t="s">
        <v>26</v>
      </c>
      <c r="RM14" s="207" t="s">
        <v>26</v>
      </c>
      <c r="RN14" s="207" t="s">
        <v>26</v>
      </c>
      <c r="RO14" s="207" t="s">
        <v>26</v>
      </c>
      <c r="RP14" s="207" t="s">
        <v>26</v>
      </c>
      <c r="RQ14" s="207" t="s">
        <v>26</v>
      </c>
      <c r="RR14" s="207" t="s">
        <v>26</v>
      </c>
      <c r="RS14" s="207" t="s">
        <v>26</v>
      </c>
      <c r="RT14" s="207" t="s">
        <v>26</v>
      </c>
      <c r="RU14" s="207" t="s">
        <v>26</v>
      </c>
      <c r="RV14" s="207" t="s">
        <v>27</v>
      </c>
      <c r="RW14" s="207" t="s">
        <v>26</v>
      </c>
      <c r="RX14" s="207" t="s">
        <v>27</v>
      </c>
      <c r="RY14" s="207" t="s">
        <v>26</v>
      </c>
      <c r="RZ14" s="207" t="s">
        <v>26</v>
      </c>
      <c r="SA14" s="207" t="s">
        <v>26</v>
      </c>
      <c r="SB14" s="207" t="s">
        <v>26</v>
      </c>
      <c r="SC14" s="207" t="s">
        <v>26</v>
      </c>
      <c r="SD14" s="207" t="s">
        <v>26</v>
      </c>
      <c r="SE14" s="207" t="s">
        <v>26</v>
      </c>
      <c r="SF14" s="207" t="s">
        <v>26</v>
      </c>
      <c r="SG14" s="207" t="s">
        <v>26</v>
      </c>
      <c r="SH14" s="207" t="s">
        <v>27</v>
      </c>
      <c r="SI14" s="207" t="s">
        <v>26</v>
      </c>
      <c r="SJ14" s="207" t="s">
        <v>26</v>
      </c>
      <c r="SK14" s="207" t="s">
        <v>27</v>
      </c>
      <c r="SL14" s="207" t="s">
        <v>26</v>
      </c>
      <c r="SM14" s="207" t="s">
        <v>26</v>
      </c>
      <c r="SN14" s="207" t="s">
        <v>26</v>
      </c>
      <c r="SO14" s="207" t="s">
        <v>26</v>
      </c>
      <c r="SP14" s="207" t="s">
        <v>26</v>
      </c>
      <c r="SQ14" s="207" t="s">
        <v>26</v>
      </c>
      <c r="SR14" s="207" t="s">
        <v>26</v>
      </c>
      <c r="SS14" s="207" t="s">
        <v>26</v>
      </c>
      <c r="ST14" s="207" t="s">
        <v>26</v>
      </c>
      <c r="SU14" s="207" t="s">
        <v>26</v>
      </c>
      <c r="SV14" s="207" t="s">
        <v>26</v>
      </c>
      <c r="SW14" s="207" t="s">
        <v>26</v>
      </c>
      <c r="SX14" s="207" t="s">
        <v>15</v>
      </c>
      <c r="SY14" s="207" t="s">
        <v>15</v>
      </c>
      <c r="SZ14" s="207" t="s">
        <v>26</v>
      </c>
      <c r="TA14" s="207" t="s">
        <v>26</v>
      </c>
      <c r="TB14" s="207" t="s">
        <v>26</v>
      </c>
      <c r="TC14" s="207" t="s">
        <v>26</v>
      </c>
      <c r="TD14" s="207" t="s">
        <v>26</v>
      </c>
      <c r="TE14" s="207" t="s">
        <v>26</v>
      </c>
      <c r="TF14" s="207" t="s">
        <v>15</v>
      </c>
      <c r="TG14" s="207" t="s">
        <v>15</v>
      </c>
      <c r="TH14" s="207" t="s">
        <v>26</v>
      </c>
      <c r="TI14" s="207" t="s">
        <v>26</v>
      </c>
      <c r="TJ14" s="207" t="s">
        <v>26</v>
      </c>
      <c r="TK14" s="207" t="s">
        <v>26</v>
      </c>
      <c r="TL14" s="207" t="s">
        <v>26</v>
      </c>
      <c r="TM14" s="207" t="s">
        <v>26</v>
      </c>
      <c r="TN14" s="207" t="s">
        <v>26</v>
      </c>
      <c r="TO14" s="207" t="s">
        <v>15</v>
      </c>
      <c r="TP14" s="207" t="s">
        <v>26</v>
      </c>
      <c r="TQ14" s="207" t="s">
        <v>26</v>
      </c>
      <c r="TR14" s="207" t="s">
        <v>26</v>
      </c>
      <c r="TS14" s="207" t="s">
        <v>26</v>
      </c>
      <c r="TT14" s="207" t="s">
        <v>26</v>
      </c>
      <c r="TU14" s="207" t="s">
        <v>26</v>
      </c>
      <c r="TV14" s="207" t="s">
        <v>26</v>
      </c>
      <c r="TW14" s="207" t="s">
        <v>26</v>
      </c>
      <c r="TX14" s="207" t="s">
        <v>26</v>
      </c>
      <c r="TY14" s="207" t="s">
        <v>26</v>
      </c>
      <c r="TZ14" s="207" t="s">
        <v>26</v>
      </c>
      <c r="UA14" s="207" t="s">
        <v>26</v>
      </c>
      <c r="UB14" s="207" t="s">
        <v>26</v>
      </c>
      <c r="UC14" s="207" t="s">
        <v>26</v>
      </c>
      <c r="UD14" s="207" t="s">
        <v>26</v>
      </c>
      <c r="UE14" s="207" t="s">
        <v>26</v>
      </c>
      <c r="UF14" s="207" t="s">
        <v>26</v>
      </c>
      <c r="UG14" s="207" t="s">
        <v>26</v>
      </c>
      <c r="UH14" s="207" t="s">
        <v>26</v>
      </c>
      <c r="UI14" s="207" t="s">
        <v>26</v>
      </c>
      <c r="UJ14" s="207" t="s">
        <v>26</v>
      </c>
      <c r="UK14" s="207" t="s">
        <v>26</v>
      </c>
      <c r="UL14" s="207" t="s">
        <v>26</v>
      </c>
      <c r="UM14" s="207" t="s">
        <v>26</v>
      </c>
      <c r="UN14" s="207" t="s">
        <v>26</v>
      </c>
      <c r="UO14" s="207" t="s">
        <v>26</v>
      </c>
      <c r="UP14" s="207" t="s">
        <v>26</v>
      </c>
      <c r="UQ14" s="207" t="s">
        <v>26</v>
      </c>
      <c r="UR14" s="207" t="s">
        <v>26</v>
      </c>
      <c r="US14" s="207" t="s">
        <v>26</v>
      </c>
      <c r="UT14" s="207" t="s">
        <v>26</v>
      </c>
      <c r="UU14" s="207" t="s">
        <v>26</v>
      </c>
      <c r="UV14" s="207" t="s">
        <v>26</v>
      </c>
      <c r="UW14" s="207" t="s">
        <v>26</v>
      </c>
      <c r="UX14" s="207" t="s">
        <v>26</v>
      </c>
      <c r="UY14" s="207" t="s">
        <v>26</v>
      </c>
      <c r="UZ14" s="207" t="s">
        <v>26</v>
      </c>
      <c r="VA14" s="207" t="s">
        <v>26</v>
      </c>
      <c r="VB14" s="207" t="s">
        <v>26</v>
      </c>
      <c r="VC14" s="207" t="s">
        <v>26</v>
      </c>
      <c r="VD14" s="207" t="s">
        <v>26</v>
      </c>
      <c r="VE14" s="207" t="s">
        <v>26</v>
      </c>
      <c r="VF14" s="207" t="s">
        <v>26</v>
      </c>
      <c r="VG14" s="207" t="s">
        <v>26</v>
      </c>
      <c r="VH14" s="207" t="s">
        <v>26</v>
      </c>
      <c r="VI14" s="207" t="s">
        <v>26</v>
      </c>
      <c r="VJ14" s="207" t="s">
        <v>26</v>
      </c>
      <c r="VK14" s="207" t="s">
        <v>26</v>
      </c>
      <c r="VL14" s="207" t="s">
        <v>26</v>
      </c>
      <c r="VM14" s="207" t="s">
        <v>26</v>
      </c>
      <c r="VN14" s="207" t="s">
        <v>26</v>
      </c>
      <c r="VO14" s="207" t="s">
        <v>26</v>
      </c>
      <c r="VP14" s="207" t="s">
        <v>26</v>
      </c>
      <c r="VQ14" s="207" t="s">
        <v>26</v>
      </c>
      <c r="VR14" s="207" t="s">
        <v>26</v>
      </c>
      <c r="VS14" s="207" t="s">
        <v>26</v>
      </c>
      <c r="VT14" s="207" t="s">
        <v>26</v>
      </c>
      <c r="VU14" s="207" t="s">
        <v>27</v>
      </c>
      <c r="VV14" s="207" t="s">
        <v>26</v>
      </c>
      <c r="VW14" s="207" t="s">
        <v>26</v>
      </c>
      <c r="VX14" s="207" t="s">
        <v>26</v>
      </c>
      <c r="VY14" s="207" t="s">
        <v>26</v>
      </c>
      <c r="VZ14" s="207" t="s">
        <v>26</v>
      </c>
      <c r="WA14" s="207" t="s">
        <v>26</v>
      </c>
      <c r="WB14" s="207" t="s">
        <v>26</v>
      </c>
      <c r="WC14" s="207" t="s">
        <v>26</v>
      </c>
      <c r="WD14" s="207" t="s">
        <v>26</v>
      </c>
      <c r="WE14" s="207" t="s">
        <v>26</v>
      </c>
      <c r="WF14" s="207" t="s">
        <v>26</v>
      </c>
      <c r="WG14" s="207" t="s">
        <v>27</v>
      </c>
      <c r="WH14" s="207" t="s">
        <v>27</v>
      </c>
      <c r="WI14" s="207" t="s">
        <v>69</v>
      </c>
      <c r="WJ14" s="207" t="s">
        <v>69</v>
      </c>
      <c r="WK14" s="207" t="s">
        <v>69</v>
      </c>
      <c r="WL14" s="207" t="s">
        <v>26</v>
      </c>
      <c r="WM14" s="207" t="s">
        <v>26</v>
      </c>
      <c r="WN14" s="207" t="s">
        <v>26</v>
      </c>
      <c r="WO14" s="207" t="s">
        <v>26</v>
      </c>
      <c r="WP14" s="207" t="s">
        <v>26</v>
      </c>
      <c r="WQ14" s="207" t="s">
        <v>27</v>
      </c>
      <c r="WR14" s="207" t="s">
        <v>26</v>
      </c>
      <c r="WS14" s="207" t="s">
        <v>26</v>
      </c>
      <c r="WT14" s="207" t="s">
        <v>27</v>
      </c>
      <c r="WU14" s="207" t="s">
        <v>26</v>
      </c>
      <c r="WV14" s="207" t="s">
        <v>26</v>
      </c>
      <c r="WW14" s="207" t="s">
        <v>26</v>
      </c>
      <c r="WX14" s="207" t="s">
        <v>26</v>
      </c>
      <c r="WY14" s="207" t="s">
        <v>27</v>
      </c>
      <c r="WZ14" s="207" t="s">
        <v>26</v>
      </c>
      <c r="XA14" s="207" t="s">
        <v>26</v>
      </c>
      <c r="XB14" s="207" t="s">
        <v>26</v>
      </c>
      <c r="XC14" s="207" t="s">
        <v>26</v>
      </c>
      <c r="XD14" s="207" t="s">
        <v>26</v>
      </c>
      <c r="XE14" s="207" t="s">
        <v>26</v>
      </c>
      <c r="XF14" s="207" t="s">
        <v>26</v>
      </c>
      <c r="XG14" s="207" t="s">
        <v>27</v>
      </c>
      <c r="XH14" s="207" t="s">
        <v>26</v>
      </c>
      <c r="XI14" s="207" t="s">
        <v>26</v>
      </c>
      <c r="XJ14" s="207" t="s">
        <v>26</v>
      </c>
      <c r="XK14" s="207" t="s">
        <v>26</v>
      </c>
      <c r="XL14" s="207" t="s">
        <v>15</v>
      </c>
      <c r="XM14" s="207" t="s">
        <v>26</v>
      </c>
      <c r="XN14" s="207" t="s">
        <v>26</v>
      </c>
      <c r="XO14" s="207" t="s">
        <v>26</v>
      </c>
      <c r="XP14" s="207" t="s">
        <v>26</v>
      </c>
      <c r="XQ14" s="207" t="s">
        <v>26</v>
      </c>
      <c r="XR14" s="207" t="s">
        <v>26</v>
      </c>
      <c r="XS14" s="207" t="s">
        <v>26</v>
      </c>
      <c r="XT14" s="207" t="s">
        <v>26</v>
      </c>
      <c r="XU14" s="207" t="s">
        <v>26</v>
      </c>
      <c r="XV14" s="207" t="s">
        <v>26</v>
      </c>
      <c r="XW14" s="207" t="s">
        <v>26</v>
      </c>
      <c r="XX14" s="207" t="s">
        <v>26</v>
      </c>
      <c r="XY14" s="207" t="s">
        <v>26</v>
      </c>
      <c r="XZ14" s="207" t="s">
        <v>26</v>
      </c>
      <c r="YA14" s="207" t="s">
        <v>26</v>
      </c>
      <c r="YB14" s="207" t="s">
        <v>26</v>
      </c>
      <c r="YC14" s="207" t="s">
        <v>26</v>
      </c>
      <c r="YD14" s="207" t="s">
        <v>26</v>
      </c>
      <c r="YE14" s="207" t="s">
        <v>26</v>
      </c>
      <c r="YF14" s="207" t="s">
        <v>26</v>
      </c>
      <c r="YG14" s="207" t="s">
        <v>26</v>
      </c>
      <c r="YH14" s="207" t="s">
        <v>26</v>
      </c>
      <c r="YI14" s="207" t="s">
        <v>26</v>
      </c>
      <c r="YJ14" s="207" t="s">
        <v>26</v>
      </c>
      <c r="YK14" s="207" t="s">
        <v>26</v>
      </c>
      <c r="YL14" s="207" t="s">
        <v>26</v>
      </c>
      <c r="YM14" s="207" t="s">
        <v>26</v>
      </c>
      <c r="YN14" s="207" t="s">
        <v>26</v>
      </c>
      <c r="YO14" s="207" t="s">
        <v>69</v>
      </c>
      <c r="YP14" s="207" t="s">
        <v>69</v>
      </c>
      <c r="YQ14" s="207" t="s">
        <v>26</v>
      </c>
      <c r="YR14" s="207" t="s">
        <v>26</v>
      </c>
      <c r="YS14" s="207" t="s">
        <v>26</v>
      </c>
      <c r="YT14" s="207" t="s">
        <v>26</v>
      </c>
      <c r="YU14" s="207" t="s">
        <v>26</v>
      </c>
      <c r="YV14" s="207" t="s">
        <v>27</v>
      </c>
      <c r="YW14" s="207" t="s">
        <v>26</v>
      </c>
      <c r="YX14" s="207" t="s">
        <v>26</v>
      </c>
      <c r="YY14" s="207" t="s">
        <v>26</v>
      </c>
      <c r="YZ14" s="207" t="s">
        <v>26</v>
      </c>
      <c r="ZA14" s="207" t="s">
        <v>27</v>
      </c>
      <c r="ZB14" s="207" t="s">
        <v>26</v>
      </c>
      <c r="ZC14" s="207" t="s">
        <v>26</v>
      </c>
      <c r="ZD14" s="207" t="s">
        <v>26</v>
      </c>
      <c r="ZE14" s="207" t="s">
        <v>26</v>
      </c>
      <c r="ZF14" s="207" t="s">
        <v>26</v>
      </c>
      <c r="ZG14" s="207" t="s">
        <v>26</v>
      </c>
      <c r="ZH14" s="207" t="s">
        <v>27</v>
      </c>
      <c r="ZI14" s="207" t="s">
        <v>26</v>
      </c>
      <c r="ZJ14" s="207" t="s">
        <v>26</v>
      </c>
      <c r="ZK14" s="207" t="s">
        <v>26</v>
      </c>
      <c r="ZL14" s="207" t="s">
        <v>26</v>
      </c>
      <c r="ZM14" s="207" t="s">
        <v>27</v>
      </c>
      <c r="ZN14" s="207" t="s">
        <v>26</v>
      </c>
      <c r="ZO14" s="207" t="s">
        <v>26</v>
      </c>
      <c r="ZP14" s="207" t="s">
        <v>27</v>
      </c>
      <c r="ZQ14" s="207" t="s">
        <v>26</v>
      </c>
      <c r="ZR14" s="207" t="s">
        <v>26</v>
      </c>
      <c r="ZS14" s="207" t="s">
        <v>26</v>
      </c>
      <c r="ZT14" s="207" t="s">
        <v>26</v>
      </c>
      <c r="ZU14" s="207" t="s">
        <v>26</v>
      </c>
      <c r="ZV14" s="207" t="s">
        <v>26</v>
      </c>
      <c r="ZW14" s="207" t="s">
        <v>26</v>
      </c>
      <c r="ZX14" s="207" t="s">
        <v>26</v>
      </c>
      <c r="ZY14" s="207" t="s">
        <v>26</v>
      </c>
      <c r="ZZ14" s="207" t="s">
        <v>26</v>
      </c>
      <c r="AAA14" s="207" t="s">
        <v>158</v>
      </c>
      <c r="AAB14" s="207" t="s">
        <v>158</v>
      </c>
      <c r="AAC14" s="207" t="s">
        <v>158</v>
      </c>
      <c r="AAD14" s="207" t="s">
        <v>158</v>
      </c>
      <c r="AAE14" s="207" t="s">
        <v>158</v>
      </c>
      <c r="AAF14" s="207" t="s">
        <v>158</v>
      </c>
      <c r="AAG14" s="207" t="s">
        <v>158</v>
      </c>
      <c r="AAH14" s="207" t="s">
        <v>158</v>
      </c>
      <c r="AAI14" s="207" t="s">
        <v>158</v>
      </c>
      <c r="AAJ14" s="207" t="s">
        <v>158</v>
      </c>
      <c r="AAK14" s="207" t="s">
        <v>158</v>
      </c>
      <c r="AAL14" s="207" t="s">
        <v>158</v>
      </c>
      <c r="AAM14" s="207" t="s">
        <v>158</v>
      </c>
      <c r="AAN14" s="207" t="s">
        <v>158</v>
      </c>
      <c r="AAO14" s="207" t="s">
        <v>158</v>
      </c>
      <c r="AAP14" s="207" t="s">
        <v>158</v>
      </c>
      <c r="AAQ14" s="207" t="s">
        <v>158</v>
      </c>
      <c r="AAR14" s="207" t="s">
        <v>158</v>
      </c>
      <c r="AAS14" s="207" t="s">
        <v>158</v>
      </c>
      <c r="AAT14" s="207" t="s">
        <v>158</v>
      </c>
      <c r="AAU14" s="207" t="s">
        <v>158</v>
      </c>
      <c r="AAV14" s="207" t="s">
        <v>158</v>
      </c>
      <c r="AAW14" s="207" t="s">
        <v>158</v>
      </c>
      <c r="AAX14" s="207" t="s">
        <v>158</v>
      </c>
      <c r="AAY14" s="207" t="s">
        <v>158</v>
      </c>
      <c r="AAZ14" s="207" t="s">
        <v>158</v>
      </c>
      <c r="ABA14" s="306">
        <f>(ÜBERSICHT!K14)</f>
        <v>0</v>
      </c>
      <c r="ABB14" s="195">
        <f>(ÜBERSICHT!L14)</f>
        <v>0</v>
      </c>
      <c r="ABC14" s="206">
        <f t="shared" si="2"/>
        <v>663</v>
      </c>
      <c r="ABD14" s="34">
        <f t="shared" si="3"/>
        <v>606</v>
      </c>
      <c r="ABE14" s="34">
        <f t="shared" si="4"/>
        <v>55</v>
      </c>
      <c r="ABF14" s="34">
        <f t="shared" si="5"/>
        <v>2</v>
      </c>
      <c r="ABG14" s="34">
        <f t="shared" si="6"/>
        <v>13</v>
      </c>
      <c r="ABH14" s="34">
        <f t="shared" si="7"/>
        <v>0</v>
      </c>
      <c r="ABI14" s="34">
        <f t="shared" si="8"/>
        <v>20</v>
      </c>
      <c r="ABJ14" s="73">
        <f t="shared" si="9"/>
        <v>696</v>
      </c>
      <c r="ABK14" s="28"/>
      <c r="ABL14" s="323" t="s">
        <v>48</v>
      </c>
      <c r="ABM14" s="324"/>
      <c r="ABN14" s="193" t="s">
        <v>337</v>
      </c>
      <c r="ABO14" s="28"/>
      <c r="ABP14" s="271" t="str">
        <f>(Mitglieder!C15)</f>
        <v>For-M-6</v>
      </c>
      <c r="ABQ14" s="216">
        <f t="shared" si="103"/>
        <v>0.91402714932126705</v>
      </c>
      <c r="ABR14" s="216">
        <f t="shared" si="104"/>
        <v>0.83870967741935476</v>
      </c>
      <c r="ABS14" s="34">
        <f t="shared" si="10"/>
        <v>26</v>
      </c>
      <c r="ABT14" s="34">
        <f t="shared" si="11"/>
        <v>5</v>
      </c>
      <c r="ABU14" s="34">
        <f t="shared" si="12"/>
        <v>0</v>
      </c>
      <c r="ABV14" s="34">
        <f t="shared" si="13"/>
        <v>0</v>
      </c>
      <c r="ABW14" s="34">
        <f t="shared" si="14"/>
        <v>0</v>
      </c>
      <c r="ABX14" s="34">
        <f t="shared" si="15"/>
        <v>0</v>
      </c>
      <c r="ABY14" s="73">
        <f t="shared" si="16"/>
        <v>31</v>
      </c>
      <c r="ABZ14" s="216">
        <f t="shared" si="105"/>
        <v>0.87096774193548387</v>
      </c>
      <c r="ACA14" s="34">
        <f t="shared" si="17"/>
        <v>27</v>
      </c>
      <c r="ACB14" s="34">
        <f t="shared" si="18"/>
        <v>4</v>
      </c>
      <c r="ACC14" s="34">
        <f t="shared" si="19"/>
        <v>0</v>
      </c>
      <c r="ACD14" s="34">
        <f t="shared" si="20"/>
        <v>0</v>
      </c>
      <c r="ACE14" s="34">
        <f t="shared" si="21"/>
        <v>0</v>
      </c>
      <c r="ACF14" s="34">
        <f t="shared" si="22"/>
        <v>0</v>
      </c>
      <c r="ACG14" s="73">
        <f t="shared" si="88"/>
        <v>31</v>
      </c>
      <c r="ACH14" s="216">
        <f t="shared" si="106"/>
        <v>1</v>
      </c>
      <c r="ACI14" s="34">
        <f t="shared" si="24"/>
        <v>26</v>
      </c>
      <c r="ACJ14" s="34">
        <f t="shared" si="25"/>
        <v>0</v>
      </c>
      <c r="ACK14" s="34">
        <f t="shared" si="26"/>
        <v>0</v>
      </c>
      <c r="ACL14" s="34">
        <f t="shared" si="27"/>
        <v>5</v>
      </c>
      <c r="ACM14" s="34">
        <f t="shared" si="28"/>
        <v>0</v>
      </c>
      <c r="ACN14" s="34">
        <f t="shared" si="29"/>
        <v>0</v>
      </c>
      <c r="ACO14" s="73">
        <f t="shared" si="90"/>
        <v>31</v>
      </c>
      <c r="ACP14" s="216">
        <f t="shared" si="107"/>
        <v>1</v>
      </c>
      <c r="ACQ14" s="34">
        <f t="shared" si="31"/>
        <v>30</v>
      </c>
      <c r="ACR14" s="34">
        <f t="shared" si="32"/>
        <v>0</v>
      </c>
      <c r="ACS14" s="34">
        <f t="shared" si="33"/>
        <v>0</v>
      </c>
      <c r="ACT14" s="34">
        <f t="shared" si="34"/>
        <v>0</v>
      </c>
      <c r="ACU14" s="34">
        <f t="shared" si="35"/>
        <v>0</v>
      </c>
      <c r="ACV14" s="34">
        <f t="shared" si="36"/>
        <v>0</v>
      </c>
      <c r="ACW14" s="73">
        <f t="shared" si="92"/>
        <v>30</v>
      </c>
      <c r="ACX14" s="216">
        <f t="shared" si="108"/>
        <v>0.967741935483871</v>
      </c>
      <c r="ACY14" s="34">
        <f t="shared" si="38"/>
        <v>30</v>
      </c>
      <c r="ACZ14" s="34">
        <f t="shared" si="39"/>
        <v>1</v>
      </c>
      <c r="ADA14" s="34">
        <f t="shared" si="40"/>
        <v>0</v>
      </c>
      <c r="ADB14" s="34">
        <f t="shared" si="41"/>
        <v>0</v>
      </c>
      <c r="ADC14" s="34">
        <f t="shared" si="42"/>
        <v>0</v>
      </c>
      <c r="ADD14" s="34">
        <f t="shared" si="43"/>
        <v>0</v>
      </c>
      <c r="ADE14" s="73">
        <f t="shared" si="94"/>
        <v>31</v>
      </c>
      <c r="ADF14" s="216">
        <f t="shared" si="109"/>
        <v>0.81481481481481477</v>
      </c>
      <c r="ADG14" s="34">
        <f t="shared" si="45"/>
        <v>22</v>
      </c>
      <c r="ADH14" s="34">
        <f t="shared" si="46"/>
        <v>5</v>
      </c>
      <c r="ADI14" s="34">
        <f t="shared" si="47"/>
        <v>0</v>
      </c>
      <c r="ADJ14" s="34">
        <f t="shared" si="48"/>
        <v>0</v>
      </c>
      <c r="ADK14" s="34">
        <f t="shared" si="49"/>
        <v>0</v>
      </c>
      <c r="ADL14" s="34">
        <f t="shared" si="50"/>
        <v>3</v>
      </c>
      <c r="ADM14" s="73">
        <f t="shared" si="96"/>
        <v>30</v>
      </c>
      <c r="ADN14" s="216">
        <f t="shared" si="110"/>
        <v>0.96666666666666667</v>
      </c>
      <c r="ADO14" s="34">
        <f t="shared" si="52"/>
        <v>29</v>
      </c>
      <c r="ADP14" s="34">
        <f t="shared" si="53"/>
        <v>1</v>
      </c>
      <c r="ADQ14" s="34">
        <f t="shared" si="54"/>
        <v>0</v>
      </c>
      <c r="ADR14" s="34">
        <f t="shared" si="55"/>
        <v>1</v>
      </c>
      <c r="ADS14" s="34">
        <f t="shared" si="56"/>
        <v>0</v>
      </c>
      <c r="ADT14" s="34">
        <f t="shared" si="57"/>
        <v>0</v>
      </c>
      <c r="ADU14" s="73">
        <f t="shared" si="98"/>
        <v>31</v>
      </c>
      <c r="ADV14" s="216">
        <f t="shared" si="111"/>
        <v>0.82758620689655171</v>
      </c>
      <c r="ADW14" s="34">
        <f t="shared" si="72"/>
        <v>24</v>
      </c>
      <c r="ADX14" s="34">
        <f t="shared" si="73"/>
        <v>5</v>
      </c>
      <c r="ADY14" s="34">
        <f t="shared" si="74"/>
        <v>0</v>
      </c>
      <c r="ADZ14" s="34">
        <f t="shared" si="75"/>
        <v>0</v>
      </c>
      <c r="AEA14" s="34">
        <f t="shared" si="76"/>
        <v>0</v>
      </c>
      <c r="AEB14" s="34">
        <f t="shared" si="77"/>
        <v>2</v>
      </c>
      <c r="AEC14" s="73">
        <f t="shared" si="100"/>
        <v>31</v>
      </c>
      <c r="AED14" s="216">
        <f t="shared" si="112"/>
        <v>1</v>
      </c>
      <c r="AEE14" s="34">
        <f t="shared" si="79"/>
        <v>10</v>
      </c>
      <c r="AEF14" s="34">
        <f t="shared" si="80"/>
        <v>0</v>
      </c>
      <c r="AEG14" s="34">
        <f t="shared" si="81"/>
        <v>0</v>
      </c>
      <c r="AEH14" s="34">
        <f t="shared" si="82"/>
        <v>0</v>
      </c>
      <c r="AEI14" s="34">
        <f t="shared" si="83"/>
        <v>0</v>
      </c>
      <c r="AEJ14" s="34">
        <f t="shared" si="84"/>
        <v>0</v>
      </c>
      <c r="AEK14" s="73">
        <f t="shared" si="102"/>
        <v>10</v>
      </c>
    </row>
    <row r="15" spans="1:817" x14ac:dyDescent="0.3">
      <c r="A15" s="200">
        <f t="shared" si="61"/>
        <v>13</v>
      </c>
      <c r="B15" s="283">
        <f>1*SUBTOTAL(3,A$3:A15)</f>
        <v>13</v>
      </c>
      <c r="C15" s="6" t="str">
        <f>(Mitglieder!C15)</f>
        <v>For-M-6</v>
      </c>
      <c r="D15" s="171">
        <f t="shared" si="0"/>
        <v>0.97500000000000009</v>
      </c>
      <c r="E15" s="171">
        <f t="shared" si="1"/>
        <v>0.9</v>
      </c>
      <c r="F15" s="56"/>
      <c r="G15" s="207" t="s">
        <v>69</v>
      </c>
      <c r="H15" s="207" t="s">
        <v>69</v>
      </c>
      <c r="I15" s="207" t="s">
        <v>69</v>
      </c>
      <c r="J15" s="207" t="s">
        <v>69</v>
      </c>
      <c r="K15" s="207" t="s">
        <v>69</v>
      </c>
      <c r="L15" s="207" t="s">
        <v>69</v>
      </c>
      <c r="M15" s="207" t="s">
        <v>69</v>
      </c>
      <c r="N15" s="207" t="s">
        <v>69</v>
      </c>
      <c r="O15" s="207" t="s">
        <v>69</v>
      </c>
      <c r="P15" s="207" t="s">
        <v>69</v>
      </c>
      <c r="Q15" s="207" t="s">
        <v>69</v>
      </c>
      <c r="R15" s="207" t="s">
        <v>69</v>
      </c>
      <c r="S15" s="207" t="s">
        <v>69</v>
      </c>
      <c r="T15" s="207" t="s">
        <v>69</v>
      </c>
      <c r="U15" s="207" t="s">
        <v>69</v>
      </c>
      <c r="V15" s="207" t="s">
        <v>69</v>
      </c>
      <c r="W15" s="207" t="s">
        <v>69</v>
      </c>
      <c r="X15" s="207" t="s">
        <v>69</v>
      </c>
      <c r="Y15" s="207" t="s">
        <v>69</v>
      </c>
      <c r="Z15" s="207" t="s">
        <v>69</v>
      </c>
      <c r="AA15" s="207" t="s">
        <v>69</v>
      </c>
      <c r="AB15" s="207" t="s">
        <v>69</v>
      </c>
      <c r="AC15" s="207" t="s">
        <v>69</v>
      </c>
      <c r="AD15" s="207" t="s">
        <v>69</v>
      </c>
      <c r="AE15" s="207" t="s">
        <v>69</v>
      </c>
      <c r="AF15" s="207" t="s">
        <v>69</v>
      </c>
      <c r="AG15" s="207" t="s">
        <v>69</v>
      </c>
      <c r="AH15" s="207" t="s">
        <v>69</v>
      </c>
      <c r="AI15" s="207" t="s">
        <v>69</v>
      </c>
      <c r="AJ15" s="207" t="s">
        <v>69</v>
      </c>
      <c r="AK15" s="207" t="s">
        <v>69</v>
      </c>
      <c r="AL15" s="207" t="s">
        <v>69</v>
      </c>
      <c r="AM15" s="207" t="s">
        <v>69</v>
      </c>
      <c r="AN15" s="207" t="s">
        <v>69</v>
      </c>
      <c r="AO15" s="207" t="s">
        <v>69</v>
      </c>
      <c r="AP15" s="207" t="s">
        <v>69</v>
      </c>
      <c r="AQ15" s="207" t="s">
        <v>69</v>
      </c>
      <c r="AR15" s="207" t="s">
        <v>69</v>
      </c>
      <c r="AS15" s="207" t="s">
        <v>69</v>
      </c>
      <c r="AT15" s="207" t="s">
        <v>69</v>
      </c>
      <c r="AU15" s="207" t="s">
        <v>69</v>
      </c>
      <c r="AV15" s="207" t="s">
        <v>69</v>
      </c>
      <c r="AW15" s="207" t="s">
        <v>69</v>
      </c>
      <c r="AX15" s="207" t="s">
        <v>69</v>
      </c>
      <c r="AY15" s="207" t="s">
        <v>69</v>
      </c>
      <c r="AZ15" s="207" t="s">
        <v>69</v>
      </c>
      <c r="BA15" s="207" t="s">
        <v>69</v>
      </c>
      <c r="BB15" s="207" t="s">
        <v>69</v>
      </c>
      <c r="BC15" s="207" t="s">
        <v>69</v>
      </c>
      <c r="BD15" s="207" t="s">
        <v>69</v>
      </c>
      <c r="BE15" s="207" t="s">
        <v>69</v>
      </c>
      <c r="BF15" s="207" t="s">
        <v>69</v>
      </c>
      <c r="BG15" s="207" t="s">
        <v>69</v>
      </c>
      <c r="BH15" s="207" t="s">
        <v>69</v>
      </c>
      <c r="BI15" s="207" t="s">
        <v>69</v>
      </c>
      <c r="BJ15" s="207" t="s">
        <v>69</v>
      </c>
      <c r="BK15" s="207" t="s">
        <v>69</v>
      </c>
      <c r="BL15" s="207" t="s">
        <v>69</v>
      </c>
      <c r="BM15" s="207" t="s">
        <v>69</v>
      </c>
      <c r="BN15" s="207" t="s">
        <v>69</v>
      </c>
      <c r="BO15" s="207" t="s">
        <v>69</v>
      </c>
      <c r="BP15" s="207" t="s">
        <v>69</v>
      </c>
      <c r="BQ15" s="207" t="s">
        <v>69</v>
      </c>
      <c r="BR15" s="207" t="s">
        <v>69</v>
      </c>
      <c r="BS15" s="207" t="s">
        <v>69</v>
      </c>
      <c r="BT15" s="207" t="s">
        <v>69</v>
      </c>
      <c r="BU15" s="207" t="s">
        <v>69</v>
      </c>
      <c r="BV15" s="207" t="s">
        <v>69</v>
      </c>
      <c r="BW15" s="207" t="s">
        <v>69</v>
      </c>
      <c r="BX15" s="207" t="s">
        <v>69</v>
      </c>
      <c r="BY15" s="207" t="s">
        <v>69</v>
      </c>
      <c r="BZ15" s="207" t="s">
        <v>69</v>
      </c>
      <c r="CA15" s="207" t="s">
        <v>69</v>
      </c>
      <c r="CB15" s="207" t="s">
        <v>69</v>
      </c>
      <c r="CC15" s="207" t="s">
        <v>69</v>
      </c>
      <c r="CD15" s="207" t="s">
        <v>69</v>
      </c>
      <c r="CE15" s="207" t="s">
        <v>69</v>
      </c>
      <c r="CF15" s="207" t="s">
        <v>69</v>
      </c>
      <c r="CG15" s="207" t="s">
        <v>69</v>
      </c>
      <c r="CH15" s="207" t="s">
        <v>69</v>
      </c>
      <c r="CI15" s="207" t="s">
        <v>69</v>
      </c>
      <c r="CJ15" s="207" t="s">
        <v>69</v>
      </c>
      <c r="CK15" s="207" t="s">
        <v>69</v>
      </c>
      <c r="CL15" s="207" t="s">
        <v>69</v>
      </c>
      <c r="CM15" s="207" t="s">
        <v>69</v>
      </c>
      <c r="CN15" s="207" t="s">
        <v>69</v>
      </c>
      <c r="CO15" s="207" t="s">
        <v>69</v>
      </c>
      <c r="CP15" s="207" t="s">
        <v>69</v>
      </c>
      <c r="CQ15" s="207" t="s">
        <v>69</v>
      </c>
      <c r="CR15" s="207" t="s">
        <v>69</v>
      </c>
      <c r="CS15" s="207" t="s">
        <v>69</v>
      </c>
      <c r="CT15" s="207" t="s">
        <v>69</v>
      </c>
      <c r="CU15" s="207" t="s">
        <v>69</v>
      </c>
      <c r="CV15" s="207" t="s">
        <v>69</v>
      </c>
      <c r="CW15" s="207" t="s">
        <v>69</v>
      </c>
      <c r="CX15" s="207" t="s">
        <v>69</v>
      </c>
      <c r="CY15" s="207" t="s">
        <v>69</v>
      </c>
      <c r="CZ15" s="207" t="s">
        <v>69</v>
      </c>
      <c r="DA15" s="207" t="s">
        <v>69</v>
      </c>
      <c r="DB15" s="207" t="s">
        <v>69</v>
      </c>
      <c r="DC15" s="207" t="s">
        <v>69</v>
      </c>
      <c r="DD15" s="207" t="s">
        <v>69</v>
      </c>
      <c r="DE15" s="207" t="s">
        <v>69</v>
      </c>
      <c r="DF15" s="207" t="s">
        <v>69</v>
      </c>
      <c r="DG15" s="207" t="s">
        <v>69</v>
      </c>
      <c r="DH15" s="207" t="s">
        <v>69</v>
      </c>
      <c r="DI15" s="207" t="s">
        <v>69</v>
      </c>
      <c r="DJ15" s="207" t="s">
        <v>69</v>
      </c>
      <c r="DK15" s="207" t="s">
        <v>69</v>
      </c>
      <c r="DL15" s="207" t="s">
        <v>69</v>
      </c>
      <c r="DM15" s="207" t="s">
        <v>69</v>
      </c>
      <c r="DN15" s="207" t="s">
        <v>69</v>
      </c>
      <c r="DO15" s="207" t="s">
        <v>69</v>
      </c>
      <c r="DP15" s="207" t="s">
        <v>69</v>
      </c>
      <c r="DQ15" s="207" t="s">
        <v>69</v>
      </c>
      <c r="DR15" s="207" t="s">
        <v>69</v>
      </c>
      <c r="DS15" s="207" t="s">
        <v>69</v>
      </c>
      <c r="DT15" s="207" t="s">
        <v>69</v>
      </c>
      <c r="DU15" s="207" t="s">
        <v>69</v>
      </c>
      <c r="DV15" s="207" t="s">
        <v>69</v>
      </c>
      <c r="DW15" s="207" t="s">
        <v>69</v>
      </c>
      <c r="DX15" s="207" t="s">
        <v>69</v>
      </c>
      <c r="DY15" s="207" t="s">
        <v>69</v>
      </c>
      <c r="DZ15" s="207" t="s">
        <v>69</v>
      </c>
      <c r="EA15" s="207" t="s">
        <v>69</v>
      </c>
      <c r="EB15" s="207" t="s">
        <v>69</v>
      </c>
      <c r="EC15" s="207" t="s">
        <v>69</v>
      </c>
      <c r="ED15" s="207" t="s">
        <v>69</v>
      </c>
      <c r="EE15" s="207" t="s">
        <v>69</v>
      </c>
      <c r="EF15" s="207" t="s">
        <v>69</v>
      </c>
      <c r="EG15" s="207" t="s">
        <v>69</v>
      </c>
      <c r="EH15" s="207" t="s">
        <v>69</v>
      </c>
      <c r="EI15" s="207" t="s">
        <v>69</v>
      </c>
      <c r="EJ15" s="207" t="s">
        <v>69</v>
      </c>
      <c r="EK15" s="207" t="s">
        <v>69</v>
      </c>
      <c r="EL15" s="207" t="s">
        <v>69</v>
      </c>
      <c r="EM15" s="207" t="s">
        <v>69</v>
      </c>
      <c r="EN15" s="207" t="s">
        <v>69</v>
      </c>
      <c r="EO15" s="207" t="s">
        <v>69</v>
      </c>
      <c r="EP15" s="207" t="s">
        <v>69</v>
      </c>
      <c r="EQ15" s="207" t="s">
        <v>69</v>
      </c>
      <c r="ER15" s="207" t="s">
        <v>69</v>
      </c>
      <c r="ES15" s="207" t="s">
        <v>69</v>
      </c>
      <c r="ET15" s="207" t="s">
        <v>69</v>
      </c>
      <c r="EU15" s="207" t="s">
        <v>69</v>
      </c>
      <c r="EV15" s="207" t="s">
        <v>69</v>
      </c>
      <c r="EW15" s="207" t="s">
        <v>69</v>
      </c>
      <c r="EX15" s="207" t="s">
        <v>69</v>
      </c>
      <c r="EY15" s="207" t="s">
        <v>69</v>
      </c>
      <c r="EZ15" s="207" t="s">
        <v>69</v>
      </c>
      <c r="FA15" s="207" t="s">
        <v>69</v>
      </c>
      <c r="FB15" s="207" t="s">
        <v>69</v>
      </c>
      <c r="FC15" s="207" t="s">
        <v>69</v>
      </c>
      <c r="FD15" s="207" t="s">
        <v>69</v>
      </c>
      <c r="FE15" s="207" t="s">
        <v>69</v>
      </c>
      <c r="FF15" s="207" t="s">
        <v>69</v>
      </c>
      <c r="FG15" s="207" t="s">
        <v>69</v>
      </c>
      <c r="FH15" s="207" t="s">
        <v>69</v>
      </c>
      <c r="FI15" s="207" t="s">
        <v>69</v>
      </c>
      <c r="FJ15" s="207" t="s">
        <v>69</v>
      </c>
      <c r="FK15" s="207" t="s">
        <v>69</v>
      </c>
      <c r="FL15" s="207" t="s">
        <v>69</v>
      </c>
      <c r="FM15" s="207" t="s">
        <v>69</v>
      </c>
      <c r="FN15" s="207" t="s">
        <v>69</v>
      </c>
      <c r="FO15" s="207" t="s">
        <v>69</v>
      </c>
      <c r="FP15" s="207" t="s">
        <v>69</v>
      </c>
      <c r="FQ15" s="207" t="s">
        <v>69</v>
      </c>
      <c r="FR15" s="207" t="s">
        <v>69</v>
      </c>
      <c r="FS15" s="207" t="s">
        <v>69</v>
      </c>
      <c r="FT15" s="207" t="s">
        <v>69</v>
      </c>
      <c r="FU15" s="207" t="s">
        <v>69</v>
      </c>
      <c r="FV15" s="207" t="s">
        <v>69</v>
      </c>
      <c r="FW15" s="207" t="s">
        <v>69</v>
      </c>
      <c r="FX15" s="207" t="s">
        <v>69</v>
      </c>
      <c r="FY15" s="207" t="s">
        <v>69</v>
      </c>
      <c r="FZ15" s="207" t="s">
        <v>69</v>
      </c>
      <c r="GA15" s="207" t="s">
        <v>69</v>
      </c>
      <c r="GB15" s="207" t="s">
        <v>69</v>
      </c>
      <c r="GC15" s="207" t="s">
        <v>69</v>
      </c>
      <c r="GD15" s="207" t="s">
        <v>69</v>
      </c>
      <c r="GE15" s="207" t="s">
        <v>69</v>
      </c>
      <c r="GF15" s="207" t="s">
        <v>69</v>
      </c>
      <c r="GG15" s="207" t="s">
        <v>69</v>
      </c>
      <c r="GH15" s="207" t="s">
        <v>69</v>
      </c>
      <c r="GI15" s="207" t="s">
        <v>69</v>
      </c>
      <c r="GJ15" s="207" t="s">
        <v>69</v>
      </c>
      <c r="GK15" s="207" t="s">
        <v>69</v>
      </c>
      <c r="GL15" s="207" t="s">
        <v>69</v>
      </c>
      <c r="GM15" s="207" t="s">
        <v>69</v>
      </c>
      <c r="GN15" s="207" t="s">
        <v>69</v>
      </c>
      <c r="GO15" s="207" t="s">
        <v>69</v>
      </c>
      <c r="GP15" s="207" t="s">
        <v>69</v>
      </c>
      <c r="GQ15" s="207" t="s">
        <v>69</v>
      </c>
      <c r="GR15" s="207" t="s">
        <v>69</v>
      </c>
      <c r="GS15" s="207" t="s">
        <v>69</v>
      </c>
      <c r="GT15" s="207" t="s">
        <v>69</v>
      </c>
      <c r="GU15" s="207" t="s">
        <v>69</v>
      </c>
      <c r="GV15" s="207" t="s">
        <v>69</v>
      </c>
      <c r="GW15" s="207" t="s">
        <v>69</v>
      </c>
      <c r="GX15" s="207" t="s">
        <v>69</v>
      </c>
      <c r="GY15" s="207" t="s">
        <v>69</v>
      </c>
      <c r="GZ15" s="207" t="s">
        <v>69</v>
      </c>
      <c r="HA15" s="207" t="s">
        <v>69</v>
      </c>
      <c r="HB15" s="207" t="s">
        <v>69</v>
      </c>
      <c r="HC15" s="207" t="s">
        <v>69</v>
      </c>
      <c r="HD15" s="207" t="s">
        <v>69</v>
      </c>
      <c r="HE15" s="207" t="s">
        <v>69</v>
      </c>
      <c r="HF15" s="207" t="s">
        <v>69</v>
      </c>
      <c r="HG15" s="207" t="s">
        <v>69</v>
      </c>
      <c r="HH15" s="207" t="s">
        <v>69</v>
      </c>
      <c r="HI15" s="207" t="s">
        <v>69</v>
      </c>
      <c r="HJ15" s="207" t="s">
        <v>69</v>
      </c>
      <c r="HK15" s="207" t="s">
        <v>69</v>
      </c>
      <c r="HL15" s="207" t="s">
        <v>69</v>
      </c>
      <c r="HM15" s="207" t="s">
        <v>69</v>
      </c>
      <c r="HN15" s="207" t="s">
        <v>69</v>
      </c>
      <c r="HO15" s="207" t="s">
        <v>69</v>
      </c>
      <c r="HP15" s="207" t="s">
        <v>69</v>
      </c>
      <c r="HQ15" s="207" t="s">
        <v>69</v>
      </c>
      <c r="HR15" s="207" t="s">
        <v>69</v>
      </c>
      <c r="HS15" s="207" t="s">
        <v>69</v>
      </c>
      <c r="HT15" s="207" t="s">
        <v>69</v>
      </c>
      <c r="HU15" s="207" t="s">
        <v>69</v>
      </c>
      <c r="HV15" s="207" t="s">
        <v>69</v>
      </c>
      <c r="HW15" s="207" t="s">
        <v>69</v>
      </c>
      <c r="HX15" s="207" t="s">
        <v>69</v>
      </c>
      <c r="HY15" s="207" t="s">
        <v>69</v>
      </c>
      <c r="HZ15" s="207" t="s">
        <v>69</v>
      </c>
      <c r="IA15" s="207" t="s">
        <v>69</v>
      </c>
      <c r="IB15" s="207" t="s">
        <v>69</v>
      </c>
      <c r="IC15" s="207" t="s">
        <v>69</v>
      </c>
      <c r="ID15" s="207" t="s">
        <v>69</v>
      </c>
      <c r="IE15" s="207" t="s">
        <v>69</v>
      </c>
      <c r="IF15" s="207" t="s">
        <v>69</v>
      </c>
      <c r="IG15" s="207" t="s">
        <v>69</v>
      </c>
      <c r="IH15" s="207" t="s">
        <v>69</v>
      </c>
      <c r="II15" s="207" t="s">
        <v>69</v>
      </c>
      <c r="IJ15" s="207" t="s">
        <v>69</v>
      </c>
      <c r="IK15" s="207" t="s">
        <v>69</v>
      </c>
      <c r="IL15" s="207" t="s">
        <v>69</v>
      </c>
      <c r="IM15" s="207" t="s">
        <v>69</v>
      </c>
      <c r="IN15" s="207" t="s">
        <v>69</v>
      </c>
      <c r="IO15" s="207" t="s">
        <v>69</v>
      </c>
      <c r="IP15" s="207" t="s">
        <v>69</v>
      </c>
      <c r="IQ15" s="207" t="s">
        <v>69</v>
      </c>
      <c r="IR15" s="207" t="s">
        <v>69</v>
      </c>
      <c r="IS15" s="207" t="s">
        <v>69</v>
      </c>
      <c r="IT15" s="207" t="s">
        <v>69</v>
      </c>
      <c r="IU15" s="207" t="s">
        <v>69</v>
      </c>
      <c r="IV15" s="207" t="s">
        <v>69</v>
      </c>
      <c r="IW15" s="207" t="s">
        <v>69</v>
      </c>
      <c r="IX15" s="207" t="s">
        <v>69</v>
      </c>
      <c r="IY15" s="207" t="s">
        <v>69</v>
      </c>
      <c r="IZ15" s="207" t="s">
        <v>69</v>
      </c>
      <c r="JA15" s="207" t="s">
        <v>69</v>
      </c>
      <c r="JB15" s="207" t="s">
        <v>69</v>
      </c>
      <c r="JC15" s="207" t="s">
        <v>69</v>
      </c>
      <c r="JD15" s="207" t="s">
        <v>69</v>
      </c>
      <c r="JE15" s="207" t="s">
        <v>69</v>
      </c>
      <c r="JF15" s="207" t="s">
        <v>69</v>
      </c>
      <c r="JG15" s="207" t="s">
        <v>69</v>
      </c>
      <c r="JH15" s="207" t="s">
        <v>69</v>
      </c>
      <c r="JI15" s="207" t="s">
        <v>69</v>
      </c>
      <c r="JJ15" s="207" t="s">
        <v>69</v>
      </c>
      <c r="JK15" s="207" t="s">
        <v>69</v>
      </c>
      <c r="JL15" s="207" t="s">
        <v>69</v>
      </c>
      <c r="JM15" s="207" t="s">
        <v>69</v>
      </c>
      <c r="JN15" s="207" t="s">
        <v>69</v>
      </c>
      <c r="JO15" s="207" t="s">
        <v>69</v>
      </c>
      <c r="JP15" s="207" t="s">
        <v>69</v>
      </c>
      <c r="JQ15" s="207" t="s">
        <v>69</v>
      </c>
      <c r="JR15" s="207" t="s">
        <v>69</v>
      </c>
      <c r="JS15" s="207" t="s">
        <v>69</v>
      </c>
      <c r="JT15" s="207" t="s">
        <v>69</v>
      </c>
      <c r="JU15" s="207" t="s">
        <v>69</v>
      </c>
      <c r="JV15" s="207" t="s">
        <v>69</v>
      </c>
      <c r="JW15" s="207" t="s">
        <v>69</v>
      </c>
      <c r="JX15" s="207" t="s">
        <v>69</v>
      </c>
      <c r="JY15" s="207" t="s">
        <v>69</v>
      </c>
      <c r="JZ15" s="207" t="s">
        <v>69</v>
      </c>
      <c r="KA15" s="207" t="s">
        <v>69</v>
      </c>
      <c r="KB15" s="207" t="s">
        <v>69</v>
      </c>
      <c r="KC15" s="207" t="s">
        <v>69</v>
      </c>
      <c r="KD15" s="207" t="s">
        <v>69</v>
      </c>
      <c r="KE15" s="207" t="s">
        <v>69</v>
      </c>
      <c r="KF15" s="207" t="s">
        <v>69</v>
      </c>
      <c r="KG15" s="207" t="s">
        <v>69</v>
      </c>
      <c r="KH15" s="207" t="s">
        <v>69</v>
      </c>
      <c r="KI15" s="207" t="s">
        <v>69</v>
      </c>
      <c r="KJ15" s="207" t="s">
        <v>69</v>
      </c>
      <c r="KK15" s="207" t="s">
        <v>69</v>
      </c>
      <c r="KL15" s="207" t="s">
        <v>69</v>
      </c>
      <c r="KM15" s="207" t="s">
        <v>69</v>
      </c>
      <c r="KN15" s="207" t="s">
        <v>69</v>
      </c>
      <c r="KO15" s="207" t="s">
        <v>69</v>
      </c>
      <c r="KP15" s="207" t="s">
        <v>69</v>
      </c>
      <c r="KQ15" s="207" t="s">
        <v>69</v>
      </c>
      <c r="KR15" s="207" t="s">
        <v>69</v>
      </c>
      <c r="KS15" s="207" t="s">
        <v>69</v>
      </c>
      <c r="KT15" s="207" t="s">
        <v>69</v>
      </c>
      <c r="KU15" s="207" t="s">
        <v>69</v>
      </c>
      <c r="KV15" s="207" t="s">
        <v>69</v>
      </c>
      <c r="KW15" s="207" t="s">
        <v>69</v>
      </c>
      <c r="KX15" s="207" t="s">
        <v>69</v>
      </c>
      <c r="KY15" s="207" t="s">
        <v>69</v>
      </c>
      <c r="KZ15" s="207" t="s">
        <v>69</v>
      </c>
      <c r="LA15" s="207" t="s">
        <v>69</v>
      </c>
      <c r="LB15" s="207" t="s">
        <v>69</v>
      </c>
      <c r="LC15" s="207" t="s">
        <v>69</v>
      </c>
      <c r="LD15" s="207" t="s">
        <v>69</v>
      </c>
      <c r="LE15" s="207" t="s">
        <v>69</v>
      </c>
      <c r="LF15" s="207" t="s">
        <v>69</v>
      </c>
      <c r="LG15" s="207" t="s">
        <v>69</v>
      </c>
      <c r="LH15" s="207" t="s">
        <v>69</v>
      </c>
      <c r="LI15" s="207" t="s">
        <v>69</v>
      </c>
      <c r="LJ15" s="207" t="s">
        <v>69</v>
      </c>
      <c r="LK15" s="207" t="s">
        <v>69</v>
      </c>
      <c r="LL15" s="207" t="s">
        <v>69</v>
      </c>
      <c r="LM15" s="207" t="s">
        <v>69</v>
      </c>
      <c r="LN15" s="207" t="s">
        <v>69</v>
      </c>
      <c r="LO15" s="207" t="s">
        <v>69</v>
      </c>
      <c r="LP15" s="207" t="s">
        <v>69</v>
      </c>
      <c r="LQ15" s="207" t="s">
        <v>69</v>
      </c>
      <c r="LR15" s="207" t="s">
        <v>69</v>
      </c>
      <c r="LS15" s="207" t="s">
        <v>69</v>
      </c>
      <c r="LT15" s="207" t="s">
        <v>69</v>
      </c>
      <c r="LU15" s="207" t="s">
        <v>69</v>
      </c>
      <c r="LV15" s="207" t="s">
        <v>69</v>
      </c>
      <c r="LW15" s="207" t="s">
        <v>69</v>
      </c>
      <c r="LX15" s="207" t="s">
        <v>69</v>
      </c>
      <c r="LY15" s="207" t="s">
        <v>69</v>
      </c>
      <c r="LZ15" s="207" t="s">
        <v>69</v>
      </c>
      <c r="MA15" s="207" t="s">
        <v>69</v>
      </c>
      <c r="MB15" s="207" t="s">
        <v>69</v>
      </c>
      <c r="MC15" s="207" t="s">
        <v>69</v>
      </c>
      <c r="MD15" s="207" t="s">
        <v>69</v>
      </c>
      <c r="ME15" s="207" t="s">
        <v>69</v>
      </c>
      <c r="MF15" s="207" t="s">
        <v>69</v>
      </c>
      <c r="MG15" s="207" t="s">
        <v>69</v>
      </c>
      <c r="MH15" s="207" t="s">
        <v>69</v>
      </c>
      <c r="MI15" s="207" t="s">
        <v>69</v>
      </c>
      <c r="MJ15" s="207" t="s">
        <v>69</v>
      </c>
      <c r="MK15" s="207" t="s">
        <v>69</v>
      </c>
      <c r="ML15" s="207" t="s">
        <v>69</v>
      </c>
      <c r="MM15" s="207" t="s">
        <v>69</v>
      </c>
      <c r="MN15" s="207" t="s">
        <v>69</v>
      </c>
      <c r="MO15" s="207" t="s">
        <v>69</v>
      </c>
      <c r="MP15" s="207" t="s">
        <v>69</v>
      </c>
      <c r="MQ15" s="207" t="s">
        <v>69</v>
      </c>
      <c r="MR15" s="207" t="s">
        <v>69</v>
      </c>
      <c r="MS15" s="207" t="s">
        <v>69</v>
      </c>
      <c r="MT15" s="207" t="s">
        <v>69</v>
      </c>
      <c r="MU15" s="207" t="s">
        <v>69</v>
      </c>
      <c r="MV15" s="207" t="s">
        <v>69</v>
      </c>
      <c r="MW15" s="207" t="s">
        <v>69</v>
      </c>
      <c r="MX15" s="207" t="s">
        <v>69</v>
      </c>
      <c r="MY15" s="207" t="s">
        <v>69</v>
      </c>
      <c r="MZ15" s="207" t="s">
        <v>69</v>
      </c>
      <c r="NA15" s="207" t="s">
        <v>69</v>
      </c>
      <c r="NB15" s="207" t="s">
        <v>69</v>
      </c>
      <c r="NC15" s="207" t="s">
        <v>69</v>
      </c>
      <c r="ND15" s="207" t="s">
        <v>69</v>
      </c>
      <c r="NE15" s="207" t="s">
        <v>69</v>
      </c>
      <c r="NF15" s="207" t="s">
        <v>69</v>
      </c>
      <c r="NG15" s="207" t="s">
        <v>69</v>
      </c>
      <c r="NH15" s="207" t="s">
        <v>69</v>
      </c>
      <c r="NI15" s="207" t="s">
        <v>69</v>
      </c>
      <c r="NJ15" s="207" t="s">
        <v>69</v>
      </c>
      <c r="NK15" s="207" t="s">
        <v>69</v>
      </c>
      <c r="NL15" s="207" t="s">
        <v>69</v>
      </c>
      <c r="NM15" s="207" t="s">
        <v>69</v>
      </c>
      <c r="NN15" s="207" t="s">
        <v>69</v>
      </c>
      <c r="NO15" s="207" t="s">
        <v>69</v>
      </c>
      <c r="NP15" s="207" t="s">
        <v>69</v>
      </c>
      <c r="NQ15" s="207" t="s">
        <v>69</v>
      </c>
      <c r="NR15" s="207" t="s">
        <v>69</v>
      </c>
      <c r="NS15" s="207" t="s">
        <v>69</v>
      </c>
      <c r="NT15" s="207" t="s">
        <v>69</v>
      </c>
      <c r="NU15" s="207" t="s">
        <v>69</v>
      </c>
      <c r="NV15" s="207" t="s">
        <v>69</v>
      </c>
      <c r="NW15" s="207" t="s">
        <v>69</v>
      </c>
      <c r="NX15" s="207" t="s">
        <v>69</v>
      </c>
      <c r="NY15" s="207" t="s">
        <v>69</v>
      </c>
      <c r="NZ15" s="207" t="s">
        <v>69</v>
      </c>
      <c r="OA15" s="207" t="s">
        <v>69</v>
      </c>
      <c r="OB15" s="207" t="s">
        <v>69</v>
      </c>
      <c r="OC15" s="207" t="s">
        <v>69</v>
      </c>
      <c r="OD15" s="207" t="s">
        <v>69</v>
      </c>
      <c r="OE15" s="207" t="s">
        <v>69</v>
      </c>
      <c r="OF15" s="207" t="s">
        <v>69</v>
      </c>
      <c r="OG15" s="207" t="s">
        <v>69</v>
      </c>
      <c r="OH15" s="207" t="s">
        <v>69</v>
      </c>
      <c r="OI15" s="207" t="s">
        <v>69</v>
      </c>
      <c r="OJ15" s="207" t="s">
        <v>69</v>
      </c>
      <c r="OK15" s="207" t="s">
        <v>69</v>
      </c>
      <c r="OL15" s="207" t="s">
        <v>69</v>
      </c>
      <c r="OM15" s="207" t="s">
        <v>69</v>
      </c>
      <c r="ON15" s="207" t="s">
        <v>69</v>
      </c>
      <c r="OO15" s="207" t="s">
        <v>69</v>
      </c>
      <c r="OP15" s="207" t="s">
        <v>69</v>
      </c>
      <c r="OQ15" s="207" t="s">
        <v>69</v>
      </c>
      <c r="OR15" s="207" t="s">
        <v>69</v>
      </c>
      <c r="OS15" s="207" t="s">
        <v>69</v>
      </c>
      <c r="OT15" s="207" t="s">
        <v>69</v>
      </c>
      <c r="OU15" s="207" t="s">
        <v>69</v>
      </c>
      <c r="OV15" s="207" t="s">
        <v>69</v>
      </c>
      <c r="OW15" s="207" t="s">
        <v>69</v>
      </c>
      <c r="OX15" s="207" t="s">
        <v>69</v>
      </c>
      <c r="OY15" s="207" t="s">
        <v>69</v>
      </c>
      <c r="OZ15" s="207" t="s">
        <v>69</v>
      </c>
      <c r="PA15" s="207" t="s">
        <v>69</v>
      </c>
      <c r="PB15" s="207" t="s">
        <v>69</v>
      </c>
      <c r="PC15" s="207" t="s">
        <v>69</v>
      </c>
      <c r="PD15" s="207" t="s">
        <v>69</v>
      </c>
      <c r="PE15" s="207" t="s">
        <v>69</v>
      </c>
      <c r="PF15" s="207" t="s">
        <v>69</v>
      </c>
      <c r="PG15" s="207" t="s">
        <v>69</v>
      </c>
      <c r="PH15" s="207" t="s">
        <v>69</v>
      </c>
      <c r="PI15" s="207" t="s">
        <v>69</v>
      </c>
      <c r="PJ15" s="207" t="s">
        <v>69</v>
      </c>
      <c r="PK15" s="207" t="s">
        <v>69</v>
      </c>
      <c r="PL15" s="207" t="s">
        <v>69</v>
      </c>
      <c r="PM15" s="207" t="s">
        <v>69</v>
      </c>
      <c r="PN15" s="207" t="s">
        <v>69</v>
      </c>
      <c r="PO15" s="207" t="s">
        <v>69</v>
      </c>
      <c r="PP15" s="207" t="s">
        <v>69</v>
      </c>
      <c r="PQ15" s="207" t="s">
        <v>69</v>
      </c>
      <c r="PR15" s="207" t="s">
        <v>69</v>
      </c>
      <c r="PS15" s="207" t="s">
        <v>69</v>
      </c>
      <c r="PT15" s="207" t="s">
        <v>69</v>
      </c>
      <c r="PU15" s="207" t="s">
        <v>69</v>
      </c>
      <c r="PV15" s="207" t="s">
        <v>69</v>
      </c>
      <c r="PW15" s="207" t="s">
        <v>69</v>
      </c>
      <c r="PX15" s="207" t="s">
        <v>69</v>
      </c>
      <c r="PY15" s="207" t="s">
        <v>69</v>
      </c>
      <c r="PZ15" s="207" t="s">
        <v>69</v>
      </c>
      <c r="QA15" s="207" t="s">
        <v>69</v>
      </c>
      <c r="QB15" s="207" t="s">
        <v>69</v>
      </c>
      <c r="QC15" s="207" t="s">
        <v>69</v>
      </c>
      <c r="QD15" s="207" t="s">
        <v>69</v>
      </c>
      <c r="QE15" s="207" t="s">
        <v>69</v>
      </c>
      <c r="QF15" s="207" t="s">
        <v>69</v>
      </c>
      <c r="QG15" s="207" t="s">
        <v>69</v>
      </c>
      <c r="QH15" s="207" t="s">
        <v>69</v>
      </c>
      <c r="QI15" s="207" t="s">
        <v>69</v>
      </c>
      <c r="QJ15" s="207" t="s">
        <v>69</v>
      </c>
      <c r="QK15" s="207" t="s">
        <v>69</v>
      </c>
      <c r="QL15" s="207" t="s">
        <v>69</v>
      </c>
      <c r="QM15" s="207" t="s">
        <v>69</v>
      </c>
      <c r="QN15" s="207" t="s">
        <v>69</v>
      </c>
      <c r="QO15" s="207" t="s">
        <v>69</v>
      </c>
      <c r="QP15" s="207" t="s">
        <v>69</v>
      </c>
      <c r="QQ15" s="207" t="s">
        <v>69</v>
      </c>
      <c r="QR15" s="207" t="s">
        <v>69</v>
      </c>
      <c r="QS15" s="207" t="s">
        <v>69</v>
      </c>
      <c r="QT15" s="207" t="s">
        <v>69</v>
      </c>
      <c r="QU15" s="207" t="s">
        <v>69</v>
      </c>
      <c r="QV15" s="207" t="s">
        <v>69</v>
      </c>
      <c r="QW15" s="207" t="s">
        <v>69</v>
      </c>
      <c r="QX15" s="207" t="s">
        <v>69</v>
      </c>
      <c r="QY15" s="207" t="s">
        <v>69</v>
      </c>
      <c r="QZ15" s="207" t="s">
        <v>69</v>
      </c>
      <c r="RA15" s="207" t="s">
        <v>69</v>
      </c>
      <c r="RB15" s="207" t="s">
        <v>69</v>
      </c>
      <c r="RC15" s="207" t="s">
        <v>69</v>
      </c>
      <c r="RD15" s="207" t="s">
        <v>69</v>
      </c>
      <c r="RE15" s="207" t="s">
        <v>69</v>
      </c>
      <c r="RF15" s="207" t="s">
        <v>69</v>
      </c>
      <c r="RG15" s="207" t="s">
        <v>69</v>
      </c>
      <c r="RH15" s="207" t="s">
        <v>69</v>
      </c>
      <c r="RI15" s="207" t="s">
        <v>69</v>
      </c>
      <c r="RJ15" s="207" t="s">
        <v>69</v>
      </c>
      <c r="RK15" s="207" t="s">
        <v>69</v>
      </c>
      <c r="RL15" s="207" t="s">
        <v>69</v>
      </c>
      <c r="RM15" s="207" t="s">
        <v>69</v>
      </c>
      <c r="RN15" s="207" t="s">
        <v>69</v>
      </c>
      <c r="RO15" s="207" t="s">
        <v>69</v>
      </c>
      <c r="RP15" s="207" t="s">
        <v>69</v>
      </c>
      <c r="RQ15" s="207" t="s">
        <v>69</v>
      </c>
      <c r="RR15" s="207" t="s">
        <v>69</v>
      </c>
      <c r="RS15" s="207" t="s">
        <v>69</v>
      </c>
      <c r="RT15" s="207" t="s">
        <v>69</v>
      </c>
      <c r="RU15" s="207" t="s">
        <v>69</v>
      </c>
      <c r="RV15" s="207" t="s">
        <v>69</v>
      </c>
      <c r="RW15" s="207" t="s">
        <v>69</v>
      </c>
      <c r="RX15" s="207" t="s">
        <v>69</v>
      </c>
      <c r="RY15" s="207" t="s">
        <v>69</v>
      </c>
      <c r="RZ15" s="207" t="s">
        <v>69</v>
      </c>
      <c r="SA15" s="207" t="s">
        <v>69</v>
      </c>
      <c r="SB15" s="207" t="s">
        <v>69</v>
      </c>
      <c r="SC15" s="207" t="s">
        <v>69</v>
      </c>
      <c r="SD15" s="207" t="s">
        <v>69</v>
      </c>
      <c r="SE15" s="207" t="s">
        <v>69</v>
      </c>
      <c r="SF15" s="207" t="s">
        <v>69</v>
      </c>
      <c r="SG15" s="207" t="s">
        <v>69</v>
      </c>
      <c r="SH15" s="207" t="s">
        <v>69</v>
      </c>
      <c r="SI15" s="207" t="s">
        <v>69</v>
      </c>
      <c r="SJ15" s="207" t="s">
        <v>69</v>
      </c>
      <c r="SK15" s="207" t="s">
        <v>69</v>
      </c>
      <c r="SL15" s="207" t="s">
        <v>69</v>
      </c>
      <c r="SM15" s="207" t="s">
        <v>69</v>
      </c>
      <c r="SN15" s="207" t="s">
        <v>69</v>
      </c>
      <c r="SO15" s="207" t="s">
        <v>69</v>
      </c>
      <c r="SP15" s="207" t="s">
        <v>69</v>
      </c>
      <c r="SQ15" s="207" t="s">
        <v>69</v>
      </c>
      <c r="SR15" s="207" t="s">
        <v>69</v>
      </c>
      <c r="SS15" s="207" t="s">
        <v>69</v>
      </c>
      <c r="ST15" s="207" t="s">
        <v>69</v>
      </c>
      <c r="SU15" s="207" t="s">
        <v>69</v>
      </c>
      <c r="SV15" s="207" t="s">
        <v>69</v>
      </c>
      <c r="SW15" s="207" t="s">
        <v>69</v>
      </c>
      <c r="SX15" s="207" t="s">
        <v>69</v>
      </c>
      <c r="SY15" s="207" t="s">
        <v>69</v>
      </c>
      <c r="SZ15" s="207" t="s">
        <v>69</v>
      </c>
      <c r="TA15" s="207" t="s">
        <v>69</v>
      </c>
      <c r="TB15" s="207" t="s">
        <v>69</v>
      </c>
      <c r="TC15" s="207" t="s">
        <v>69</v>
      </c>
      <c r="TD15" s="207" t="s">
        <v>69</v>
      </c>
      <c r="TE15" s="207" t="s">
        <v>69</v>
      </c>
      <c r="TF15" s="207" t="s">
        <v>69</v>
      </c>
      <c r="TG15" s="207" t="s">
        <v>69</v>
      </c>
      <c r="TH15" s="207" t="s">
        <v>69</v>
      </c>
      <c r="TI15" s="207" t="s">
        <v>69</v>
      </c>
      <c r="TJ15" s="207" t="s">
        <v>69</v>
      </c>
      <c r="TK15" s="207" t="s">
        <v>69</v>
      </c>
      <c r="TL15" s="207" t="s">
        <v>69</v>
      </c>
      <c r="TM15" s="207" t="s">
        <v>69</v>
      </c>
      <c r="TN15" s="207" t="s">
        <v>69</v>
      </c>
      <c r="TO15" s="207" t="s">
        <v>69</v>
      </c>
      <c r="TP15" s="207" t="s">
        <v>69</v>
      </c>
      <c r="TQ15" s="207" t="s">
        <v>69</v>
      </c>
      <c r="TR15" s="207" t="s">
        <v>69</v>
      </c>
      <c r="TS15" s="207" t="s">
        <v>69</v>
      </c>
      <c r="TT15" s="207" t="s">
        <v>69</v>
      </c>
      <c r="TU15" s="207" t="s">
        <v>69</v>
      </c>
      <c r="TV15" s="207" t="s">
        <v>69</v>
      </c>
      <c r="TW15" s="207" t="s">
        <v>69</v>
      </c>
      <c r="TX15" s="207" t="s">
        <v>69</v>
      </c>
      <c r="TY15" s="207" t="s">
        <v>69</v>
      </c>
      <c r="TZ15" s="207" t="s">
        <v>69</v>
      </c>
      <c r="UA15" s="207" t="s">
        <v>69</v>
      </c>
      <c r="UB15" s="207" t="s">
        <v>69</v>
      </c>
      <c r="UC15" s="207" t="s">
        <v>69</v>
      </c>
      <c r="UD15" s="207" t="s">
        <v>69</v>
      </c>
      <c r="UE15" s="207" t="s">
        <v>69</v>
      </c>
      <c r="UF15" s="207" t="s">
        <v>69</v>
      </c>
      <c r="UG15" s="207" t="s">
        <v>69</v>
      </c>
      <c r="UH15" s="207" t="s">
        <v>69</v>
      </c>
      <c r="UI15" s="207" t="s">
        <v>69</v>
      </c>
      <c r="UJ15" s="207" t="s">
        <v>69</v>
      </c>
      <c r="UK15" s="207" t="s">
        <v>69</v>
      </c>
      <c r="UL15" s="207" t="s">
        <v>69</v>
      </c>
      <c r="UM15" s="207" t="s">
        <v>69</v>
      </c>
      <c r="UN15" s="207" t="s">
        <v>69</v>
      </c>
      <c r="UO15" s="207" t="s">
        <v>69</v>
      </c>
      <c r="UP15" s="207" t="s">
        <v>69</v>
      </c>
      <c r="UQ15" s="207" t="s">
        <v>69</v>
      </c>
      <c r="UR15" s="207" t="s">
        <v>69</v>
      </c>
      <c r="US15" s="207" t="s">
        <v>69</v>
      </c>
      <c r="UT15" s="207" t="s">
        <v>69</v>
      </c>
      <c r="UU15" s="207" t="s">
        <v>69</v>
      </c>
      <c r="UV15" s="207" t="s">
        <v>69</v>
      </c>
      <c r="UW15" s="207" t="s">
        <v>69</v>
      </c>
      <c r="UX15" s="207" t="s">
        <v>69</v>
      </c>
      <c r="UY15" s="207" t="s">
        <v>69</v>
      </c>
      <c r="UZ15" s="207" t="s">
        <v>69</v>
      </c>
      <c r="VA15" s="207" t="s">
        <v>69</v>
      </c>
      <c r="VB15" s="207" t="s">
        <v>69</v>
      </c>
      <c r="VC15" s="207" t="s">
        <v>69</v>
      </c>
      <c r="VD15" s="207" t="s">
        <v>69</v>
      </c>
      <c r="VE15" s="207" t="s">
        <v>69</v>
      </c>
      <c r="VF15" s="207" t="s">
        <v>69</v>
      </c>
      <c r="VG15" s="207" t="s">
        <v>69</v>
      </c>
      <c r="VH15" s="207" t="s">
        <v>69</v>
      </c>
      <c r="VI15" s="207" t="s">
        <v>69</v>
      </c>
      <c r="VJ15" s="207" t="s">
        <v>69</v>
      </c>
      <c r="VK15" s="207" t="s">
        <v>69</v>
      </c>
      <c r="VL15" s="207" t="s">
        <v>69</v>
      </c>
      <c r="VM15" s="207" t="s">
        <v>69</v>
      </c>
      <c r="VN15" s="207" t="s">
        <v>69</v>
      </c>
      <c r="VO15" s="207" t="s">
        <v>69</v>
      </c>
      <c r="VP15" s="207" t="s">
        <v>69</v>
      </c>
      <c r="VQ15" s="207" t="s">
        <v>69</v>
      </c>
      <c r="VR15" s="207" t="s">
        <v>69</v>
      </c>
      <c r="VS15" s="207" t="s">
        <v>69</v>
      </c>
      <c r="VT15" s="207" t="s">
        <v>69</v>
      </c>
      <c r="VU15" s="207" t="s">
        <v>69</v>
      </c>
      <c r="VV15" s="207" t="s">
        <v>69</v>
      </c>
      <c r="VW15" s="207" t="s">
        <v>69</v>
      </c>
      <c r="VX15" s="207" t="s">
        <v>69</v>
      </c>
      <c r="VY15" s="207" t="s">
        <v>69</v>
      </c>
      <c r="VZ15" s="207" t="s">
        <v>69</v>
      </c>
      <c r="WA15" s="207" t="s">
        <v>69</v>
      </c>
      <c r="WB15" s="207" t="s">
        <v>69</v>
      </c>
      <c r="WC15" s="207" t="s">
        <v>69</v>
      </c>
      <c r="WD15" s="207" t="s">
        <v>69</v>
      </c>
      <c r="WE15" s="207" t="s">
        <v>69</v>
      </c>
      <c r="WF15" s="207" t="s">
        <v>69</v>
      </c>
      <c r="WG15" s="207" t="s">
        <v>69</v>
      </c>
      <c r="WH15" s="207" t="s">
        <v>69</v>
      </c>
      <c r="WI15" s="207" t="s">
        <v>69</v>
      </c>
      <c r="WJ15" s="207" t="s">
        <v>69</v>
      </c>
      <c r="WK15" s="207" t="s">
        <v>69</v>
      </c>
      <c r="WL15" s="207" t="s">
        <v>69</v>
      </c>
      <c r="WM15" s="207" t="s">
        <v>69</v>
      </c>
      <c r="WN15" s="207" t="s">
        <v>69</v>
      </c>
      <c r="WO15" s="207" t="s">
        <v>69</v>
      </c>
      <c r="WP15" s="207" t="s">
        <v>69</v>
      </c>
      <c r="WQ15" s="207" t="s">
        <v>69</v>
      </c>
      <c r="WR15" s="207" t="s">
        <v>69</v>
      </c>
      <c r="WS15" s="207" t="s">
        <v>69</v>
      </c>
      <c r="WT15" s="207" t="s">
        <v>69</v>
      </c>
      <c r="WU15" s="207" t="s">
        <v>69</v>
      </c>
      <c r="WV15" s="207" t="s">
        <v>69</v>
      </c>
      <c r="WW15" s="207" t="s">
        <v>69</v>
      </c>
      <c r="WX15" s="207" t="s">
        <v>69</v>
      </c>
      <c r="WY15" s="207" t="s">
        <v>69</v>
      </c>
      <c r="WZ15" s="207" t="s">
        <v>69</v>
      </c>
      <c r="XA15" s="207" t="s">
        <v>69</v>
      </c>
      <c r="XB15" s="207" t="s">
        <v>69</v>
      </c>
      <c r="XC15" s="207" t="s">
        <v>69</v>
      </c>
      <c r="XD15" s="207" t="s">
        <v>69</v>
      </c>
      <c r="XE15" s="207" t="s">
        <v>69</v>
      </c>
      <c r="XF15" s="207" t="s">
        <v>69</v>
      </c>
      <c r="XG15" s="207" t="s">
        <v>69</v>
      </c>
      <c r="XH15" s="207" t="s">
        <v>69</v>
      </c>
      <c r="XI15" s="207" t="s">
        <v>69</v>
      </c>
      <c r="XJ15" s="207" t="s">
        <v>69</v>
      </c>
      <c r="XK15" s="207" t="s">
        <v>69</v>
      </c>
      <c r="XL15" s="207" t="s">
        <v>69</v>
      </c>
      <c r="XM15" s="207" t="s">
        <v>69</v>
      </c>
      <c r="XN15" s="207" t="s">
        <v>69</v>
      </c>
      <c r="XO15" s="207" t="s">
        <v>69</v>
      </c>
      <c r="XP15" s="207" t="s">
        <v>69</v>
      </c>
      <c r="XQ15" s="207" t="s">
        <v>69</v>
      </c>
      <c r="XR15" s="207" t="s">
        <v>69</v>
      </c>
      <c r="XS15" s="207" t="s">
        <v>69</v>
      </c>
      <c r="XT15" s="207" t="s">
        <v>69</v>
      </c>
      <c r="XU15" s="207" t="s">
        <v>69</v>
      </c>
      <c r="XV15" s="207" t="s">
        <v>69</v>
      </c>
      <c r="XW15" s="207" t="s">
        <v>69</v>
      </c>
      <c r="XX15" s="207" t="s">
        <v>69</v>
      </c>
      <c r="XY15" s="207" t="s">
        <v>69</v>
      </c>
      <c r="XZ15" s="207" t="s">
        <v>69</v>
      </c>
      <c r="YA15" s="207" t="s">
        <v>69</v>
      </c>
      <c r="YB15" s="207" t="s">
        <v>69</v>
      </c>
      <c r="YC15" s="207" t="s">
        <v>69</v>
      </c>
      <c r="YD15" s="207" t="s">
        <v>69</v>
      </c>
      <c r="YE15" s="207" t="s">
        <v>69</v>
      </c>
      <c r="YF15" s="207" t="s">
        <v>69</v>
      </c>
      <c r="YG15" s="207" t="s">
        <v>69</v>
      </c>
      <c r="YH15" s="207" t="s">
        <v>69</v>
      </c>
      <c r="YI15" s="207" t="s">
        <v>69</v>
      </c>
      <c r="YJ15" s="207" t="s">
        <v>69</v>
      </c>
      <c r="YK15" s="207" t="s">
        <v>69</v>
      </c>
      <c r="YL15" s="207" t="s">
        <v>69</v>
      </c>
      <c r="YM15" s="207" t="s">
        <v>26</v>
      </c>
      <c r="YN15" s="207" t="s">
        <v>26</v>
      </c>
      <c r="YO15" s="207" t="s">
        <v>26</v>
      </c>
      <c r="YP15" s="207" t="s">
        <v>26</v>
      </c>
      <c r="YQ15" s="207" t="s">
        <v>26</v>
      </c>
      <c r="YR15" s="207" t="s">
        <v>26</v>
      </c>
      <c r="YS15" s="207" t="s">
        <v>26</v>
      </c>
      <c r="YT15" s="207" t="s">
        <v>26</v>
      </c>
      <c r="YU15" s="207" t="s">
        <v>26</v>
      </c>
      <c r="YV15" s="207" t="s">
        <v>26</v>
      </c>
      <c r="YW15" s="207" t="s">
        <v>26</v>
      </c>
      <c r="YX15" s="207" t="s">
        <v>26</v>
      </c>
      <c r="YY15" s="207" t="s">
        <v>26</v>
      </c>
      <c r="YZ15" s="207" t="s">
        <v>26</v>
      </c>
      <c r="ZA15" s="207" t="s">
        <v>26</v>
      </c>
      <c r="ZB15" s="207" t="s">
        <v>26</v>
      </c>
      <c r="ZC15" s="207" t="s">
        <v>26</v>
      </c>
      <c r="ZD15" s="207" t="s">
        <v>26</v>
      </c>
      <c r="ZE15" s="207" t="s">
        <v>26</v>
      </c>
      <c r="ZF15" s="207" t="s">
        <v>26</v>
      </c>
      <c r="ZG15" s="207" t="s">
        <v>26</v>
      </c>
      <c r="ZH15" s="207" t="s">
        <v>26</v>
      </c>
      <c r="ZI15" s="207" t="s">
        <v>26</v>
      </c>
      <c r="ZJ15" s="207" t="s">
        <v>26</v>
      </c>
      <c r="ZK15" s="207" t="s">
        <v>26</v>
      </c>
      <c r="ZL15" s="207" t="s">
        <v>26</v>
      </c>
      <c r="ZM15" s="207" t="s">
        <v>26</v>
      </c>
      <c r="ZN15" s="207" t="s">
        <v>26</v>
      </c>
      <c r="ZO15" s="207" t="s">
        <v>26</v>
      </c>
      <c r="ZP15" s="207" t="s">
        <v>26</v>
      </c>
      <c r="ZQ15" s="207" t="s">
        <v>26</v>
      </c>
      <c r="ZR15" s="207" t="s">
        <v>26</v>
      </c>
      <c r="ZS15" s="207" t="s">
        <v>26</v>
      </c>
      <c r="ZT15" s="207" t="s">
        <v>26</v>
      </c>
      <c r="ZU15" s="207" t="s">
        <v>26</v>
      </c>
      <c r="ZV15" s="207" t="s">
        <v>26</v>
      </c>
      <c r="ZW15" s="207">
        <v>0</v>
      </c>
      <c r="ZX15" s="207" t="s">
        <v>26</v>
      </c>
      <c r="ZY15" s="207" t="s">
        <v>26</v>
      </c>
      <c r="ZZ15" s="207" t="s">
        <v>26</v>
      </c>
      <c r="AAA15" s="207" t="s">
        <v>158</v>
      </c>
      <c r="AAB15" s="207" t="s">
        <v>158</v>
      </c>
      <c r="AAC15" s="207" t="s">
        <v>158</v>
      </c>
      <c r="AAD15" s="207" t="s">
        <v>158</v>
      </c>
      <c r="AAE15" s="207" t="s">
        <v>158</v>
      </c>
      <c r="AAF15" s="207" t="s">
        <v>158</v>
      </c>
      <c r="AAG15" s="207" t="s">
        <v>158</v>
      </c>
      <c r="AAH15" s="207" t="s">
        <v>158</v>
      </c>
      <c r="AAI15" s="207" t="s">
        <v>158</v>
      </c>
      <c r="AAJ15" s="207" t="s">
        <v>158</v>
      </c>
      <c r="AAK15" s="207" t="s">
        <v>158</v>
      </c>
      <c r="AAL15" s="207" t="s">
        <v>158</v>
      </c>
      <c r="AAM15" s="207" t="s">
        <v>158</v>
      </c>
      <c r="AAN15" s="207" t="s">
        <v>158</v>
      </c>
      <c r="AAO15" s="207" t="s">
        <v>158</v>
      </c>
      <c r="AAP15" s="207" t="s">
        <v>158</v>
      </c>
      <c r="AAQ15" s="207" t="s">
        <v>158</v>
      </c>
      <c r="AAR15" s="207" t="s">
        <v>158</v>
      </c>
      <c r="AAS15" s="207" t="s">
        <v>158</v>
      </c>
      <c r="AAT15" s="207" t="s">
        <v>158</v>
      </c>
      <c r="AAU15" s="207" t="s">
        <v>158</v>
      </c>
      <c r="AAV15" s="207" t="s">
        <v>158</v>
      </c>
      <c r="AAW15" s="207" t="s">
        <v>158</v>
      </c>
      <c r="AAX15" s="207" t="s">
        <v>158</v>
      </c>
      <c r="AAY15" s="207" t="s">
        <v>158</v>
      </c>
      <c r="AAZ15" s="207" t="s">
        <v>158</v>
      </c>
      <c r="ABA15" s="306">
        <f>(ÜBERSICHT!K15)</f>
        <v>0</v>
      </c>
      <c r="ABB15" s="195">
        <f>(ÜBERSICHT!L15)</f>
        <v>0</v>
      </c>
      <c r="ABC15" s="206">
        <f t="shared" si="2"/>
        <v>40</v>
      </c>
      <c r="ABD15" s="34">
        <f t="shared" si="3"/>
        <v>39</v>
      </c>
      <c r="ABE15" s="34">
        <f t="shared" si="4"/>
        <v>0</v>
      </c>
      <c r="ABF15" s="34">
        <f t="shared" si="5"/>
        <v>1</v>
      </c>
      <c r="ABG15" s="34">
        <f t="shared" si="6"/>
        <v>0</v>
      </c>
      <c r="ABH15" s="34">
        <f t="shared" si="7"/>
        <v>0</v>
      </c>
      <c r="ABI15" s="34">
        <f t="shared" si="8"/>
        <v>656</v>
      </c>
      <c r="ABJ15" s="73">
        <f t="shared" si="9"/>
        <v>696</v>
      </c>
      <c r="ABK15" s="28"/>
      <c r="ABL15" s="28"/>
      <c r="ABM15" s="28"/>
      <c r="ABN15" s="28"/>
      <c r="ABO15" s="28"/>
      <c r="ABP15" s="271" t="str">
        <f>(Mitglieder!C16)</f>
        <v>Fyrdracca</v>
      </c>
      <c r="ABQ15" s="216">
        <f t="shared" si="103"/>
        <v>0.97500000000000009</v>
      </c>
      <c r="ABR15" s="216" t="e">
        <f t="shared" si="104"/>
        <v>#DIV/0!</v>
      </c>
      <c r="ABS15" s="34">
        <f t="shared" si="10"/>
        <v>0</v>
      </c>
      <c r="ABT15" s="34">
        <f t="shared" si="11"/>
        <v>0</v>
      </c>
      <c r="ABU15" s="34">
        <f t="shared" si="12"/>
        <v>0</v>
      </c>
      <c r="ABV15" s="34">
        <f t="shared" si="13"/>
        <v>0</v>
      </c>
      <c r="ABW15" s="34">
        <f t="shared" si="14"/>
        <v>0</v>
      </c>
      <c r="ABX15" s="34">
        <f t="shared" si="15"/>
        <v>31</v>
      </c>
      <c r="ABY15" s="73">
        <f t="shared" si="16"/>
        <v>31</v>
      </c>
      <c r="ABZ15" s="216" t="e">
        <f t="shared" si="105"/>
        <v>#DIV/0!</v>
      </c>
      <c r="ACA15" s="34">
        <f t="shared" si="17"/>
        <v>0</v>
      </c>
      <c r="ACB15" s="34">
        <f t="shared" si="18"/>
        <v>0</v>
      </c>
      <c r="ACC15" s="34">
        <f t="shared" si="19"/>
        <v>0</v>
      </c>
      <c r="ACD15" s="34">
        <f t="shared" si="20"/>
        <v>0</v>
      </c>
      <c r="ACE15" s="34">
        <f t="shared" si="21"/>
        <v>0</v>
      </c>
      <c r="ACF15" s="34">
        <f t="shared" si="22"/>
        <v>31</v>
      </c>
      <c r="ACG15" s="73">
        <f t="shared" ref="ACG15:ACG77" si="113">SUM(ACA15:ACF15)</f>
        <v>31</v>
      </c>
      <c r="ACH15" s="216" t="e">
        <f t="shared" si="106"/>
        <v>#DIV/0!</v>
      </c>
      <c r="ACI15" s="34">
        <f t="shared" si="24"/>
        <v>0</v>
      </c>
      <c r="ACJ15" s="34">
        <f t="shared" si="25"/>
        <v>0</v>
      </c>
      <c r="ACK15" s="34">
        <f t="shared" si="26"/>
        <v>0</v>
      </c>
      <c r="ACL15" s="34">
        <f t="shared" si="27"/>
        <v>0</v>
      </c>
      <c r="ACM15" s="34">
        <f t="shared" si="28"/>
        <v>0</v>
      </c>
      <c r="ACN15" s="34">
        <f t="shared" si="29"/>
        <v>31</v>
      </c>
      <c r="ACO15" s="73">
        <f t="shared" ref="ACO15:ACO77" si="114">SUM(ACI15:ACN15)</f>
        <v>31</v>
      </c>
      <c r="ACP15" s="216" t="e">
        <f t="shared" si="107"/>
        <v>#DIV/0!</v>
      </c>
      <c r="ACQ15" s="34">
        <f t="shared" si="31"/>
        <v>0</v>
      </c>
      <c r="ACR15" s="34">
        <f t="shared" si="32"/>
        <v>0</v>
      </c>
      <c r="ACS15" s="34">
        <f t="shared" si="33"/>
        <v>0</v>
      </c>
      <c r="ACT15" s="34">
        <f t="shared" si="34"/>
        <v>0</v>
      </c>
      <c r="ACU15" s="34">
        <f t="shared" si="35"/>
        <v>0</v>
      </c>
      <c r="ACV15" s="34">
        <f t="shared" si="36"/>
        <v>30</v>
      </c>
      <c r="ACW15" s="73">
        <f t="shared" ref="ACW15:ACW77" si="115">SUM(ACQ15:ACV15)</f>
        <v>30</v>
      </c>
      <c r="ACX15" s="216" t="e">
        <f t="shared" si="108"/>
        <v>#DIV/0!</v>
      </c>
      <c r="ACY15" s="34">
        <f t="shared" si="38"/>
        <v>0</v>
      </c>
      <c r="ACZ15" s="34">
        <f t="shared" si="39"/>
        <v>0</v>
      </c>
      <c r="ADA15" s="34">
        <f t="shared" si="40"/>
        <v>0</v>
      </c>
      <c r="ADB15" s="34">
        <f t="shared" si="41"/>
        <v>0</v>
      </c>
      <c r="ADC15" s="34">
        <f t="shared" si="42"/>
        <v>0</v>
      </c>
      <c r="ADD15" s="34">
        <f t="shared" si="43"/>
        <v>31</v>
      </c>
      <c r="ADE15" s="73">
        <f t="shared" ref="ADE15:ADE77" si="116">SUM(ACY15:ADD15)</f>
        <v>31</v>
      </c>
      <c r="ADF15" s="216" t="e">
        <f t="shared" si="109"/>
        <v>#DIV/0!</v>
      </c>
      <c r="ADG15" s="34">
        <f t="shared" si="45"/>
        <v>0</v>
      </c>
      <c r="ADH15" s="34">
        <f t="shared" si="46"/>
        <v>0</v>
      </c>
      <c r="ADI15" s="34">
        <f t="shared" si="47"/>
        <v>0</v>
      </c>
      <c r="ADJ15" s="34">
        <f t="shared" si="48"/>
        <v>0</v>
      </c>
      <c r="ADK15" s="34">
        <f t="shared" si="49"/>
        <v>0</v>
      </c>
      <c r="ADL15" s="34">
        <f t="shared" si="50"/>
        <v>30</v>
      </c>
      <c r="ADM15" s="73">
        <f t="shared" ref="ADM15:ADM77" si="117">SUM(ADG15:ADL15)</f>
        <v>30</v>
      </c>
      <c r="ADN15" s="216" t="e">
        <f t="shared" si="110"/>
        <v>#DIV/0!</v>
      </c>
      <c r="ADO15" s="34">
        <f t="shared" si="52"/>
        <v>0</v>
      </c>
      <c r="ADP15" s="34">
        <f t="shared" si="53"/>
        <v>0</v>
      </c>
      <c r="ADQ15" s="34">
        <f t="shared" si="54"/>
        <v>0</v>
      </c>
      <c r="ADR15" s="34">
        <f t="shared" si="55"/>
        <v>0</v>
      </c>
      <c r="ADS15" s="34">
        <f t="shared" si="56"/>
        <v>0</v>
      </c>
      <c r="ADT15" s="34">
        <f t="shared" si="57"/>
        <v>31</v>
      </c>
      <c r="ADU15" s="73">
        <f t="shared" ref="ADU15:ADU77" si="118">SUM(ADO15:ADT15)</f>
        <v>31</v>
      </c>
      <c r="ADV15" s="216">
        <f t="shared" si="111"/>
        <v>1</v>
      </c>
      <c r="ADW15" s="34">
        <f t="shared" si="72"/>
        <v>30</v>
      </c>
      <c r="ADX15" s="34">
        <f t="shared" si="73"/>
        <v>0</v>
      </c>
      <c r="ADY15" s="34">
        <f t="shared" si="74"/>
        <v>0</v>
      </c>
      <c r="ADZ15" s="34">
        <f t="shared" si="75"/>
        <v>0</v>
      </c>
      <c r="AEA15" s="34">
        <f t="shared" si="76"/>
        <v>0</v>
      </c>
      <c r="AEB15" s="34">
        <f t="shared" si="77"/>
        <v>1</v>
      </c>
      <c r="AEC15" s="73">
        <f t="shared" ref="AEC15:AEC77" si="119">SUM(ADW15:AEB15)</f>
        <v>31</v>
      </c>
      <c r="AED15" s="216">
        <f t="shared" si="112"/>
        <v>0.9</v>
      </c>
      <c r="AEE15" s="34">
        <f t="shared" si="79"/>
        <v>9</v>
      </c>
      <c r="AEF15" s="34">
        <f t="shared" si="80"/>
        <v>0</v>
      </c>
      <c r="AEG15" s="34">
        <f t="shared" si="81"/>
        <v>1</v>
      </c>
      <c r="AEH15" s="34">
        <f t="shared" si="82"/>
        <v>0</v>
      </c>
      <c r="AEI15" s="34">
        <f t="shared" si="83"/>
        <v>0</v>
      </c>
      <c r="AEJ15" s="34">
        <f t="shared" si="84"/>
        <v>0</v>
      </c>
      <c r="AEK15" s="73">
        <f t="shared" ref="AEK15:AEK77" si="120">SUM(AEE15:AEJ15)</f>
        <v>10</v>
      </c>
    </row>
    <row r="16" spans="1:817" x14ac:dyDescent="0.3">
      <c r="A16" s="200">
        <f t="shared" si="61"/>
        <v>14</v>
      </c>
      <c r="B16" s="283">
        <f>1*SUBTOTAL(3,A$3:A16)</f>
        <v>14</v>
      </c>
      <c r="C16" s="6" t="str">
        <f>(Mitglieder!C16)</f>
        <v>Fyrdracca</v>
      </c>
      <c r="D16" s="171">
        <f t="shared" si="0"/>
        <v>1</v>
      </c>
      <c r="E16" s="171">
        <f t="shared" si="1"/>
        <v>1</v>
      </c>
      <c r="F16" s="56"/>
      <c r="G16" s="207" t="s">
        <v>69</v>
      </c>
      <c r="H16" s="207" t="s">
        <v>69</v>
      </c>
      <c r="I16" s="207" t="s">
        <v>69</v>
      </c>
      <c r="J16" s="207" t="s">
        <v>69</v>
      </c>
      <c r="K16" s="207" t="s">
        <v>69</v>
      </c>
      <c r="L16" s="207" t="s">
        <v>69</v>
      </c>
      <c r="M16" s="207" t="s">
        <v>69</v>
      </c>
      <c r="N16" s="207" t="s">
        <v>69</v>
      </c>
      <c r="O16" s="207" t="s">
        <v>69</v>
      </c>
      <c r="P16" s="207" t="s">
        <v>69</v>
      </c>
      <c r="Q16" s="207" t="s">
        <v>69</v>
      </c>
      <c r="R16" s="207" t="s">
        <v>69</v>
      </c>
      <c r="S16" s="207" t="s">
        <v>69</v>
      </c>
      <c r="T16" s="207" t="s">
        <v>69</v>
      </c>
      <c r="U16" s="207" t="s">
        <v>69</v>
      </c>
      <c r="V16" s="207" t="s">
        <v>69</v>
      </c>
      <c r="W16" s="207" t="s">
        <v>69</v>
      </c>
      <c r="X16" s="207" t="s">
        <v>69</v>
      </c>
      <c r="Y16" s="207" t="s">
        <v>69</v>
      </c>
      <c r="Z16" s="207" t="s">
        <v>69</v>
      </c>
      <c r="AA16" s="207" t="s">
        <v>69</v>
      </c>
      <c r="AB16" s="207" t="s">
        <v>69</v>
      </c>
      <c r="AC16" s="207" t="s">
        <v>69</v>
      </c>
      <c r="AD16" s="207" t="s">
        <v>69</v>
      </c>
      <c r="AE16" s="207" t="s">
        <v>69</v>
      </c>
      <c r="AF16" s="207" t="s">
        <v>69</v>
      </c>
      <c r="AG16" s="207" t="s">
        <v>69</v>
      </c>
      <c r="AH16" s="207" t="s">
        <v>69</v>
      </c>
      <c r="AI16" s="207" t="s">
        <v>69</v>
      </c>
      <c r="AJ16" s="207" t="s">
        <v>69</v>
      </c>
      <c r="AK16" s="207" t="s">
        <v>69</v>
      </c>
      <c r="AL16" s="207" t="s">
        <v>69</v>
      </c>
      <c r="AM16" s="207" t="s">
        <v>69</v>
      </c>
      <c r="AN16" s="207" t="s">
        <v>69</v>
      </c>
      <c r="AO16" s="207" t="s">
        <v>69</v>
      </c>
      <c r="AP16" s="207" t="s">
        <v>69</v>
      </c>
      <c r="AQ16" s="207" t="s">
        <v>69</v>
      </c>
      <c r="AR16" s="207" t="s">
        <v>69</v>
      </c>
      <c r="AS16" s="207" t="s">
        <v>69</v>
      </c>
      <c r="AT16" s="207" t="s">
        <v>69</v>
      </c>
      <c r="AU16" s="207" t="s">
        <v>69</v>
      </c>
      <c r="AV16" s="207" t="s">
        <v>69</v>
      </c>
      <c r="AW16" s="207" t="s">
        <v>69</v>
      </c>
      <c r="AX16" s="207" t="s">
        <v>69</v>
      </c>
      <c r="AY16" s="207" t="s">
        <v>69</v>
      </c>
      <c r="AZ16" s="207" t="s">
        <v>69</v>
      </c>
      <c r="BA16" s="207" t="s">
        <v>69</v>
      </c>
      <c r="BB16" s="207" t="s">
        <v>69</v>
      </c>
      <c r="BC16" s="207" t="s">
        <v>69</v>
      </c>
      <c r="BD16" s="207" t="s">
        <v>69</v>
      </c>
      <c r="BE16" s="207" t="s">
        <v>69</v>
      </c>
      <c r="BF16" s="207" t="s">
        <v>69</v>
      </c>
      <c r="BG16" s="207" t="s">
        <v>69</v>
      </c>
      <c r="BH16" s="207" t="s">
        <v>69</v>
      </c>
      <c r="BI16" s="207" t="s">
        <v>69</v>
      </c>
      <c r="BJ16" s="207" t="s">
        <v>69</v>
      </c>
      <c r="BK16" s="207" t="s">
        <v>69</v>
      </c>
      <c r="BL16" s="207" t="s">
        <v>69</v>
      </c>
      <c r="BM16" s="207" t="s">
        <v>69</v>
      </c>
      <c r="BN16" s="207" t="s">
        <v>69</v>
      </c>
      <c r="BO16" s="207" t="s">
        <v>69</v>
      </c>
      <c r="BP16" s="207" t="s">
        <v>69</v>
      </c>
      <c r="BQ16" s="207" t="s">
        <v>69</v>
      </c>
      <c r="BR16" s="207" t="s">
        <v>69</v>
      </c>
      <c r="BS16" s="207" t="s">
        <v>69</v>
      </c>
      <c r="BT16" s="207" t="s">
        <v>69</v>
      </c>
      <c r="BU16" s="207" t="s">
        <v>69</v>
      </c>
      <c r="BV16" s="207" t="s">
        <v>69</v>
      </c>
      <c r="BW16" s="207" t="s">
        <v>69</v>
      </c>
      <c r="BX16" s="207" t="s">
        <v>69</v>
      </c>
      <c r="BY16" s="207" t="s">
        <v>69</v>
      </c>
      <c r="BZ16" s="207" t="s">
        <v>69</v>
      </c>
      <c r="CA16" s="207" t="s">
        <v>69</v>
      </c>
      <c r="CB16" s="207" t="s">
        <v>69</v>
      </c>
      <c r="CC16" s="207" t="s">
        <v>69</v>
      </c>
      <c r="CD16" s="207" t="s">
        <v>69</v>
      </c>
      <c r="CE16" s="207" t="s">
        <v>69</v>
      </c>
      <c r="CF16" s="207" t="s">
        <v>69</v>
      </c>
      <c r="CG16" s="207" t="s">
        <v>69</v>
      </c>
      <c r="CH16" s="207" t="s">
        <v>69</v>
      </c>
      <c r="CI16" s="207" t="s">
        <v>69</v>
      </c>
      <c r="CJ16" s="207" t="s">
        <v>69</v>
      </c>
      <c r="CK16" s="207" t="s">
        <v>69</v>
      </c>
      <c r="CL16" s="207" t="s">
        <v>69</v>
      </c>
      <c r="CM16" s="207" t="s">
        <v>69</v>
      </c>
      <c r="CN16" s="207" t="s">
        <v>69</v>
      </c>
      <c r="CO16" s="207" t="s">
        <v>69</v>
      </c>
      <c r="CP16" s="207" t="s">
        <v>69</v>
      </c>
      <c r="CQ16" s="207" t="s">
        <v>69</v>
      </c>
      <c r="CR16" s="207" t="s">
        <v>69</v>
      </c>
      <c r="CS16" s="207" t="s">
        <v>69</v>
      </c>
      <c r="CT16" s="207" t="s">
        <v>69</v>
      </c>
      <c r="CU16" s="207" t="s">
        <v>69</v>
      </c>
      <c r="CV16" s="207" t="s">
        <v>69</v>
      </c>
      <c r="CW16" s="207" t="s">
        <v>69</v>
      </c>
      <c r="CX16" s="207" t="s">
        <v>69</v>
      </c>
      <c r="CY16" s="207" t="s">
        <v>69</v>
      </c>
      <c r="CZ16" s="207" t="s">
        <v>69</v>
      </c>
      <c r="DA16" s="207" t="s">
        <v>69</v>
      </c>
      <c r="DB16" s="207" t="s">
        <v>69</v>
      </c>
      <c r="DC16" s="207" t="s">
        <v>69</v>
      </c>
      <c r="DD16" s="207" t="s">
        <v>69</v>
      </c>
      <c r="DE16" s="207" t="s">
        <v>69</v>
      </c>
      <c r="DF16" s="207" t="s">
        <v>69</v>
      </c>
      <c r="DG16" s="207" t="s">
        <v>69</v>
      </c>
      <c r="DH16" s="207" t="s">
        <v>69</v>
      </c>
      <c r="DI16" s="207" t="s">
        <v>69</v>
      </c>
      <c r="DJ16" s="207" t="s">
        <v>69</v>
      </c>
      <c r="DK16" s="207" t="s">
        <v>69</v>
      </c>
      <c r="DL16" s="207" t="s">
        <v>69</v>
      </c>
      <c r="DM16" s="207" t="s">
        <v>69</v>
      </c>
      <c r="DN16" s="207" t="s">
        <v>69</v>
      </c>
      <c r="DO16" s="207" t="s">
        <v>69</v>
      </c>
      <c r="DP16" s="207" t="s">
        <v>69</v>
      </c>
      <c r="DQ16" s="207" t="s">
        <v>69</v>
      </c>
      <c r="DR16" s="207" t="s">
        <v>69</v>
      </c>
      <c r="DS16" s="207" t="s">
        <v>69</v>
      </c>
      <c r="DT16" s="207" t="s">
        <v>69</v>
      </c>
      <c r="DU16" s="207" t="s">
        <v>69</v>
      </c>
      <c r="DV16" s="207" t="s">
        <v>69</v>
      </c>
      <c r="DW16" s="207" t="s">
        <v>69</v>
      </c>
      <c r="DX16" s="207" t="s">
        <v>69</v>
      </c>
      <c r="DY16" s="207" t="s">
        <v>69</v>
      </c>
      <c r="DZ16" s="207" t="s">
        <v>69</v>
      </c>
      <c r="EA16" s="207" t="s">
        <v>69</v>
      </c>
      <c r="EB16" s="207" t="s">
        <v>69</v>
      </c>
      <c r="EC16" s="207" t="s">
        <v>69</v>
      </c>
      <c r="ED16" s="207" t="s">
        <v>69</v>
      </c>
      <c r="EE16" s="207" t="s">
        <v>69</v>
      </c>
      <c r="EF16" s="207" t="s">
        <v>69</v>
      </c>
      <c r="EG16" s="207" t="s">
        <v>69</v>
      </c>
      <c r="EH16" s="207" t="s">
        <v>69</v>
      </c>
      <c r="EI16" s="207" t="s">
        <v>69</v>
      </c>
      <c r="EJ16" s="207" t="s">
        <v>69</v>
      </c>
      <c r="EK16" s="207" t="s">
        <v>69</v>
      </c>
      <c r="EL16" s="207" t="s">
        <v>69</v>
      </c>
      <c r="EM16" s="207" t="s">
        <v>69</v>
      </c>
      <c r="EN16" s="207" t="s">
        <v>69</v>
      </c>
      <c r="EO16" s="207" t="s">
        <v>69</v>
      </c>
      <c r="EP16" s="207" t="s">
        <v>69</v>
      </c>
      <c r="EQ16" s="207" t="s">
        <v>69</v>
      </c>
      <c r="ER16" s="207" t="s">
        <v>69</v>
      </c>
      <c r="ES16" s="207" t="s">
        <v>69</v>
      </c>
      <c r="ET16" s="207" t="s">
        <v>69</v>
      </c>
      <c r="EU16" s="207" t="s">
        <v>69</v>
      </c>
      <c r="EV16" s="207" t="s">
        <v>69</v>
      </c>
      <c r="EW16" s="207" t="s">
        <v>69</v>
      </c>
      <c r="EX16" s="207" t="s">
        <v>69</v>
      </c>
      <c r="EY16" s="207" t="s">
        <v>69</v>
      </c>
      <c r="EZ16" s="207" t="s">
        <v>69</v>
      </c>
      <c r="FA16" s="207" t="s">
        <v>69</v>
      </c>
      <c r="FB16" s="207" t="s">
        <v>69</v>
      </c>
      <c r="FC16" s="207" t="s">
        <v>69</v>
      </c>
      <c r="FD16" s="207" t="s">
        <v>69</v>
      </c>
      <c r="FE16" s="207" t="s">
        <v>69</v>
      </c>
      <c r="FF16" s="207" t="s">
        <v>69</v>
      </c>
      <c r="FG16" s="207" t="s">
        <v>69</v>
      </c>
      <c r="FH16" s="207" t="s">
        <v>69</v>
      </c>
      <c r="FI16" s="207" t="s">
        <v>69</v>
      </c>
      <c r="FJ16" s="207" t="s">
        <v>69</v>
      </c>
      <c r="FK16" s="207" t="s">
        <v>69</v>
      </c>
      <c r="FL16" s="207" t="s">
        <v>69</v>
      </c>
      <c r="FM16" s="207" t="s">
        <v>69</v>
      </c>
      <c r="FN16" s="207" t="s">
        <v>69</v>
      </c>
      <c r="FO16" s="207" t="s">
        <v>69</v>
      </c>
      <c r="FP16" s="207" t="s">
        <v>69</v>
      </c>
      <c r="FQ16" s="207" t="s">
        <v>69</v>
      </c>
      <c r="FR16" s="207" t="s">
        <v>69</v>
      </c>
      <c r="FS16" s="207" t="s">
        <v>69</v>
      </c>
      <c r="FT16" s="207" t="s">
        <v>69</v>
      </c>
      <c r="FU16" s="207" t="s">
        <v>69</v>
      </c>
      <c r="FV16" s="207" t="s">
        <v>69</v>
      </c>
      <c r="FW16" s="207" t="s">
        <v>69</v>
      </c>
      <c r="FX16" s="207" t="s">
        <v>69</v>
      </c>
      <c r="FY16" s="207" t="s">
        <v>69</v>
      </c>
      <c r="FZ16" s="207" t="s">
        <v>69</v>
      </c>
      <c r="GA16" s="207" t="s">
        <v>69</v>
      </c>
      <c r="GB16" s="207" t="s">
        <v>69</v>
      </c>
      <c r="GC16" s="207" t="s">
        <v>69</v>
      </c>
      <c r="GD16" s="207" t="s">
        <v>69</v>
      </c>
      <c r="GE16" s="207" t="s">
        <v>69</v>
      </c>
      <c r="GF16" s="207" t="s">
        <v>69</v>
      </c>
      <c r="GG16" s="207" t="s">
        <v>69</v>
      </c>
      <c r="GH16" s="207" t="s">
        <v>69</v>
      </c>
      <c r="GI16" s="207" t="s">
        <v>69</v>
      </c>
      <c r="GJ16" s="207" t="s">
        <v>69</v>
      </c>
      <c r="GK16" s="207" t="s">
        <v>69</v>
      </c>
      <c r="GL16" s="207" t="s">
        <v>69</v>
      </c>
      <c r="GM16" s="207" t="s">
        <v>69</v>
      </c>
      <c r="GN16" s="207" t="s">
        <v>69</v>
      </c>
      <c r="GO16" s="207" t="s">
        <v>69</v>
      </c>
      <c r="GP16" s="207" t="s">
        <v>69</v>
      </c>
      <c r="GQ16" s="207" t="s">
        <v>69</v>
      </c>
      <c r="GR16" s="207" t="s">
        <v>69</v>
      </c>
      <c r="GS16" s="207" t="s">
        <v>69</v>
      </c>
      <c r="GT16" s="207" t="s">
        <v>69</v>
      </c>
      <c r="GU16" s="207" t="s">
        <v>69</v>
      </c>
      <c r="GV16" s="207" t="s">
        <v>69</v>
      </c>
      <c r="GW16" s="207" t="s">
        <v>69</v>
      </c>
      <c r="GX16" s="207" t="s">
        <v>69</v>
      </c>
      <c r="GY16" s="207" t="s">
        <v>69</v>
      </c>
      <c r="GZ16" s="207" t="s">
        <v>69</v>
      </c>
      <c r="HA16" s="207" t="s">
        <v>69</v>
      </c>
      <c r="HB16" s="207" t="s">
        <v>69</v>
      </c>
      <c r="HC16" s="207" t="s">
        <v>69</v>
      </c>
      <c r="HD16" s="207" t="s">
        <v>69</v>
      </c>
      <c r="HE16" s="207" t="s">
        <v>69</v>
      </c>
      <c r="HF16" s="207" t="s">
        <v>69</v>
      </c>
      <c r="HG16" s="207" t="s">
        <v>69</v>
      </c>
      <c r="HH16" s="207" t="s">
        <v>69</v>
      </c>
      <c r="HI16" s="207" t="s">
        <v>69</v>
      </c>
      <c r="HJ16" s="207" t="s">
        <v>69</v>
      </c>
      <c r="HK16" s="207" t="s">
        <v>69</v>
      </c>
      <c r="HL16" s="207" t="s">
        <v>69</v>
      </c>
      <c r="HM16" s="207" t="s">
        <v>69</v>
      </c>
      <c r="HN16" s="207" t="s">
        <v>69</v>
      </c>
      <c r="HO16" s="207" t="s">
        <v>69</v>
      </c>
      <c r="HP16" s="207" t="s">
        <v>69</v>
      </c>
      <c r="HQ16" s="207" t="s">
        <v>69</v>
      </c>
      <c r="HR16" s="207" t="s">
        <v>69</v>
      </c>
      <c r="HS16" s="207" t="s">
        <v>69</v>
      </c>
      <c r="HT16" s="207" t="s">
        <v>69</v>
      </c>
      <c r="HU16" s="207" t="s">
        <v>69</v>
      </c>
      <c r="HV16" s="207" t="s">
        <v>69</v>
      </c>
      <c r="HW16" s="207" t="s">
        <v>69</v>
      </c>
      <c r="HX16" s="207" t="s">
        <v>69</v>
      </c>
      <c r="HY16" s="207" t="s">
        <v>69</v>
      </c>
      <c r="HZ16" s="207" t="s">
        <v>69</v>
      </c>
      <c r="IA16" s="207" t="s">
        <v>69</v>
      </c>
      <c r="IB16" s="207" t="s">
        <v>69</v>
      </c>
      <c r="IC16" s="207" t="s">
        <v>69</v>
      </c>
      <c r="ID16" s="207" t="s">
        <v>69</v>
      </c>
      <c r="IE16" s="207" t="s">
        <v>69</v>
      </c>
      <c r="IF16" s="207" t="s">
        <v>69</v>
      </c>
      <c r="IG16" s="207" t="s">
        <v>69</v>
      </c>
      <c r="IH16" s="207" t="s">
        <v>69</v>
      </c>
      <c r="II16" s="207" t="s">
        <v>69</v>
      </c>
      <c r="IJ16" s="207" t="s">
        <v>69</v>
      </c>
      <c r="IK16" s="207" t="s">
        <v>69</v>
      </c>
      <c r="IL16" s="207" t="s">
        <v>69</v>
      </c>
      <c r="IM16" s="207" t="s">
        <v>69</v>
      </c>
      <c r="IN16" s="207" t="s">
        <v>69</v>
      </c>
      <c r="IO16" s="207" t="s">
        <v>69</v>
      </c>
      <c r="IP16" s="207" t="s">
        <v>69</v>
      </c>
      <c r="IQ16" s="207" t="s">
        <v>69</v>
      </c>
      <c r="IR16" s="207" t="s">
        <v>69</v>
      </c>
      <c r="IS16" s="207" t="s">
        <v>69</v>
      </c>
      <c r="IT16" s="207" t="s">
        <v>69</v>
      </c>
      <c r="IU16" s="207" t="s">
        <v>69</v>
      </c>
      <c r="IV16" s="207" t="s">
        <v>69</v>
      </c>
      <c r="IW16" s="207" t="s">
        <v>69</v>
      </c>
      <c r="IX16" s="207" t="s">
        <v>69</v>
      </c>
      <c r="IY16" s="207" t="s">
        <v>69</v>
      </c>
      <c r="IZ16" s="207" t="s">
        <v>69</v>
      </c>
      <c r="JA16" s="207" t="s">
        <v>69</v>
      </c>
      <c r="JB16" s="207" t="s">
        <v>69</v>
      </c>
      <c r="JC16" s="207" t="s">
        <v>69</v>
      </c>
      <c r="JD16" s="207" t="s">
        <v>69</v>
      </c>
      <c r="JE16" s="207" t="s">
        <v>69</v>
      </c>
      <c r="JF16" s="207" t="s">
        <v>69</v>
      </c>
      <c r="JG16" s="207" t="s">
        <v>69</v>
      </c>
      <c r="JH16" s="207" t="s">
        <v>69</v>
      </c>
      <c r="JI16" s="207" t="s">
        <v>69</v>
      </c>
      <c r="JJ16" s="207" t="s">
        <v>69</v>
      </c>
      <c r="JK16" s="207" t="s">
        <v>69</v>
      </c>
      <c r="JL16" s="207" t="s">
        <v>69</v>
      </c>
      <c r="JM16" s="207" t="s">
        <v>69</v>
      </c>
      <c r="JN16" s="207" t="s">
        <v>69</v>
      </c>
      <c r="JO16" s="207" t="s">
        <v>69</v>
      </c>
      <c r="JP16" s="207" t="s">
        <v>69</v>
      </c>
      <c r="JQ16" s="207" t="s">
        <v>69</v>
      </c>
      <c r="JR16" s="207" t="s">
        <v>69</v>
      </c>
      <c r="JS16" s="207" t="s">
        <v>69</v>
      </c>
      <c r="JT16" s="207" t="s">
        <v>69</v>
      </c>
      <c r="JU16" s="207" t="s">
        <v>69</v>
      </c>
      <c r="JV16" s="207" t="s">
        <v>69</v>
      </c>
      <c r="JW16" s="207" t="s">
        <v>69</v>
      </c>
      <c r="JX16" s="207" t="s">
        <v>69</v>
      </c>
      <c r="JY16" s="207" t="s">
        <v>69</v>
      </c>
      <c r="JZ16" s="207" t="s">
        <v>69</v>
      </c>
      <c r="KA16" s="207" t="s">
        <v>69</v>
      </c>
      <c r="KB16" s="207" t="s">
        <v>69</v>
      </c>
      <c r="KC16" s="207" t="s">
        <v>69</v>
      </c>
      <c r="KD16" s="207" t="s">
        <v>69</v>
      </c>
      <c r="KE16" s="207" t="s">
        <v>69</v>
      </c>
      <c r="KF16" s="207" t="s">
        <v>69</v>
      </c>
      <c r="KG16" s="207" t="s">
        <v>69</v>
      </c>
      <c r="KH16" s="207" t="s">
        <v>69</v>
      </c>
      <c r="KI16" s="207" t="s">
        <v>69</v>
      </c>
      <c r="KJ16" s="207" t="s">
        <v>69</v>
      </c>
      <c r="KK16" s="207" t="s">
        <v>69</v>
      </c>
      <c r="KL16" s="207" t="s">
        <v>69</v>
      </c>
      <c r="KM16" s="207" t="s">
        <v>69</v>
      </c>
      <c r="KN16" s="207" t="s">
        <v>69</v>
      </c>
      <c r="KO16" s="207" t="s">
        <v>69</v>
      </c>
      <c r="KP16" s="207" t="s">
        <v>69</v>
      </c>
      <c r="KQ16" s="207" t="s">
        <v>69</v>
      </c>
      <c r="KR16" s="207" t="s">
        <v>69</v>
      </c>
      <c r="KS16" s="207" t="s">
        <v>69</v>
      </c>
      <c r="KT16" s="207" t="s">
        <v>69</v>
      </c>
      <c r="KU16" s="207" t="s">
        <v>69</v>
      </c>
      <c r="KV16" s="207" t="s">
        <v>69</v>
      </c>
      <c r="KW16" s="207" t="s">
        <v>69</v>
      </c>
      <c r="KX16" s="207" t="s">
        <v>69</v>
      </c>
      <c r="KY16" s="207" t="s">
        <v>69</v>
      </c>
      <c r="KZ16" s="207" t="s">
        <v>69</v>
      </c>
      <c r="LA16" s="207" t="s">
        <v>69</v>
      </c>
      <c r="LB16" s="207" t="s">
        <v>69</v>
      </c>
      <c r="LC16" s="207" t="s">
        <v>69</v>
      </c>
      <c r="LD16" s="207" t="s">
        <v>69</v>
      </c>
      <c r="LE16" s="207" t="s">
        <v>69</v>
      </c>
      <c r="LF16" s="207" t="s">
        <v>69</v>
      </c>
      <c r="LG16" s="207" t="s">
        <v>69</v>
      </c>
      <c r="LH16" s="207" t="s">
        <v>69</v>
      </c>
      <c r="LI16" s="207" t="s">
        <v>69</v>
      </c>
      <c r="LJ16" s="207" t="s">
        <v>69</v>
      </c>
      <c r="LK16" s="207" t="s">
        <v>69</v>
      </c>
      <c r="LL16" s="207" t="s">
        <v>69</v>
      </c>
      <c r="LM16" s="207" t="s">
        <v>69</v>
      </c>
      <c r="LN16" s="207" t="s">
        <v>69</v>
      </c>
      <c r="LO16" s="207" t="s">
        <v>69</v>
      </c>
      <c r="LP16" s="207" t="s">
        <v>69</v>
      </c>
      <c r="LQ16" s="207" t="s">
        <v>69</v>
      </c>
      <c r="LR16" s="207" t="s">
        <v>69</v>
      </c>
      <c r="LS16" s="207" t="s">
        <v>69</v>
      </c>
      <c r="LT16" s="207" t="s">
        <v>69</v>
      </c>
      <c r="LU16" s="207" t="s">
        <v>69</v>
      </c>
      <c r="LV16" s="207" t="s">
        <v>69</v>
      </c>
      <c r="LW16" s="207" t="s">
        <v>69</v>
      </c>
      <c r="LX16" s="207" t="s">
        <v>69</v>
      </c>
      <c r="LY16" s="207" t="s">
        <v>69</v>
      </c>
      <c r="LZ16" s="207" t="s">
        <v>69</v>
      </c>
      <c r="MA16" s="207" t="s">
        <v>69</v>
      </c>
      <c r="MB16" s="207" t="s">
        <v>69</v>
      </c>
      <c r="MC16" s="207" t="s">
        <v>69</v>
      </c>
      <c r="MD16" s="207" t="s">
        <v>69</v>
      </c>
      <c r="ME16" s="207" t="s">
        <v>69</v>
      </c>
      <c r="MF16" s="207" t="s">
        <v>69</v>
      </c>
      <c r="MG16" s="207" t="s">
        <v>69</v>
      </c>
      <c r="MH16" s="207" t="s">
        <v>69</v>
      </c>
      <c r="MI16" s="207" t="s">
        <v>69</v>
      </c>
      <c r="MJ16" s="207" t="s">
        <v>69</v>
      </c>
      <c r="MK16" s="207" t="s">
        <v>69</v>
      </c>
      <c r="ML16" s="207" t="s">
        <v>69</v>
      </c>
      <c r="MM16" s="207" t="s">
        <v>69</v>
      </c>
      <c r="MN16" s="207" t="s">
        <v>69</v>
      </c>
      <c r="MO16" s="207" t="s">
        <v>69</v>
      </c>
      <c r="MP16" s="207" t="s">
        <v>69</v>
      </c>
      <c r="MQ16" s="207" t="s">
        <v>69</v>
      </c>
      <c r="MR16" s="207" t="s">
        <v>69</v>
      </c>
      <c r="MS16" s="207" t="s">
        <v>69</v>
      </c>
      <c r="MT16" s="207" t="s">
        <v>69</v>
      </c>
      <c r="MU16" s="207" t="s">
        <v>69</v>
      </c>
      <c r="MV16" s="207" t="s">
        <v>69</v>
      </c>
      <c r="MW16" s="207" t="s">
        <v>69</v>
      </c>
      <c r="MX16" s="207" t="s">
        <v>69</v>
      </c>
      <c r="MY16" s="207" t="s">
        <v>69</v>
      </c>
      <c r="MZ16" s="207" t="s">
        <v>69</v>
      </c>
      <c r="NA16" s="207" t="s">
        <v>69</v>
      </c>
      <c r="NB16" s="207" t="s">
        <v>69</v>
      </c>
      <c r="NC16" s="207" t="s">
        <v>69</v>
      </c>
      <c r="ND16" s="207" t="s">
        <v>69</v>
      </c>
      <c r="NE16" s="207" t="s">
        <v>69</v>
      </c>
      <c r="NF16" s="207" t="s">
        <v>69</v>
      </c>
      <c r="NG16" s="207" t="s">
        <v>69</v>
      </c>
      <c r="NH16" s="207" t="s">
        <v>69</v>
      </c>
      <c r="NI16" s="207" t="s">
        <v>69</v>
      </c>
      <c r="NJ16" s="207" t="s">
        <v>69</v>
      </c>
      <c r="NK16" s="207" t="s">
        <v>69</v>
      </c>
      <c r="NL16" s="207" t="s">
        <v>69</v>
      </c>
      <c r="NM16" s="207" t="s">
        <v>69</v>
      </c>
      <c r="NN16" s="207" t="s">
        <v>69</v>
      </c>
      <c r="NO16" s="207" t="s">
        <v>69</v>
      </c>
      <c r="NP16" s="207" t="s">
        <v>69</v>
      </c>
      <c r="NQ16" s="207" t="s">
        <v>69</v>
      </c>
      <c r="NR16" s="207" t="s">
        <v>69</v>
      </c>
      <c r="NS16" s="207" t="s">
        <v>69</v>
      </c>
      <c r="NT16" s="207" t="s">
        <v>69</v>
      </c>
      <c r="NU16" s="207" t="s">
        <v>69</v>
      </c>
      <c r="NV16" s="207" t="s">
        <v>69</v>
      </c>
      <c r="NW16" s="207" t="s">
        <v>69</v>
      </c>
      <c r="NX16" s="207" t="s">
        <v>69</v>
      </c>
      <c r="NY16" s="207" t="s">
        <v>69</v>
      </c>
      <c r="NZ16" s="207" t="s">
        <v>69</v>
      </c>
      <c r="OA16" s="207" t="s">
        <v>69</v>
      </c>
      <c r="OB16" s="207" t="s">
        <v>69</v>
      </c>
      <c r="OC16" s="207" t="s">
        <v>69</v>
      </c>
      <c r="OD16" s="207" t="s">
        <v>69</v>
      </c>
      <c r="OE16" s="207" t="s">
        <v>69</v>
      </c>
      <c r="OF16" s="207" t="s">
        <v>69</v>
      </c>
      <c r="OG16" s="207" t="s">
        <v>69</v>
      </c>
      <c r="OH16" s="207" t="s">
        <v>69</v>
      </c>
      <c r="OI16" s="207" t="s">
        <v>69</v>
      </c>
      <c r="OJ16" s="207" t="s">
        <v>69</v>
      </c>
      <c r="OK16" s="207" t="s">
        <v>69</v>
      </c>
      <c r="OL16" s="207" t="s">
        <v>69</v>
      </c>
      <c r="OM16" s="207" t="s">
        <v>69</v>
      </c>
      <c r="ON16" s="207" t="s">
        <v>69</v>
      </c>
      <c r="OO16" s="207" t="s">
        <v>69</v>
      </c>
      <c r="OP16" s="207" t="s">
        <v>69</v>
      </c>
      <c r="OQ16" s="207" t="s">
        <v>69</v>
      </c>
      <c r="OR16" s="207" t="s">
        <v>69</v>
      </c>
      <c r="OS16" s="207" t="s">
        <v>69</v>
      </c>
      <c r="OT16" s="207" t="s">
        <v>69</v>
      </c>
      <c r="OU16" s="207" t="s">
        <v>69</v>
      </c>
      <c r="OV16" s="207" t="s">
        <v>69</v>
      </c>
      <c r="OW16" s="207" t="s">
        <v>69</v>
      </c>
      <c r="OX16" s="207" t="s">
        <v>69</v>
      </c>
      <c r="OY16" s="207" t="s">
        <v>69</v>
      </c>
      <c r="OZ16" s="207" t="s">
        <v>69</v>
      </c>
      <c r="PA16" s="207" t="s">
        <v>69</v>
      </c>
      <c r="PB16" s="207" t="s">
        <v>69</v>
      </c>
      <c r="PC16" s="207" t="s">
        <v>69</v>
      </c>
      <c r="PD16" s="207" t="s">
        <v>69</v>
      </c>
      <c r="PE16" s="207" t="s">
        <v>69</v>
      </c>
      <c r="PF16" s="207" t="s">
        <v>69</v>
      </c>
      <c r="PG16" s="207" t="s">
        <v>69</v>
      </c>
      <c r="PH16" s="207" t="s">
        <v>69</v>
      </c>
      <c r="PI16" s="207" t="s">
        <v>69</v>
      </c>
      <c r="PJ16" s="207" t="s">
        <v>69</v>
      </c>
      <c r="PK16" s="207" t="s">
        <v>69</v>
      </c>
      <c r="PL16" s="207" t="s">
        <v>69</v>
      </c>
      <c r="PM16" s="207" t="s">
        <v>69</v>
      </c>
      <c r="PN16" s="207" t="s">
        <v>69</v>
      </c>
      <c r="PO16" s="207" t="s">
        <v>69</v>
      </c>
      <c r="PP16" s="207" t="s">
        <v>69</v>
      </c>
      <c r="PQ16" s="207" t="s">
        <v>69</v>
      </c>
      <c r="PR16" s="207" t="s">
        <v>69</v>
      </c>
      <c r="PS16" s="207" t="s">
        <v>69</v>
      </c>
      <c r="PT16" s="207" t="s">
        <v>69</v>
      </c>
      <c r="PU16" s="207" t="s">
        <v>69</v>
      </c>
      <c r="PV16" s="207" t="s">
        <v>69</v>
      </c>
      <c r="PW16" s="207" t="s">
        <v>69</v>
      </c>
      <c r="PX16" s="207" t="s">
        <v>69</v>
      </c>
      <c r="PY16" s="207" t="s">
        <v>69</v>
      </c>
      <c r="PZ16" s="207" t="s">
        <v>69</v>
      </c>
      <c r="QA16" s="207" t="s">
        <v>69</v>
      </c>
      <c r="QB16" s="207" t="s">
        <v>69</v>
      </c>
      <c r="QC16" s="207" t="s">
        <v>69</v>
      </c>
      <c r="QD16" s="207" t="s">
        <v>69</v>
      </c>
      <c r="QE16" s="207" t="s">
        <v>69</v>
      </c>
      <c r="QF16" s="207" t="s">
        <v>69</v>
      </c>
      <c r="QG16" s="207" t="s">
        <v>69</v>
      </c>
      <c r="QH16" s="207" t="s">
        <v>69</v>
      </c>
      <c r="QI16" s="207" t="s">
        <v>69</v>
      </c>
      <c r="QJ16" s="207" t="s">
        <v>69</v>
      </c>
      <c r="QK16" s="207" t="s">
        <v>69</v>
      </c>
      <c r="QL16" s="207" t="s">
        <v>69</v>
      </c>
      <c r="QM16" s="207" t="s">
        <v>69</v>
      </c>
      <c r="QN16" s="207" t="s">
        <v>69</v>
      </c>
      <c r="QO16" s="207" t="s">
        <v>69</v>
      </c>
      <c r="QP16" s="207" t="s">
        <v>69</v>
      </c>
      <c r="QQ16" s="207" t="s">
        <v>69</v>
      </c>
      <c r="QR16" s="207" t="s">
        <v>69</v>
      </c>
      <c r="QS16" s="207" t="s">
        <v>69</v>
      </c>
      <c r="QT16" s="207" t="s">
        <v>69</v>
      </c>
      <c r="QU16" s="207" t="s">
        <v>69</v>
      </c>
      <c r="QV16" s="207" t="s">
        <v>69</v>
      </c>
      <c r="QW16" s="207" t="s">
        <v>69</v>
      </c>
      <c r="QX16" s="207" t="s">
        <v>69</v>
      </c>
      <c r="QY16" s="207" t="s">
        <v>69</v>
      </c>
      <c r="QZ16" s="207" t="s">
        <v>69</v>
      </c>
      <c r="RA16" s="207" t="s">
        <v>69</v>
      </c>
      <c r="RB16" s="207" t="s">
        <v>69</v>
      </c>
      <c r="RC16" s="207" t="s">
        <v>69</v>
      </c>
      <c r="RD16" s="207" t="s">
        <v>69</v>
      </c>
      <c r="RE16" s="207" t="s">
        <v>69</v>
      </c>
      <c r="RF16" s="207" t="s">
        <v>69</v>
      </c>
      <c r="RG16" s="207" t="s">
        <v>69</v>
      </c>
      <c r="RH16" s="207" t="s">
        <v>69</v>
      </c>
      <c r="RI16" s="207" t="s">
        <v>69</v>
      </c>
      <c r="RJ16" s="207" t="s">
        <v>69</v>
      </c>
      <c r="RK16" s="207" t="s">
        <v>69</v>
      </c>
      <c r="RL16" s="207" t="s">
        <v>69</v>
      </c>
      <c r="RM16" s="207" t="s">
        <v>69</v>
      </c>
      <c r="RN16" s="207" t="s">
        <v>69</v>
      </c>
      <c r="RO16" s="207" t="s">
        <v>69</v>
      </c>
      <c r="RP16" s="207" t="s">
        <v>69</v>
      </c>
      <c r="RQ16" s="207" t="s">
        <v>69</v>
      </c>
      <c r="RR16" s="207" t="s">
        <v>69</v>
      </c>
      <c r="RS16" s="207" t="s">
        <v>69</v>
      </c>
      <c r="RT16" s="207" t="s">
        <v>69</v>
      </c>
      <c r="RU16" s="207" t="s">
        <v>69</v>
      </c>
      <c r="RV16" s="207" t="s">
        <v>69</v>
      </c>
      <c r="RW16" s="207" t="s">
        <v>69</v>
      </c>
      <c r="RX16" s="207" t="s">
        <v>69</v>
      </c>
      <c r="RY16" s="207" t="s">
        <v>69</v>
      </c>
      <c r="RZ16" s="207" t="s">
        <v>69</v>
      </c>
      <c r="SA16" s="207" t="s">
        <v>69</v>
      </c>
      <c r="SB16" s="207" t="s">
        <v>69</v>
      </c>
      <c r="SC16" s="207" t="s">
        <v>69</v>
      </c>
      <c r="SD16" s="207" t="s">
        <v>69</v>
      </c>
      <c r="SE16" s="207" t="s">
        <v>69</v>
      </c>
      <c r="SF16" s="207" t="s">
        <v>69</v>
      </c>
      <c r="SG16" s="207" t="s">
        <v>69</v>
      </c>
      <c r="SH16" s="207" t="s">
        <v>69</v>
      </c>
      <c r="SI16" s="207" t="s">
        <v>69</v>
      </c>
      <c r="SJ16" s="207" t="s">
        <v>69</v>
      </c>
      <c r="SK16" s="207" t="s">
        <v>69</v>
      </c>
      <c r="SL16" s="207" t="s">
        <v>69</v>
      </c>
      <c r="SM16" s="207" t="s">
        <v>69</v>
      </c>
      <c r="SN16" s="207" t="s">
        <v>69</v>
      </c>
      <c r="SO16" s="207" t="s">
        <v>69</v>
      </c>
      <c r="SP16" s="207" t="s">
        <v>69</v>
      </c>
      <c r="SQ16" s="207" t="s">
        <v>69</v>
      </c>
      <c r="SR16" s="207" t="s">
        <v>69</v>
      </c>
      <c r="SS16" s="207" t="s">
        <v>69</v>
      </c>
      <c r="ST16" s="207" t="s">
        <v>69</v>
      </c>
      <c r="SU16" s="207" t="s">
        <v>69</v>
      </c>
      <c r="SV16" s="207" t="s">
        <v>69</v>
      </c>
      <c r="SW16" s="207" t="s">
        <v>69</v>
      </c>
      <c r="SX16" s="207" t="s">
        <v>69</v>
      </c>
      <c r="SY16" s="207" t="s">
        <v>69</v>
      </c>
      <c r="SZ16" s="207" t="s">
        <v>69</v>
      </c>
      <c r="TA16" s="207" t="s">
        <v>69</v>
      </c>
      <c r="TB16" s="207" t="s">
        <v>69</v>
      </c>
      <c r="TC16" s="207" t="s">
        <v>69</v>
      </c>
      <c r="TD16" s="207" t="s">
        <v>69</v>
      </c>
      <c r="TE16" s="207" t="s">
        <v>69</v>
      </c>
      <c r="TF16" s="207" t="s">
        <v>69</v>
      </c>
      <c r="TG16" s="207" t="s">
        <v>69</v>
      </c>
      <c r="TH16" s="207" t="s">
        <v>69</v>
      </c>
      <c r="TI16" s="207" t="s">
        <v>69</v>
      </c>
      <c r="TJ16" s="207" t="s">
        <v>69</v>
      </c>
      <c r="TK16" s="207" t="s">
        <v>69</v>
      </c>
      <c r="TL16" s="207" t="s">
        <v>69</v>
      </c>
      <c r="TM16" s="207" t="s">
        <v>69</v>
      </c>
      <c r="TN16" s="207" t="s">
        <v>69</v>
      </c>
      <c r="TO16" s="207" t="s">
        <v>69</v>
      </c>
      <c r="TP16" s="207" t="s">
        <v>69</v>
      </c>
      <c r="TQ16" s="207" t="s">
        <v>69</v>
      </c>
      <c r="TR16" s="207" t="s">
        <v>69</v>
      </c>
      <c r="TS16" s="207" t="s">
        <v>69</v>
      </c>
      <c r="TT16" s="207" t="s">
        <v>69</v>
      </c>
      <c r="TU16" s="207" t="s">
        <v>69</v>
      </c>
      <c r="TV16" s="207" t="s">
        <v>69</v>
      </c>
      <c r="TW16" s="207" t="s">
        <v>69</v>
      </c>
      <c r="TX16" s="207" t="s">
        <v>69</v>
      </c>
      <c r="TY16" s="207" t="s">
        <v>69</v>
      </c>
      <c r="TZ16" s="207" t="s">
        <v>69</v>
      </c>
      <c r="UA16" s="207" t="s">
        <v>69</v>
      </c>
      <c r="UB16" s="207" t="s">
        <v>69</v>
      </c>
      <c r="UC16" s="207" t="s">
        <v>69</v>
      </c>
      <c r="UD16" s="207" t="s">
        <v>69</v>
      </c>
      <c r="UE16" s="207" t="s">
        <v>69</v>
      </c>
      <c r="UF16" s="207" t="s">
        <v>69</v>
      </c>
      <c r="UG16" s="207" t="s">
        <v>69</v>
      </c>
      <c r="UH16" s="207" t="s">
        <v>69</v>
      </c>
      <c r="UI16" s="207" t="s">
        <v>69</v>
      </c>
      <c r="UJ16" s="207" t="s">
        <v>69</v>
      </c>
      <c r="UK16" s="207" t="s">
        <v>69</v>
      </c>
      <c r="UL16" s="207" t="s">
        <v>69</v>
      </c>
      <c r="UM16" s="207" t="s">
        <v>69</v>
      </c>
      <c r="UN16" s="207" t="s">
        <v>69</v>
      </c>
      <c r="UO16" s="207" t="s">
        <v>69</v>
      </c>
      <c r="UP16" s="207" t="s">
        <v>69</v>
      </c>
      <c r="UQ16" s="207" t="s">
        <v>69</v>
      </c>
      <c r="UR16" s="207" t="s">
        <v>69</v>
      </c>
      <c r="US16" s="207" t="s">
        <v>69</v>
      </c>
      <c r="UT16" s="207" t="s">
        <v>69</v>
      </c>
      <c r="UU16" s="207" t="s">
        <v>69</v>
      </c>
      <c r="UV16" s="207" t="s">
        <v>69</v>
      </c>
      <c r="UW16" s="207" t="s">
        <v>69</v>
      </c>
      <c r="UX16" s="207" t="s">
        <v>69</v>
      </c>
      <c r="UY16" s="207" t="s">
        <v>69</v>
      </c>
      <c r="UZ16" s="207" t="s">
        <v>69</v>
      </c>
      <c r="VA16" s="207" t="s">
        <v>69</v>
      </c>
      <c r="VB16" s="207" t="s">
        <v>69</v>
      </c>
      <c r="VC16" s="207" t="s">
        <v>69</v>
      </c>
      <c r="VD16" s="207" t="s">
        <v>69</v>
      </c>
      <c r="VE16" s="207" t="s">
        <v>69</v>
      </c>
      <c r="VF16" s="207" t="s">
        <v>69</v>
      </c>
      <c r="VG16" s="207" t="s">
        <v>69</v>
      </c>
      <c r="VH16" s="207" t="s">
        <v>69</v>
      </c>
      <c r="VI16" s="207" t="s">
        <v>69</v>
      </c>
      <c r="VJ16" s="207" t="s">
        <v>69</v>
      </c>
      <c r="VK16" s="207" t="s">
        <v>69</v>
      </c>
      <c r="VL16" s="207" t="s">
        <v>69</v>
      </c>
      <c r="VM16" s="207" t="s">
        <v>69</v>
      </c>
      <c r="VN16" s="207" t="s">
        <v>69</v>
      </c>
      <c r="VO16" s="207" t="s">
        <v>69</v>
      </c>
      <c r="VP16" s="207" t="s">
        <v>69</v>
      </c>
      <c r="VQ16" s="207" t="s">
        <v>69</v>
      </c>
      <c r="VR16" s="207" t="s">
        <v>69</v>
      </c>
      <c r="VS16" s="207" t="s">
        <v>69</v>
      </c>
      <c r="VT16" s="207" t="s">
        <v>69</v>
      </c>
      <c r="VU16" s="207" t="s">
        <v>69</v>
      </c>
      <c r="VV16" s="207" t="s">
        <v>69</v>
      </c>
      <c r="VW16" s="207" t="s">
        <v>69</v>
      </c>
      <c r="VX16" s="207" t="s">
        <v>69</v>
      </c>
      <c r="VY16" s="207" t="s">
        <v>69</v>
      </c>
      <c r="VZ16" s="207" t="s">
        <v>69</v>
      </c>
      <c r="WA16" s="207" t="s">
        <v>69</v>
      </c>
      <c r="WB16" s="207" t="s">
        <v>69</v>
      </c>
      <c r="WC16" s="207" t="s">
        <v>69</v>
      </c>
      <c r="WD16" s="207" t="s">
        <v>69</v>
      </c>
      <c r="WE16" s="207" t="s">
        <v>69</v>
      </c>
      <c r="WF16" s="207" t="s">
        <v>69</v>
      </c>
      <c r="WG16" s="207" t="s">
        <v>69</v>
      </c>
      <c r="WH16" s="207" t="s">
        <v>69</v>
      </c>
      <c r="WI16" s="207" t="s">
        <v>69</v>
      </c>
      <c r="WJ16" s="207" t="s">
        <v>69</v>
      </c>
      <c r="WK16" s="207" t="s">
        <v>69</v>
      </c>
      <c r="WL16" s="207" t="s">
        <v>69</v>
      </c>
      <c r="WM16" s="207" t="s">
        <v>69</v>
      </c>
      <c r="WN16" s="207" t="s">
        <v>69</v>
      </c>
      <c r="WO16" s="207" t="s">
        <v>69</v>
      </c>
      <c r="WP16" s="207" t="s">
        <v>69</v>
      </c>
      <c r="WQ16" s="207" t="s">
        <v>69</v>
      </c>
      <c r="WR16" s="207" t="s">
        <v>69</v>
      </c>
      <c r="WS16" s="207" t="s">
        <v>69</v>
      </c>
      <c r="WT16" s="207" t="s">
        <v>69</v>
      </c>
      <c r="WU16" s="207" t="s">
        <v>69</v>
      </c>
      <c r="WV16" s="207" t="s">
        <v>69</v>
      </c>
      <c r="WW16" s="207" t="s">
        <v>69</v>
      </c>
      <c r="WX16" s="207" t="s">
        <v>69</v>
      </c>
      <c r="WY16" s="207" t="s">
        <v>69</v>
      </c>
      <c r="WZ16" s="207" t="s">
        <v>69</v>
      </c>
      <c r="XA16" s="207" t="s">
        <v>69</v>
      </c>
      <c r="XB16" s="207" t="s">
        <v>69</v>
      </c>
      <c r="XC16" s="207" t="s">
        <v>69</v>
      </c>
      <c r="XD16" s="207" t="s">
        <v>69</v>
      </c>
      <c r="XE16" s="207" t="s">
        <v>69</v>
      </c>
      <c r="XF16" s="207" t="s">
        <v>69</v>
      </c>
      <c r="XG16" s="207" t="s">
        <v>69</v>
      </c>
      <c r="XH16" s="207" t="s">
        <v>69</v>
      </c>
      <c r="XI16" s="207" t="s">
        <v>69</v>
      </c>
      <c r="XJ16" s="207" t="s">
        <v>69</v>
      </c>
      <c r="XK16" s="207" t="s">
        <v>69</v>
      </c>
      <c r="XL16" s="207" t="s">
        <v>69</v>
      </c>
      <c r="XM16" s="207" t="s">
        <v>69</v>
      </c>
      <c r="XN16" s="207" t="s">
        <v>69</v>
      </c>
      <c r="XO16" s="207" t="s">
        <v>69</v>
      </c>
      <c r="XP16" s="207" t="s">
        <v>69</v>
      </c>
      <c r="XQ16" s="207" t="s">
        <v>69</v>
      </c>
      <c r="XR16" s="207" t="s">
        <v>69</v>
      </c>
      <c r="XS16" s="207" t="s">
        <v>69</v>
      </c>
      <c r="XT16" s="207" t="s">
        <v>69</v>
      </c>
      <c r="XU16" s="207" t="s">
        <v>69</v>
      </c>
      <c r="XV16" s="207" t="s">
        <v>69</v>
      </c>
      <c r="XW16" s="207" t="s">
        <v>69</v>
      </c>
      <c r="XX16" s="207" t="s">
        <v>69</v>
      </c>
      <c r="XY16" s="207" t="s">
        <v>69</v>
      </c>
      <c r="XZ16" s="207" t="s">
        <v>69</v>
      </c>
      <c r="YA16" s="207" t="s">
        <v>69</v>
      </c>
      <c r="YB16" s="207" t="s">
        <v>69</v>
      </c>
      <c r="YC16" s="207" t="s">
        <v>69</v>
      </c>
      <c r="YD16" s="207" t="s">
        <v>69</v>
      </c>
      <c r="YE16" s="207" t="s">
        <v>69</v>
      </c>
      <c r="YF16" s="207" t="s">
        <v>69</v>
      </c>
      <c r="YG16" s="207" t="s">
        <v>69</v>
      </c>
      <c r="YH16" s="207" t="s">
        <v>69</v>
      </c>
      <c r="YI16" s="207" t="s">
        <v>69</v>
      </c>
      <c r="YJ16" s="207" t="s">
        <v>69</v>
      </c>
      <c r="YK16" s="207" t="s">
        <v>69</v>
      </c>
      <c r="YL16" s="207" t="s">
        <v>69</v>
      </c>
      <c r="YM16" s="207" t="s">
        <v>69</v>
      </c>
      <c r="YN16" s="207" t="s">
        <v>69</v>
      </c>
      <c r="YO16" s="207" t="s">
        <v>69</v>
      </c>
      <c r="YP16" s="207" t="s">
        <v>69</v>
      </c>
      <c r="YQ16" s="207" t="s">
        <v>69</v>
      </c>
      <c r="YR16" s="207" t="s">
        <v>69</v>
      </c>
      <c r="YS16" s="207" t="s">
        <v>69</v>
      </c>
      <c r="YT16" s="207" t="s">
        <v>69</v>
      </c>
      <c r="YU16" s="207" t="s">
        <v>69</v>
      </c>
      <c r="YV16" s="207" t="s">
        <v>69</v>
      </c>
      <c r="YW16" s="207" t="s">
        <v>69</v>
      </c>
      <c r="YX16" s="207" t="s">
        <v>69</v>
      </c>
      <c r="YY16" s="207" t="s">
        <v>69</v>
      </c>
      <c r="YZ16" s="207" t="s">
        <v>69</v>
      </c>
      <c r="ZA16" s="207" t="s">
        <v>69</v>
      </c>
      <c r="ZB16" s="207" t="s">
        <v>69</v>
      </c>
      <c r="ZC16" s="207" t="s">
        <v>69</v>
      </c>
      <c r="ZD16" s="207" t="s">
        <v>69</v>
      </c>
      <c r="ZE16" s="207" t="s">
        <v>69</v>
      </c>
      <c r="ZF16" s="207" t="s">
        <v>69</v>
      </c>
      <c r="ZG16" s="207" t="s">
        <v>69</v>
      </c>
      <c r="ZH16" s="207" t="s">
        <v>69</v>
      </c>
      <c r="ZI16" s="207" t="s">
        <v>69</v>
      </c>
      <c r="ZJ16" s="207" t="s">
        <v>69</v>
      </c>
      <c r="ZK16" s="207" t="s">
        <v>69</v>
      </c>
      <c r="ZL16" s="207" t="s">
        <v>69</v>
      </c>
      <c r="ZM16" s="207" t="s">
        <v>69</v>
      </c>
      <c r="ZN16" s="207" t="s">
        <v>69</v>
      </c>
      <c r="ZO16" s="207" t="s">
        <v>69</v>
      </c>
      <c r="ZP16" s="207" t="s">
        <v>69</v>
      </c>
      <c r="ZQ16" s="207" t="s">
        <v>69</v>
      </c>
      <c r="ZR16" s="207" t="s">
        <v>69</v>
      </c>
      <c r="ZS16" s="207" t="s">
        <v>69</v>
      </c>
      <c r="ZT16" s="207" t="s">
        <v>69</v>
      </c>
      <c r="ZU16" s="207" t="s">
        <v>69</v>
      </c>
      <c r="ZV16" s="207" t="s">
        <v>69</v>
      </c>
      <c r="ZW16" s="207" t="s">
        <v>69</v>
      </c>
      <c r="ZX16" s="207" t="s">
        <v>69</v>
      </c>
      <c r="ZY16" s="207" t="s">
        <v>26</v>
      </c>
      <c r="ZZ16" s="207" t="s">
        <v>26</v>
      </c>
      <c r="AAA16" s="207" t="s">
        <v>158</v>
      </c>
      <c r="AAB16" s="207" t="s">
        <v>158</v>
      </c>
      <c r="AAC16" s="207" t="s">
        <v>158</v>
      </c>
      <c r="AAD16" s="207" t="s">
        <v>158</v>
      </c>
      <c r="AAE16" s="207" t="s">
        <v>158</v>
      </c>
      <c r="AAF16" s="207" t="s">
        <v>158</v>
      </c>
      <c r="AAG16" s="207" t="s">
        <v>158</v>
      </c>
      <c r="AAH16" s="207" t="s">
        <v>158</v>
      </c>
      <c r="AAI16" s="207" t="s">
        <v>158</v>
      </c>
      <c r="AAJ16" s="207" t="s">
        <v>158</v>
      </c>
      <c r="AAK16" s="207" t="s">
        <v>158</v>
      </c>
      <c r="AAL16" s="207" t="s">
        <v>158</v>
      </c>
      <c r="AAM16" s="207" t="s">
        <v>158</v>
      </c>
      <c r="AAN16" s="207" t="s">
        <v>158</v>
      </c>
      <c r="AAO16" s="207" t="s">
        <v>158</v>
      </c>
      <c r="AAP16" s="207" t="s">
        <v>158</v>
      </c>
      <c r="AAQ16" s="207" t="s">
        <v>158</v>
      </c>
      <c r="AAR16" s="207" t="s">
        <v>158</v>
      </c>
      <c r="AAS16" s="207" t="s">
        <v>158</v>
      </c>
      <c r="AAT16" s="207" t="s">
        <v>158</v>
      </c>
      <c r="AAU16" s="207" t="s">
        <v>158</v>
      </c>
      <c r="AAV16" s="207" t="s">
        <v>158</v>
      </c>
      <c r="AAW16" s="207" t="s">
        <v>158</v>
      </c>
      <c r="AAX16" s="207" t="s">
        <v>158</v>
      </c>
      <c r="AAY16" s="207" t="s">
        <v>158</v>
      </c>
      <c r="AAZ16" s="207" t="s">
        <v>158</v>
      </c>
      <c r="ABA16" s="306" t="str">
        <f>(ÜBERSICHT!K16)</f>
        <v>23.06. - 09.07. nicht aktiv</v>
      </c>
      <c r="ABB16" s="195">
        <f>(ÜBERSICHT!L16)</f>
        <v>0</v>
      </c>
      <c r="ABC16" s="206">
        <f t="shared" si="2"/>
        <v>2</v>
      </c>
      <c r="ABD16" s="34">
        <f t="shared" si="3"/>
        <v>2</v>
      </c>
      <c r="ABE16" s="34">
        <f t="shared" si="4"/>
        <v>0</v>
      </c>
      <c r="ABF16" s="34">
        <f t="shared" si="5"/>
        <v>0</v>
      </c>
      <c r="ABG16" s="34">
        <f t="shared" si="6"/>
        <v>0</v>
      </c>
      <c r="ABH16" s="34">
        <f t="shared" si="7"/>
        <v>0</v>
      </c>
      <c r="ABI16" s="34">
        <f t="shared" si="8"/>
        <v>694</v>
      </c>
      <c r="ABJ16" s="73">
        <f t="shared" si="9"/>
        <v>696</v>
      </c>
      <c r="ABK16" s="28"/>
      <c r="ABL16" s="28"/>
      <c r="ABM16" s="28" t="s">
        <v>35</v>
      </c>
      <c r="ABN16" s="28"/>
      <c r="ABO16" s="28"/>
      <c r="ABP16" s="271" t="str">
        <f>(Mitglieder!C17)</f>
        <v>GoScHa</v>
      </c>
      <c r="ABQ16" s="216">
        <f t="shared" si="103"/>
        <v>1</v>
      </c>
      <c r="ABR16" s="216" t="e">
        <f t="shared" si="104"/>
        <v>#DIV/0!</v>
      </c>
      <c r="ABS16" s="34">
        <f t="shared" si="10"/>
        <v>0</v>
      </c>
      <c r="ABT16" s="34">
        <f t="shared" si="11"/>
        <v>0</v>
      </c>
      <c r="ABU16" s="34">
        <f t="shared" si="12"/>
        <v>0</v>
      </c>
      <c r="ABV16" s="34">
        <f t="shared" si="13"/>
        <v>0</v>
      </c>
      <c r="ABW16" s="34">
        <f t="shared" si="14"/>
        <v>0</v>
      </c>
      <c r="ABX16" s="34">
        <f t="shared" si="15"/>
        <v>31</v>
      </c>
      <c r="ABY16" s="73">
        <f t="shared" si="16"/>
        <v>31</v>
      </c>
      <c r="ABZ16" s="216" t="e">
        <f t="shared" si="105"/>
        <v>#DIV/0!</v>
      </c>
      <c r="ACA16" s="34">
        <f t="shared" si="17"/>
        <v>0</v>
      </c>
      <c r="ACB16" s="34">
        <f t="shared" si="18"/>
        <v>0</v>
      </c>
      <c r="ACC16" s="34">
        <f t="shared" si="19"/>
        <v>0</v>
      </c>
      <c r="ACD16" s="34">
        <f t="shared" si="20"/>
        <v>0</v>
      </c>
      <c r="ACE16" s="34">
        <f t="shared" si="21"/>
        <v>0</v>
      </c>
      <c r="ACF16" s="34">
        <f t="shared" si="22"/>
        <v>31</v>
      </c>
      <c r="ACG16" s="73">
        <f t="shared" si="113"/>
        <v>31</v>
      </c>
      <c r="ACH16" s="216" t="e">
        <f t="shared" si="106"/>
        <v>#DIV/0!</v>
      </c>
      <c r="ACI16" s="34">
        <f t="shared" si="24"/>
        <v>0</v>
      </c>
      <c r="ACJ16" s="34">
        <f t="shared" si="25"/>
        <v>0</v>
      </c>
      <c r="ACK16" s="34">
        <f t="shared" si="26"/>
        <v>0</v>
      </c>
      <c r="ACL16" s="34">
        <f t="shared" si="27"/>
        <v>0</v>
      </c>
      <c r="ACM16" s="34">
        <f t="shared" si="28"/>
        <v>0</v>
      </c>
      <c r="ACN16" s="34">
        <f t="shared" si="29"/>
        <v>31</v>
      </c>
      <c r="ACO16" s="73">
        <f t="shared" si="114"/>
        <v>31</v>
      </c>
      <c r="ACP16" s="216" t="e">
        <f t="shared" si="107"/>
        <v>#DIV/0!</v>
      </c>
      <c r="ACQ16" s="34">
        <f t="shared" si="31"/>
        <v>0</v>
      </c>
      <c r="ACR16" s="34">
        <f t="shared" si="32"/>
        <v>0</v>
      </c>
      <c r="ACS16" s="34">
        <f t="shared" si="33"/>
        <v>0</v>
      </c>
      <c r="ACT16" s="34">
        <f t="shared" si="34"/>
        <v>0</v>
      </c>
      <c r="ACU16" s="34">
        <f t="shared" si="35"/>
        <v>0</v>
      </c>
      <c r="ACV16" s="34">
        <f t="shared" si="36"/>
        <v>30</v>
      </c>
      <c r="ACW16" s="73">
        <f t="shared" si="115"/>
        <v>30</v>
      </c>
      <c r="ACX16" s="216" t="e">
        <f t="shared" si="108"/>
        <v>#DIV/0!</v>
      </c>
      <c r="ACY16" s="34">
        <f t="shared" si="38"/>
        <v>0</v>
      </c>
      <c r="ACZ16" s="34">
        <f t="shared" si="39"/>
        <v>0</v>
      </c>
      <c r="ADA16" s="34">
        <f t="shared" si="40"/>
        <v>0</v>
      </c>
      <c r="ADB16" s="34">
        <f t="shared" si="41"/>
        <v>0</v>
      </c>
      <c r="ADC16" s="34">
        <f t="shared" si="42"/>
        <v>0</v>
      </c>
      <c r="ADD16" s="34">
        <f t="shared" si="43"/>
        <v>31</v>
      </c>
      <c r="ADE16" s="73">
        <f t="shared" si="116"/>
        <v>31</v>
      </c>
      <c r="ADF16" s="216" t="e">
        <f t="shared" si="109"/>
        <v>#DIV/0!</v>
      </c>
      <c r="ADG16" s="34">
        <f t="shared" si="45"/>
        <v>0</v>
      </c>
      <c r="ADH16" s="34">
        <f t="shared" si="46"/>
        <v>0</v>
      </c>
      <c r="ADI16" s="34">
        <f t="shared" si="47"/>
        <v>0</v>
      </c>
      <c r="ADJ16" s="34">
        <f t="shared" si="48"/>
        <v>0</v>
      </c>
      <c r="ADK16" s="34">
        <f t="shared" si="49"/>
        <v>0</v>
      </c>
      <c r="ADL16" s="34">
        <f t="shared" si="50"/>
        <v>30</v>
      </c>
      <c r="ADM16" s="73">
        <f t="shared" si="117"/>
        <v>30</v>
      </c>
      <c r="ADN16" s="216" t="e">
        <f t="shared" si="110"/>
        <v>#DIV/0!</v>
      </c>
      <c r="ADO16" s="34">
        <f t="shared" si="52"/>
        <v>0</v>
      </c>
      <c r="ADP16" s="34">
        <f t="shared" si="53"/>
        <v>0</v>
      </c>
      <c r="ADQ16" s="34">
        <f t="shared" si="54"/>
        <v>0</v>
      </c>
      <c r="ADR16" s="34">
        <f t="shared" si="55"/>
        <v>0</v>
      </c>
      <c r="ADS16" s="34">
        <f t="shared" si="56"/>
        <v>0</v>
      </c>
      <c r="ADT16" s="34">
        <f t="shared" si="57"/>
        <v>31</v>
      </c>
      <c r="ADU16" s="73">
        <f t="shared" si="118"/>
        <v>31</v>
      </c>
      <c r="ADV16" s="216" t="e">
        <f t="shared" si="111"/>
        <v>#DIV/0!</v>
      </c>
      <c r="ADW16" s="34">
        <f t="shared" si="72"/>
        <v>0</v>
      </c>
      <c r="ADX16" s="34">
        <f t="shared" si="73"/>
        <v>0</v>
      </c>
      <c r="ADY16" s="34">
        <f t="shared" si="74"/>
        <v>0</v>
      </c>
      <c r="ADZ16" s="34">
        <f t="shared" si="75"/>
        <v>0</v>
      </c>
      <c r="AEA16" s="34">
        <f t="shared" si="76"/>
        <v>0</v>
      </c>
      <c r="AEB16" s="34">
        <f t="shared" si="77"/>
        <v>31</v>
      </c>
      <c r="AEC16" s="73">
        <f t="shared" si="119"/>
        <v>31</v>
      </c>
      <c r="AED16" s="216">
        <f t="shared" si="112"/>
        <v>1</v>
      </c>
      <c r="AEE16" s="34">
        <f t="shared" si="79"/>
        <v>2</v>
      </c>
      <c r="AEF16" s="34">
        <f t="shared" si="80"/>
        <v>0</v>
      </c>
      <c r="AEG16" s="34">
        <f t="shared" si="81"/>
        <v>0</v>
      </c>
      <c r="AEH16" s="34">
        <f t="shared" si="82"/>
        <v>0</v>
      </c>
      <c r="AEI16" s="34">
        <f t="shared" si="83"/>
        <v>0</v>
      </c>
      <c r="AEJ16" s="34">
        <f t="shared" si="84"/>
        <v>8</v>
      </c>
      <c r="AEK16" s="73">
        <f t="shared" si="120"/>
        <v>10</v>
      </c>
    </row>
    <row r="17" spans="1:817" x14ac:dyDescent="0.3">
      <c r="A17" s="200">
        <f t="shared" si="61"/>
        <v>15</v>
      </c>
      <c r="B17" s="283">
        <f>1*SUBTOTAL(3,A$3:A17)</f>
        <v>15</v>
      </c>
      <c r="C17" s="251" t="str">
        <f>(Mitglieder!C17)</f>
        <v>GoScHa</v>
      </c>
      <c r="D17" s="171">
        <f t="shared" si="0"/>
        <v>0.84615384615384626</v>
      </c>
      <c r="E17" s="171">
        <f t="shared" si="1"/>
        <v>0.8</v>
      </c>
      <c r="F17" s="56"/>
      <c r="G17" s="207" t="s">
        <v>69</v>
      </c>
      <c r="H17" s="207" t="s">
        <v>69</v>
      </c>
      <c r="I17" s="207" t="s">
        <v>69</v>
      </c>
      <c r="J17" s="207" t="s">
        <v>69</v>
      </c>
      <c r="K17" s="207" t="s">
        <v>69</v>
      </c>
      <c r="L17" s="207" t="s">
        <v>69</v>
      </c>
      <c r="M17" s="207" t="s">
        <v>69</v>
      </c>
      <c r="N17" s="207" t="s">
        <v>69</v>
      </c>
      <c r="O17" s="207" t="s">
        <v>69</v>
      </c>
      <c r="P17" s="207" t="s">
        <v>69</v>
      </c>
      <c r="Q17" s="207" t="s">
        <v>69</v>
      </c>
      <c r="R17" s="207" t="s">
        <v>69</v>
      </c>
      <c r="S17" s="207" t="s">
        <v>69</v>
      </c>
      <c r="T17" s="207" t="s">
        <v>69</v>
      </c>
      <c r="U17" s="207" t="s">
        <v>69</v>
      </c>
      <c r="V17" s="207" t="s">
        <v>69</v>
      </c>
      <c r="W17" s="207" t="s">
        <v>69</v>
      </c>
      <c r="X17" s="207" t="s">
        <v>69</v>
      </c>
      <c r="Y17" s="207" t="s">
        <v>69</v>
      </c>
      <c r="Z17" s="207" t="s">
        <v>69</v>
      </c>
      <c r="AA17" s="207" t="s">
        <v>69</v>
      </c>
      <c r="AB17" s="207" t="s">
        <v>69</v>
      </c>
      <c r="AC17" s="207" t="s">
        <v>69</v>
      </c>
      <c r="AD17" s="207" t="s">
        <v>69</v>
      </c>
      <c r="AE17" s="207" t="s">
        <v>69</v>
      </c>
      <c r="AF17" s="207" t="s">
        <v>69</v>
      </c>
      <c r="AG17" s="207" t="s">
        <v>69</v>
      </c>
      <c r="AH17" s="207" t="s">
        <v>69</v>
      </c>
      <c r="AI17" s="207" t="s">
        <v>69</v>
      </c>
      <c r="AJ17" s="207" t="s">
        <v>69</v>
      </c>
      <c r="AK17" s="207" t="s">
        <v>69</v>
      </c>
      <c r="AL17" s="207" t="s">
        <v>69</v>
      </c>
      <c r="AM17" s="207" t="s">
        <v>69</v>
      </c>
      <c r="AN17" s="207" t="s">
        <v>69</v>
      </c>
      <c r="AO17" s="207" t="s">
        <v>69</v>
      </c>
      <c r="AP17" s="207" t="s">
        <v>69</v>
      </c>
      <c r="AQ17" s="207" t="s">
        <v>69</v>
      </c>
      <c r="AR17" s="207" t="s">
        <v>69</v>
      </c>
      <c r="AS17" s="207" t="s">
        <v>69</v>
      </c>
      <c r="AT17" s="207" t="s">
        <v>69</v>
      </c>
      <c r="AU17" s="207" t="s">
        <v>69</v>
      </c>
      <c r="AV17" s="207" t="s">
        <v>69</v>
      </c>
      <c r="AW17" s="207" t="s">
        <v>69</v>
      </c>
      <c r="AX17" s="207" t="s">
        <v>69</v>
      </c>
      <c r="AY17" s="207" t="s">
        <v>69</v>
      </c>
      <c r="AZ17" s="207" t="s">
        <v>69</v>
      </c>
      <c r="BA17" s="207" t="s">
        <v>69</v>
      </c>
      <c r="BB17" s="207" t="s">
        <v>69</v>
      </c>
      <c r="BC17" s="207" t="s">
        <v>69</v>
      </c>
      <c r="BD17" s="207" t="s">
        <v>69</v>
      </c>
      <c r="BE17" s="207" t="s">
        <v>69</v>
      </c>
      <c r="BF17" s="207" t="s">
        <v>69</v>
      </c>
      <c r="BG17" s="207" t="s">
        <v>69</v>
      </c>
      <c r="BH17" s="207" t="s">
        <v>69</v>
      </c>
      <c r="BI17" s="207" t="s">
        <v>69</v>
      </c>
      <c r="BJ17" s="207" t="s">
        <v>69</v>
      </c>
      <c r="BK17" s="207" t="s">
        <v>69</v>
      </c>
      <c r="BL17" s="207" t="s">
        <v>69</v>
      </c>
      <c r="BM17" s="207" t="s">
        <v>69</v>
      </c>
      <c r="BN17" s="207" t="s">
        <v>69</v>
      </c>
      <c r="BO17" s="207" t="s">
        <v>69</v>
      </c>
      <c r="BP17" s="207" t="s">
        <v>69</v>
      </c>
      <c r="BQ17" s="207" t="s">
        <v>69</v>
      </c>
      <c r="BR17" s="207" t="s">
        <v>69</v>
      </c>
      <c r="BS17" s="207" t="s">
        <v>69</v>
      </c>
      <c r="BT17" s="207" t="s">
        <v>69</v>
      </c>
      <c r="BU17" s="207" t="s">
        <v>69</v>
      </c>
      <c r="BV17" s="207" t="s">
        <v>69</v>
      </c>
      <c r="BW17" s="207" t="s">
        <v>69</v>
      </c>
      <c r="BX17" s="207" t="s">
        <v>69</v>
      </c>
      <c r="BY17" s="207" t="s">
        <v>69</v>
      </c>
      <c r="BZ17" s="207" t="s">
        <v>69</v>
      </c>
      <c r="CA17" s="207" t="s">
        <v>69</v>
      </c>
      <c r="CB17" s="207" t="s">
        <v>69</v>
      </c>
      <c r="CC17" s="207" t="s">
        <v>69</v>
      </c>
      <c r="CD17" s="207" t="s">
        <v>69</v>
      </c>
      <c r="CE17" s="207" t="s">
        <v>69</v>
      </c>
      <c r="CF17" s="207" t="s">
        <v>69</v>
      </c>
      <c r="CG17" s="207" t="s">
        <v>69</v>
      </c>
      <c r="CH17" s="207" t="s">
        <v>69</v>
      </c>
      <c r="CI17" s="207" t="s">
        <v>69</v>
      </c>
      <c r="CJ17" s="207" t="s">
        <v>69</v>
      </c>
      <c r="CK17" s="207" t="s">
        <v>69</v>
      </c>
      <c r="CL17" s="207" t="s">
        <v>69</v>
      </c>
      <c r="CM17" s="207" t="s">
        <v>69</v>
      </c>
      <c r="CN17" s="207" t="s">
        <v>69</v>
      </c>
      <c r="CO17" s="207" t="s">
        <v>69</v>
      </c>
      <c r="CP17" s="207" t="s">
        <v>69</v>
      </c>
      <c r="CQ17" s="207" t="s">
        <v>69</v>
      </c>
      <c r="CR17" s="207" t="s">
        <v>69</v>
      </c>
      <c r="CS17" s="207" t="s">
        <v>69</v>
      </c>
      <c r="CT17" s="207" t="s">
        <v>69</v>
      </c>
      <c r="CU17" s="207" t="s">
        <v>69</v>
      </c>
      <c r="CV17" s="207" t="s">
        <v>69</v>
      </c>
      <c r="CW17" s="207" t="s">
        <v>69</v>
      </c>
      <c r="CX17" s="207" t="s">
        <v>69</v>
      </c>
      <c r="CY17" s="207" t="s">
        <v>69</v>
      </c>
      <c r="CZ17" s="207" t="s">
        <v>69</v>
      </c>
      <c r="DA17" s="207" t="s">
        <v>69</v>
      </c>
      <c r="DB17" s="207" t="s">
        <v>69</v>
      </c>
      <c r="DC17" s="207" t="s">
        <v>69</v>
      </c>
      <c r="DD17" s="207" t="s">
        <v>69</v>
      </c>
      <c r="DE17" s="207" t="s">
        <v>69</v>
      </c>
      <c r="DF17" s="207" t="s">
        <v>69</v>
      </c>
      <c r="DG17" s="207" t="s">
        <v>69</v>
      </c>
      <c r="DH17" s="207" t="s">
        <v>69</v>
      </c>
      <c r="DI17" s="207" t="s">
        <v>69</v>
      </c>
      <c r="DJ17" s="207" t="s">
        <v>69</v>
      </c>
      <c r="DK17" s="207" t="s">
        <v>69</v>
      </c>
      <c r="DL17" s="207" t="s">
        <v>69</v>
      </c>
      <c r="DM17" s="207" t="s">
        <v>69</v>
      </c>
      <c r="DN17" s="207" t="s">
        <v>69</v>
      </c>
      <c r="DO17" s="207" t="s">
        <v>69</v>
      </c>
      <c r="DP17" s="207" t="s">
        <v>69</v>
      </c>
      <c r="DQ17" s="207" t="s">
        <v>69</v>
      </c>
      <c r="DR17" s="207" t="s">
        <v>69</v>
      </c>
      <c r="DS17" s="207" t="s">
        <v>69</v>
      </c>
      <c r="DT17" s="207" t="s">
        <v>69</v>
      </c>
      <c r="DU17" s="207" t="s">
        <v>69</v>
      </c>
      <c r="DV17" s="207" t="s">
        <v>69</v>
      </c>
      <c r="DW17" s="207" t="s">
        <v>69</v>
      </c>
      <c r="DX17" s="207" t="s">
        <v>69</v>
      </c>
      <c r="DY17" s="207" t="s">
        <v>69</v>
      </c>
      <c r="DZ17" s="207" t="s">
        <v>69</v>
      </c>
      <c r="EA17" s="207" t="s">
        <v>69</v>
      </c>
      <c r="EB17" s="207" t="s">
        <v>69</v>
      </c>
      <c r="EC17" s="207" t="s">
        <v>69</v>
      </c>
      <c r="ED17" s="207" t="s">
        <v>69</v>
      </c>
      <c r="EE17" s="207" t="s">
        <v>69</v>
      </c>
      <c r="EF17" s="207" t="s">
        <v>69</v>
      </c>
      <c r="EG17" s="207" t="s">
        <v>69</v>
      </c>
      <c r="EH17" s="207" t="s">
        <v>69</v>
      </c>
      <c r="EI17" s="207" t="s">
        <v>69</v>
      </c>
      <c r="EJ17" s="207" t="s">
        <v>69</v>
      </c>
      <c r="EK17" s="207" t="s">
        <v>69</v>
      </c>
      <c r="EL17" s="207" t="s">
        <v>69</v>
      </c>
      <c r="EM17" s="207" t="s">
        <v>69</v>
      </c>
      <c r="EN17" s="207" t="s">
        <v>69</v>
      </c>
      <c r="EO17" s="207" t="s">
        <v>69</v>
      </c>
      <c r="EP17" s="207" t="s">
        <v>69</v>
      </c>
      <c r="EQ17" s="207" t="s">
        <v>69</v>
      </c>
      <c r="ER17" s="207" t="s">
        <v>69</v>
      </c>
      <c r="ES17" s="207" t="s">
        <v>69</v>
      </c>
      <c r="ET17" s="207" t="s">
        <v>69</v>
      </c>
      <c r="EU17" s="207" t="s">
        <v>69</v>
      </c>
      <c r="EV17" s="207" t="s">
        <v>69</v>
      </c>
      <c r="EW17" s="207" t="s">
        <v>69</v>
      </c>
      <c r="EX17" s="207" t="s">
        <v>69</v>
      </c>
      <c r="EY17" s="207" t="s">
        <v>69</v>
      </c>
      <c r="EZ17" s="207" t="s">
        <v>69</v>
      </c>
      <c r="FA17" s="207" t="s">
        <v>69</v>
      </c>
      <c r="FB17" s="207" t="s">
        <v>69</v>
      </c>
      <c r="FC17" s="207" t="s">
        <v>69</v>
      </c>
      <c r="FD17" s="207" t="s">
        <v>69</v>
      </c>
      <c r="FE17" s="207" t="s">
        <v>69</v>
      </c>
      <c r="FF17" s="207" t="s">
        <v>69</v>
      </c>
      <c r="FG17" s="207" t="s">
        <v>69</v>
      </c>
      <c r="FH17" s="207" t="s">
        <v>69</v>
      </c>
      <c r="FI17" s="207" t="s">
        <v>69</v>
      </c>
      <c r="FJ17" s="207" t="s">
        <v>69</v>
      </c>
      <c r="FK17" s="207" t="s">
        <v>69</v>
      </c>
      <c r="FL17" s="207" t="s">
        <v>69</v>
      </c>
      <c r="FM17" s="207" t="s">
        <v>69</v>
      </c>
      <c r="FN17" s="207" t="s">
        <v>69</v>
      </c>
      <c r="FO17" s="207" t="s">
        <v>69</v>
      </c>
      <c r="FP17" s="207" t="s">
        <v>69</v>
      </c>
      <c r="FQ17" s="207" t="s">
        <v>69</v>
      </c>
      <c r="FR17" s="207" t="s">
        <v>69</v>
      </c>
      <c r="FS17" s="207" t="s">
        <v>69</v>
      </c>
      <c r="FT17" s="207" t="s">
        <v>69</v>
      </c>
      <c r="FU17" s="207" t="s">
        <v>69</v>
      </c>
      <c r="FV17" s="207" t="s">
        <v>69</v>
      </c>
      <c r="FW17" s="207" t="s">
        <v>69</v>
      </c>
      <c r="FX17" s="207" t="s">
        <v>69</v>
      </c>
      <c r="FY17" s="207" t="s">
        <v>69</v>
      </c>
      <c r="FZ17" s="207" t="s">
        <v>69</v>
      </c>
      <c r="GA17" s="207" t="s">
        <v>69</v>
      </c>
      <c r="GB17" s="207" t="s">
        <v>69</v>
      </c>
      <c r="GC17" s="207" t="s">
        <v>69</v>
      </c>
      <c r="GD17" s="207" t="s">
        <v>69</v>
      </c>
      <c r="GE17" s="207" t="s">
        <v>69</v>
      </c>
      <c r="GF17" s="207" t="s">
        <v>69</v>
      </c>
      <c r="GG17" s="207" t="s">
        <v>69</v>
      </c>
      <c r="GH17" s="207" t="s">
        <v>69</v>
      </c>
      <c r="GI17" s="207" t="s">
        <v>69</v>
      </c>
      <c r="GJ17" s="207" t="s">
        <v>69</v>
      </c>
      <c r="GK17" s="207" t="s">
        <v>69</v>
      </c>
      <c r="GL17" s="207" t="s">
        <v>69</v>
      </c>
      <c r="GM17" s="207" t="s">
        <v>69</v>
      </c>
      <c r="GN17" s="207" t="s">
        <v>69</v>
      </c>
      <c r="GO17" s="207" t="s">
        <v>69</v>
      </c>
      <c r="GP17" s="207" t="s">
        <v>69</v>
      </c>
      <c r="GQ17" s="207" t="s">
        <v>69</v>
      </c>
      <c r="GR17" s="207" t="s">
        <v>69</v>
      </c>
      <c r="GS17" s="207" t="s">
        <v>69</v>
      </c>
      <c r="GT17" s="207" t="s">
        <v>69</v>
      </c>
      <c r="GU17" s="207" t="s">
        <v>69</v>
      </c>
      <c r="GV17" s="207" t="s">
        <v>69</v>
      </c>
      <c r="GW17" s="207" t="s">
        <v>69</v>
      </c>
      <c r="GX17" s="207" t="s">
        <v>69</v>
      </c>
      <c r="GY17" s="207" t="s">
        <v>69</v>
      </c>
      <c r="GZ17" s="207" t="s">
        <v>69</v>
      </c>
      <c r="HA17" s="207" t="s">
        <v>69</v>
      </c>
      <c r="HB17" s="207" t="s">
        <v>69</v>
      </c>
      <c r="HC17" s="207" t="s">
        <v>69</v>
      </c>
      <c r="HD17" s="207" t="s">
        <v>69</v>
      </c>
      <c r="HE17" s="207" t="s">
        <v>69</v>
      </c>
      <c r="HF17" s="207" t="s">
        <v>69</v>
      </c>
      <c r="HG17" s="207" t="s">
        <v>69</v>
      </c>
      <c r="HH17" s="207" t="s">
        <v>69</v>
      </c>
      <c r="HI17" s="207" t="s">
        <v>69</v>
      </c>
      <c r="HJ17" s="207" t="s">
        <v>69</v>
      </c>
      <c r="HK17" s="207" t="s">
        <v>69</v>
      </c>
      <c r="HL17" s="207" t="s">
        <v>69</v>
      </c>
      <c r="HM17" s="207" t="s">
        <v>69</v>
      </c>
      <c r="HN17" s="207" t="s">
        <v>69</v>
      </c>
      <c r="HO17" s="207" t="s">
        <v>69</v>
      </c>
      <c r="HP17" s="207" t="s">
        <v>69</v>
      </c>
      <c r="HQ17" s="207" t="s">
        <v>69</v>
      </c>
      <c r="HR17" s="207" t="s">
        <v>69</v>
      </c>
      <c r="HS17" s="207" t="s">
        <v>69</v>
      </c>
      <c r="HT17" s="207" t="s">
        <v>69</v>
      </c>
      <c r="HU17" s="207" t="s">
        <v>69</v>
      </c>
      <c r="HV17" s="207" t="s">
        <v>69</v>
      </c>
      <c r="HW17" s="207" t="s">
        <v>69</v>
      </c>
      <c r="HX17" s="207" t="s">
        <v>69</v>
      </c>
      <c r="HY17" s="207" t="s">
        <v>69</v>
      </c>
      <c r="HZ17" s="207" t="s">
        <v>69</v>
      </c>
      <c r="IA17" s="207" t="s">
        <v>69</v>
      </c>
      <c r="IB17" s="207" t="s">
        <v>69</v>
      </c>
      <c r="IC17" s="207" t="s">
        <v>69</v>
      </c>
      <c r="ID17" s="207" t="s">
        <v>69</v>
      </c>
      <c r="IE17" s="207" t="s">
        <v>69</v>
      </c>
      <c r="IF17" s="207" t="s">
        <v>69</v>
      </c>
      <c r="IG17" s="207" t="s">
        <v>69</v>
      </c>
      <c r="IH17" s="207" t="s">
        <v>69</v>
      </c>
      <c r="II17" s="207" t="s">
        <v>69</v>
      </c>
      <c r="IJ17" s="207" t="s">
        <v>69</v>
      </c>
      <c r="IK17" s="207" t="s">
        <v>69</v>
      </c>
      <c r="IL17" s="207" t="s">
        <v>69</v>
      </c>
      <c r="IM17" s="207" t="s">
        <v>69</v>
      </c>
      <c r="IN17" s="207" t="s">
        <v>69</v>
      </c>
      <c r="IO17" s="207" t="s">
        <v>69</v>
      </c>
      <c r="IP17" s="207" t="s">
        <v>69</v>
      </c>
      <c r="IQ17" s="207" t="s">
        <v>69</v>
      </c>
      <c r="IR17" s="207" t="s">
        <v>69</v>
      </c>
      <c r="IS17" s="207" t="s">
        <v>69</v>
      </c>
      <c r="IT17" s="207" t="s">
        <v>69</v>
      </c>
      <c r="IU17" s="207" t="s">
        <v>69</v>
      </c>
      <c r="IV17" s="207" t="s">
        <v>69</v>
      </c>
      <c r="IW17" s="207" t="s">
        <v>69</v>
      </c>
      <c r="IX17" s="207" t="s">
        <v>69</v>
      </c>
      <c r="IY17" s="207" t="s">
        <v>69</v>
      </c>
      <c r="IZ17" s="207" t="s">
        <v>69</v>
      </c>
      <c r="JA17" s="207" t="s">
        <v>69</v>
      </c>
      <c r="JB17" s="207" t="s">
        <v>69</v>
      </c>
      <c r="JC17" s="207" t="s">
        <v>69</v>
      </c>
      <c r="JD17" s="207" t="s">
        <v>69</v>
      </c>
      <c r="JE17" s="207" t="s">
        <v>69</v>
      </c>
      <c r="JF17" s="207" t="s">
        <v>69</v>
      </c>
      <c r="JG17" s="207" t="s">
        <v>69</v>
      </c>
      <c r="JH17" s="207" t="s">
        <v>69</v>
      </c>
      <c r="JI17" s="207" t="s">
        <v>69</v>
      </c>
      <c r="JJ17" s="207" t="s">
        <v>69</v>
      </c>
      <c r="JK17" s="207" t="s">
        <v>69</v>
      </c>
      <c r="JL17" s="207" t="s">
        <v>69</v>
      </c>
      <c r="JM17" s="207" t="s">
        <v>69</v>
      </c>
      <c r="JN17" s="207" t="s">
        <v>69</v>
      </c>
      <c r="JO17" s="207" t="s">
        <v>69</v>
      </c>
      <c r="JP17" s="207" t="s">
        <v>69</v>
      </c>
      <c r="JQ17" s="207" t="s">
        <v>69</v>
      </c>
      <c r="JR17" s="207" t="s">
        <v>69</v>
      </c>
      <c r="JS17" s="207" t="s">
        <v>69</v>
      </c>
      <c r="JT17" s="207" t="s">
        <v>69</v>
      </c>
      <c r="JU17" s="207" t="s">
        <v>69</v>
      </c>
      <c r="JV17" s="207" t="s">
        <v>69</v>
      </c>
      <c r="JW17" s="207" t="s">
        <v>69</v>
      </c>
      <c r="JX17" s="207" t="s">
        <v>69</v>
      </c>
      <c r="JY17" s="207" t="s">
        <v>69</v>
      </c>
      <c r="JZ17" s="207" t="s">
        <v>69</v>
      </c>
      <c r="KA17" s="207" t="s">
        <v>69</v>
      </c>
      <c r="KB17" s="207" t="s">
        <v>69</v>
      </c>
      <c r="KC17" s="207" t="s">
        <v>69</v>
      </c>
      <c r="KD17" s="207" t="s">
        <v>69</v>
      </c>
      <c r="KE17" s="207" t="s">
        <v>69</v>
      </c>
      <c r="KF17" s="207" t="s">
        <v>69</v>
      </c>
      <c r="KG17" s="207" t="s">
        <v>69</v>
      </c>
      <c r="KH17" s="207" t="s">
        <v>69</v>
      </c>
      <c r="KI17" s="207" t="s">
        <v>69</v>
      </c>
      <c r="KJ17" s="207" t="s">
        <v>69</v>
      </c>
      <c r="KK17" s="207" t="s">
        <v>69</v>
      </c>
      <c r="KL17" s="207" t="s">
        <v>69</v>
      </c>
      <c r="KM17" s="207" t="s">
        <v>69</v>
      </c>
      <c r="KN17" s="207" t="s">
        <v>69</v>
      </c>
      <c r="KO17" s="207" t="s">
        <v>69</v>
      </c>
      <c r="KP17" s="207" t="s">
        <v>69</v>
      </c>
      <c r="KQ17" s="207" t="s">
        <v>69</v>
      </c>
      <c r="KR17" s="207" t="s">
        <v>69</v>
      </c>
      <c r="KS17" s="207" t="s">
        <v>69</v>
      </c>
      <c r="KT17" s="207" t="s">
        <v>69</v>
      </c>
      <c r="KU17" s="207" t="s">
        <v>69</v>
      </c>
      <c r="KV17" s="207" t="s">
        <v>69</v>
      </c>
      <c r="KW17" s="207" t="s">
        <v>69</v>
      </c>
      <c r="KX17" s="207" t="s">
        <v>69</v>
      </c>
      <c r="KY17" s="207" t="s">
        <v>69</v>
      </c>
      <c r="KZ17" s="207" t="s">
        <v>69</v>
      </c>
      <c r="LA17" s="207" t="s">
        <v>69</v>
      </c>
      <c r="LB17" s="207" t="s">
        <v>69</v>
      </c>
      <c r="LC17" s="207" t="s">
        <v>69</v>
      </c>
      <c r="LD17" s="207" t="s">
        <v>69</v>
      </c>
      <c r="LE17" s="207" t="s">
        <v>69</v>
      </c>
      <c r="LF17" s="207" t="s">
        <v>69</v>
      </c>
      <c r="LG17" s="207" t="s">
        <v>69</v>
      </c>
      <c r="LH17" s="207" t="s">
        <v>69</v>
      </c>
      <c r="LI17" s="207" t="s">
        <v>69</v>
      </c>
      <c r="LJ17" s="207" t="s">
        <v>69</v>
      </c>
      <c r="LK17" s="207" t="s">
        <v>69</v>
      </c>
      <c r="LL17" s="207" t="s">
        <v>69</v>
      </c>
      <c r="LM17" s="207" t="s">
        <v>69</v>
      </c>
      <c r="LN17" s="207" t="s">
        <v>69</v>
      </c>
      <c r="LO17" s="207" t="s">
        <v>69</v>
      </c>
      <c r="LP17" s="207" t="s">
        <v>69</v>
      </c>
      <c r="LQ17" s="207" t="s">
        <v>69</v>
      </c>
      <c r="LR17" s="207" t="s">
        <v>69</v>
      </c>
      <c r="LS17" s="207" t="s">
        <v>69</v>
      </c>
      <c r="LT17" s="207" t="s">
        <v>69</v>
      </c>
      <c r="LU17" s="207" t="s">
        <v>69</v>
      </c>
      <c r="LV17" s="207" t="s">
        <v>69</v>
      </c>
      <c r="LW17" s="207" t="s">
        <v>69</v>
      </c>
      <c r="LX17" s="207" t="s">
        <v>69</v>
      </c>
      <c r="LY17" s="207" t="s">
        <v>69</v>
      </c>
      <c r="LZ17" s="207" t="s">
        <v>69</v>
      </c>
      <c r="MA17" s="207" t="s">
        <v>69</v>
      </c>
      <c r="MB17" s="207" t="s">
        <v>69</v>
      </c>
      <c r="MC17" s="207" t="s">
        <v>69</v>
      </c>
      <c r="MD17" s="207" t="s">
        <v>69</v>
      </c>
      <c r="ME17" s="207" t="s">
        <v>69</v>
      </c>
      <c r="MF17" s="207" t="s">
        <v>69</v>
      </c>
      <c r="MG17" s="207" t="s">
        <v>69</v>
      </c>
      <c r="MH17" s="207" t="s">
        <v>69</v>
      </c>
      <c r="MI17" s="207" t="s">
        <v>69</v>
      </c>
      <c r="MJ17" s="207" t="s">
        <v>69</v>
      </c>
      <c r="MK17" s="207" t="s">
        <v>69</v>
      </c>
      <c r="ML17" s="207" t="s">
        <v>69</v>
      </c>
      <c r="MM17" s="207" t="s">
        <v>69</v>
      </c>
      <c r="MN17" s="207" t="s">
        <v>69</v>
      </c>
      <c r="MO17" s="207" t="s">
        <v>69</v>
      </c>
      <c r="MP17" s="207" t="s">
        <v>69</v>
      </c>
      <c r="MQ17" s="207" t="s">
        <v>69</v>
      </c>
      <c r="MR17" s="207" t="s">
        <v>69</v>
      </c>
      <c r="MS17" s="207" t="s">
        <v>69</v>
      </c>
      <c r="MT17" s="207" t="s">
        <v>69</v>
      </c>
      <c r="MU17" s="207" t="s">
        <v>69</v>
      </c>
      <c r="MV17" s="207" t="s">
        <v>69</v>
      </c>
      <c r="MW17" s="207" t="s">
        <v>69</v>
      </c>
      <c r="MX17" s="207" t="s">
        <v>69</v>
      </c>
      <c r="MY17" s="207" t="s">
        <v>69</v>
      </c>
      <c r="MZ17" s="207" t="s">
        <v>69</v>
      </c>
      <c r="NA17" s="207" t="s">
        <v>69</v>
      </c>
      <c r="NB17" s="207" t="s">
        <v>69</v>
      </c>
      <c r="NC17" s="207" t="s">
        <v>69</v>
      </c>
      <c r="ND17" s="207" t="s">
        <v>69</v>
      </c>
      <c r="NE17" s="207" t="s">
        <v>69</v>
      </c>
      <c r="NF17" s="207" t="s">
        <v>69</v>
      </c>
      <c r="NG17" s="207" t="s">
        <v>69</v>
      </c>
      <c r="NH17" s="207" t="s">
        <v>69</v>
      </c>
      <c r="NI17" s="207" t="s">
        <v>69</v>
      </c>
      <c r="NJ17" s="207" t="s">
        <v>69</v>
      </c>
      <c r="NK17" s="207" t="s">
        <v>69</v>
      </c>
      <c r="NL17" s="207" t="s">
        <v>69</v>
      </c>
      <c r="NM17" s="207" t="s">
        <v>69</v>
      </c>
      <c r="NN17" s="207" t="s">
        <v>69</v>
      </c>
      <c r="NO17" s="207" t="s">
        <v>69</v>
      </c>
      <c r="NP17" s="207" t="s">
        <v>69</v>
      </c>
      <c r="NQ17" s="207" t="s">
        <v>69</v>
      </c>
      <c r="NR17" s="207" t="s">
        <v>69</v>
      </c>
      <c r="NS17" s="207" t="s">
        <v>69</v>
      </c>
      <c r="NT17" s="207" t="s">
        <v>69</v>
      </c>
      <c r="NU17" s="207" t="s">
        <v>69</v>
      </c>
      <c r="NV17" s="207" t="s">
        <v>69</v>
      </c>
      <c r="NW17" s="207" t="s">
        <v>69</v>
      </c>
      <c r="NX17" s="207" t="s">
        <v>69</v>
      </c>
      <c r="NY17" s="207" t="s">
        <v>69</v>
      </c>
      <c r="NZ17" s="207" t="s">
        <v>69</v>
      </c>
      <c r="OA17" s="207" t="s">
        <v>69</v>
      </c>
      <c r="OB17" s="207" t="s">
        <v>69</v>
      </c>
      <c r="OC17" s="207" t="s">
        <v>69</v>
      </c>
      <c r="OD17" s="207" t="s">
        <v>69</v>
      </c>
      <c r="OE17" s="207" t="s">
        <v>69</v>
      </c>
      <c r="OF17" s="207" t="s">
        <v>69</v>
      </c>
      <c r="OG17" s="207" t="s">
        <v>69</v>
      </c>
      <c r="OH17" s="207" t="s">
        <v>69</v>
      </c>
      <c r="OI17" s="207" t="s">
        <v>69</v>
      </c>
      <c r="OJ17" s="207" t="s">
        <v>69</v>
      </c>
      <c r="OK17" s="207" t="s">
        <v>69</v>
      </c>
      <c r="OL17" s="207" t="s">
        <v>69</v>
      </c>
      <c r="OM17" s="207" t="s">
        <v>69</v>
      </c>
      <c r="ON17" s="207" t="s">
        <v>69</v>
      </c>
      <c r="OO17" s="207" t="s">
        <v>69</v>
      </c>
      <c r="OP17" s="207" t="s">
        <v>69</v>
      </c>
      <c r="OQ17" s="207" t="s">
        <v>69</v>
      </c>
      <c r="OR17" s="207" t="s">
        <v>69</v>
      </c>
      <c r="OS17" s="207" t="s">
        <v>69</v>
      </c>
      <c r="OT17" s="207" t="s">
        <v>69</v>
      </c>
      <c r="OU17" s="207" t="s">
        <v>69</v>
      </c>
      <c r="OV17" s="207" t="s">
        <v>69</v>
      </c>
      <c r="OW17" s="207" t="s">
        <v>69</v>
      </c>
      <c r="OX17" s="207" t="s">
        <v>69</v>
      </c>
      <c r="OY17" s="207" t="s">
        <v>69</v>
      </c>
      <c r="OZ17" s="207" t="s">
        <v>69</v>
      </c>
      <c r="PA17" s="207" t="s">
        <v>69</v>
      </c>
      <c r="PB17" s="207" t="s">
        <v>69</v>
      </c>
      <c r="PC17" s="207" t="s">
        <v>69</v>
      </c>
      <c r="PD17" s="207" t="s">
        <v>69</v>
      </c>
      <c r="PE17" s="207" t="s">
        <v>69</v>
      </c>
      <c r="PF17" s="207" t="s">
        <v>69</v>
      </c>
      <c r="PG17" s="207" t="s">
        <v>69</v>
      </c>
      <c r="PH17" s="207" t="s">
        <v>69</v>
      </c>
      <c r="PI17" s="207" t="s">
        <v>69</v>
      </c>
      <c r="PJ17" s="207" t="s">
        <v>69</v>
      </c>
      <c r="PK17" s="207" t="s">
        <v>69</v>
      </c>
      <c r="PL17" s="207" t="s">
        <v>69</v>
      </c>
      <c r="PM17" s="207" t="s">
        <v>69</v>
      </c>
      <c r="PN17" s="207" t="s">
        <v>69</v>
      </c>
      <c r="PO17" s="207" t="s">
        <v>69</v>
      </c>
      <c r="PP17" s="207" t="s">
        <v>69</v>
      </c>
      <c r="PQ17" s="207" t="s">
        <v>69</v>
      </c>
      <c r="PR17" s="207" t="s">
        <v>69</v>
      </c>
      <c r="PS17" s="207" t="s">
        <v>69</v>
      </c>
      <c r="PT17" s="207" t="s">
        <v>69</v>
      </c>
      <c r="PU17" s="207" t="s">
        <v>69</v>
      </c>
      <c r="PV17" s="207" t="s">
        <v>69</v>
      </c>
      <c r="PW17" s="207" t="s">
        <v>69</v>
      </c>
      <c r="PX17" s="207" t="s">
        <v>69</v>
      </c>
      <c r="PY17" s="207" t="s">
        <v>69</v>
      </c>
      <c r="PZ17" s="207" t="s">
        <v>69</v>
      </c>
      <c r="QA17" s="207" t="s">
        <v>69</v>
      </c>
      <c r="QB17" s="207" t="s">
        <v>69</v>
      </c>
      <c r="QC17" s="207" t="s">
        <v>69</v>
      </c>
      <c r="QD17" s="207" t="s">
        <v>69</v>
      </c>
      <c r="QE17" s="207" t="s">
        <v>69</v>
      </c>
      <c r="QF17" s="207" t="s">
        <v>69</v>
      </c>
      <c r="QG17" s="207" t="s">
        <v>69</v>
      </c>
      <c r="QH17" s="207" t="s">
        <v>69</v>
      </c>
      <c r="QI17" s="207" t="s">
        <v>69</v>
      </c>
      <c r="QJ17" s="207" t="s">
        <v>69</v>
      </c>
      <c r="QK17" s="207" t="s">
        <v>69</v>
      </c>
      <c r="QL17" s="207" t="s">
        <v>69</v>
      </c>
      <c r="QM17" s="207" t="s">
        <v>69</v>
      </c>
      <c r="QN17" s="207" t="s">
        <v>69</v>
      </c>
      <c r="QO17" s="207" t="s">
        <v>69</v>
      </c>
      <c r="QP17" s="207" t="s">
        <v>69</v>
      </c>
      <c r="QQ17" s="207" t="s">
        <v>69</v>
      </c>
      <c r="QR17" s="207" t="s">
        <v>69</v>
      </c>
      <c r="QS17" s="207" t="s">
        <v>69</v>
      </c>
      <c r="QT17" s="207" t="s">
        <v>69</v>
      </c>
      <c r="QU17" s="207" t="s">
        <v>69</v>
      </c>
      <c r="QV17" s="207" t="s">
        <v>69</v>
      </c>
      <c r="QW17" s="207" t="s">
        <v>69</v>
      </c>
      <c r="QX17" s="207" t="s">
        <v>69</v>
      </c>
      <c r="QY17" s="207" t="s">
        <v>69</v>
      </c>
      <c r="QZ17" s="207" t="s">
        <v>69</v>
      </c>
      <c r="RA17" s="207" t="s">
        <v>69</v>
      </c>
      <c r="RB17" s="207" t="s">
        <v>69</v>
      </c>
      <c r="RC17" s="207" t="s">
        <v>69</v>
      </c>
      <c r="RD17" s="207" t="s">
        <v>69</v>
      </c>
      <c r="RE17" s="207" t="s">
        <v>69</v>
      </c>
      <c r="RF17" s="207" t="s">
        <v>69</v>
      </c>
      <c r="RG17" s="207" t="s">
        <v>69</v>
      </c>
      <c r="RH17" s="207" t="s">
        <v>69</v>
      </c>
      <c r="RI17" s="207" t="s">
        <v>69</v>
      </c>
      <c r="RJ17" s="207" t="s">
        <v>69</v>
      </c>
      <c r="RK17" s="207" t="s">
        <v>69</v>
      </c>
      <c r="RL17" s="207" t="s">
        <v>69</v>
      </c>
      <c r="RM17" s="207" t="s">
        <v>69</v>
      </c>
      <c r="RN17" s="207" t="s">
        <v>69</v>
      </c>
      <c r="RO17" s="207" t="s">
        <v>69</v>
      </c>
      <c r="RP17" s="207" t="s">
        <v>69</v>
      </c>
      <c r="RQ17" s="207" t="s">
        <v>69</v>
      </c>
      <c r="RR17" s="207" t="s">
        <v>69</v>
      </c>
      <c r="RS17" s="207" t="s">
        <v>69</v>
      </c>
      <c r="RT17" s="207" t="s">
        <v>69</v>
      </c>
      <c r="RU17" s="207" t="s">
        <v>69</v>
      </c>
      <c r="RV17" s="207" t="s">
        <v>69</v>
      </c>
      <c r="RW17" s="207" t="s">
        <v>69</v>
      </c>
      <c r="RX17" s="207" t="s">
        <v>69</v>
      </c>
      <c r="RY17" s="207" t="s">
        <v>69</v>
      </c>
      <c r="RZ17" s="207" t="s">
        <v>69</v>
      </c>
      <c r="SA17" s="207" t="s">
        <v>69</v>
      </c>
      <c r="SB17" s="207" t="s">
        <v>69</v>
      </c>
      <c r="SC17" s="207" t="s">
        <v>69</v>
      </c>
      <c r="SD17" s="207" t="s">
        <v>69</v>
      </c>
      <c r="SE17" s="207" t="s">
        <v>69</v>
      </c>
      <c r="SF17" s="207" t="s">
        <v>69</v>
      </c>
      <c r="SG17" s="207" t="s">
        <v>69</v>
      </c>
      <c r="SH17" s="207" t="s">
        <v>69</v>
      </c>
      <c r="SI17" s="207" t="s">
        <v>69</v>
      </c>
      <c r="SJ17" s="207" t="s">
        <v>69</v>
      </c>
      <c r="SK17" s="207" t="s">
        <v>69</v>
      </c>
      <c r="SL17" s="207" t="s">
        <v>69</v>
      </c>
      <c r="SM17" s="207" t="s">
        <v>69</v>
      </c>
      <c r="SN17" s="207" t="s">
        <v>69</v>
      </c>
      <c r="SO17" s="207" t="s">
        <v>69</v>
      </c>
      <c r="SP17" s="207" t="s">
        <v>69</v>
      </c>
      <c r="SQ17" s="207" t="s">
        <v>69</v>
      </c>
      <c r="SR17" s="207" t="s">
        <v>69</v>
      </c>
      <c r="SS17" s="207" t="s">
        <v>69</v>
      </c>
      <c r="ST17" s="207" t="s">
        <v>69</v>
      </c>
      <c r="SU17" s="207" t="s">
        <v>69</v>
      </c>
      <c r="SV17" s="207" t="s">
        <v>69</v>
      </c>
      <c r="SW17" s="207" t="s">
        <v>69</v>
      </c>
      <c r="SX17" s="207" t="s">
        <v>69</v>
      </c>
      <c r="SY17" s="207" t="s">
        <v>69</v>
      </c>
      <c r="SZ17" s="207" t="s">
        <v>69</v>
      </c>
      <c r="TA17" s="207" t="s">
        <v>69</v>
      </c>
      <c r="TB17" s="207" t="s">
        <v>69</v>
      </c>
      <c r="TC17" s="207" t="s">
        <v>69</v>
      </c>
      <c r="TD17" s="207" t="s">
        <v>69</v>
      </c>
      <c r="TE17" s="207" t="s">
        <v>69</v>
      </c>
      <c r="TF17" s="207" t="s">
        <v>69</v>
      </c>
      <c r="TG17" s="207" t="s">
        <v>69</v>
      </c>
      <c r="TH17" s="207" t="s">
        <v>69</v>
      </c>
      <c r="TI17" s="207" t="s">
        <v>69</v>
      </c>
      <c r="TJ17" s="207" t="s">
        <v>69</v>
      </c>
      <c r="TK17" s="207" t="s">
        <v>69</v>
      </c>
      <c r="TL17" s="207" t="s">
        <v>69</v>
      </c>
      <c r="TM17" s="207" t="s">
        <v>69</v>
      </c>
      <c r="TN17" s="207" t="s">
        <v>69</v>
      </c>
      <c r="TO17" s="207" t="s">
        <v>69</v>
      </c>
      <c r="TP17" s="207" t="s">
        <v>69</v>
      </c>
      <c r="TQ17" s="207" t="s">
        <v>69</v>
      </c>
      <c r="TR17" s="207" t="s">
        <v>69</v>
      </c>
      <c r="TS17" s="207" t="s">
        <v>69</v>
      </c>
      <c r="TT17" s="207" t="s">
        <v>69</v>
      </c>
      <c r="TU17" s="207" t="s">
        <v>69</v>
      </c>
      <c r="TV17" s="207" t="s">
        <v>69</v>
      </c>
      <c r="TW17" s="207" t="s">
        <v>69</v>
      </c>
      <c r="TX17" s="207" t="s">
        <v>69</v>
      </c>
      <c r="TY17" s="207" t="s">
        <v>69</v>
      </c>
      <c r="TZ17" s="207" t="s">
        <v>69</v>
      </c>
      <c r="UA17" s="207" t="s">
        <v>69</v>
      </c>
      <c r="UB17" s="207" t="s">
        <v>69</v>
      </c>
      <c r="UC17" s="207" t="s">
        <v>69</v>
      </c>
      <c r="UD17" s="207" t="s">
        <v>69</v>
      </c>
      <c r="UE17" s="207" t="s">
        <v>69</v>
      </c>
      <c r="UF17" s="207" t="s">
        <v>69</v>
      </c>
      <c r="UG17" s="207" t="s">
        <v>69</v>
      </c>
      <c r="UH17" s="207" t="s">
        <v>69</v>
      </c>
      <c r="UI17" s="207" t="s">
        <v>69</v>
      </c>
      <c r="UJ17" s="207" t="s">
        <v>69</v>
      </c>
      <c r="UK17" s="207" t="s">
        <v>69</v>
      </c>
      <c r="UL17" s="207" t="s">
        <v>69</v>
      </c>
      <c r="UM17" s="207" t="s">
        <v>69</v>
      </c>
      <c r="UN17" s="207" t="s">
        <v>69</v>
      </c>
      <c r="UO17" s="207" t="s">
        <v>69</v>
      </c>
      <c r="UP17" s="207" t="s">
        <v>69</v>
      </c>
      <c r="UQ17" s="207" t="s">
        <v>69</v>
      </c>
      <c r="UR17" s="207" t="s">
        <v>69</v>
      </c>
      <c r="US17" s="207" t="s">
        <v>69</v>
      </c>
      <c r="UT17" s="207" t="s">
        <v>69</v>
      </c>
      <c r="UU17" s="207" t="s">
        <v>69</v>
      </c>
      <c r="UV17" s="207" t="s">
        <v>69</v>
      </c>
      <c r="UW17" s="207" t="s">
        <v>69</v>
      </c>
      <c r="UX17" s="207" t="s">
        <v>69</v>
      </c>
      <c r="UY17" s="207" t="s">
        <v>69</v>
      </c>
      <c r="UZ17" s="207" t="s">
        <v>69</v>
      </c>
      <c r="VA17" s="207" t="s">
        <v>69</v>
      </c>
      <c r="VB17" s="207" t="s">
        <v>69</v>
      </c>
      <c r="VC17" s="207" t="s">
        <v>69</v>
      </c>
      <c r="VD17" s="207" t="s">
        <v>69</v>
      </c>
      <c r="VE17" s="207" t="s">
        <v>69</v>
      </c>
      <c r="VF17" s="207" t="s">
        <v>69</v>
      </c>
      <c r="VG17" s="207" t="s">
        <v>69</v>
      </c>
      <c r="VH17" s="207" t="s">
        <v>69</v>
      </c>
      <c r="VI17" s="207" t="s">
        <v>69</v>
      </c>
      <c r="VJ17" s="207" t="s">
        <v>69</v>
      </c>
      <c r="VK17" s="207" t="s">
        <v>69</v>
      </c>
      <c r="VL17" s="207" t="s">
        <v>69</v>
      </c>
      <c r="VM17" s="207" t="s">
        <v>69</v>
      </c>
      <c r="VN17" s="207" t="s">
        <v>69</v>
      </c>
      <c r="VO17" s="207" t="s">
        <v>69</v>
      </c>
      <c r="VP17" s="207" t="s">
        <v>69</v>
      </c>
      <c r="VQ17" s="207" t="s">
        <v>69</v>
      </c>
      <c r="VR17" s="207" t="s">
        <v>69</v>
      </c>
      <c r="VS17" s="207" t="s">
        <v>69</v>
      </c>
      <c r="VT17" s="207" t="s">
        <v>69</v>
      </c>
      <c r="VU17" s="207" t="s">
        <v>69</v>
      </c>
      <c r="VV17" s="207" t="s">
        <v>69</v>
      </c>
      <c r="VW17" s="207" t="s">
        <v>69</v>
      </c>
      <c r="VX17" s="207" t="s">
        <v>69</v>
      </c>
      <c r="VY17" s="207" t="s">
        <v>69</v>
      </c>
      <c r="VZ17" s="207" t="s">
        <v>69</v>
      </c>
      <c r="WA17" s="207" t="s">
        <v>69</v>
      </c>
      <c r="WB17" s="207" t="s">
        <v>69</v>
      </c>
      <c r="WC17" s="207" t="s">
        <v>69</v>
      </c>
      <c r="WD17" s="207" t="s">
        <v>69</v>
      </c>
      <c r="WE17" s="207" t="s">
        <v>69</v>
      </c>
      <c r="WF17" s="207" t="s">
        <v>69</v>
      </c>
      <c r="WG17" s="207" t="s">
        <v>69</v>
      </c>
      <c r="WH17" s="207" t="s">
        <v>69</v>
      </c>
      <c r="WI17" s="207" t="s">
        <v>69</v>
      </c>
      <c r="WJ17" s="207" t="s">
        <v>69</v>
      </c>
      <c r="WK17" s="207" t="s">
        <v>69</v>
      </c>
      <c r="WL17" s="207" t="s">
        <v>69</v>
      </c>
      <c r="WM17" s="207" t="s">
        <v>69</v>
      </c>
      <c r="WN17" s="207" t="s">
        <v>69</v>
      </c>
      <c r="WO17" s="207" t="s">
        <v>69</v>
      </c>
      <c r="WP17" s="207" t="s">
        <v>69</v>
      </c>
      <c r="WQ17" s="207" t="s">
        <v>69</v>
      </c>
      <c r="WR17" s="207" t="s">
        <v>69</v>
      </c>
      <c r="WS17" s="207" t="s">
        <v>69</v>
      </c>
      <c r="WT17" s="207" t="s">
        <v>69</v>
      </c>
      <c r="WU17" s="207" t="s">
        <v>69</v>
      </c>
      <c r="WV17" s="207" t="s">
        <v>69</v>
      </c>
      <c r="WW17" s="207" t="s">
        <v>69</v>
      </c>
      <c r="WX17" s="207" t="s">
        <v>69</v>
      </c>
      <c r="WY17" s="207" t="s">
        <v>69</v>
      </c>
      <c r="WZ17" s="207" t="s">
        <v>69</v>
      </c>
      <c r="XA17" s="207" t="s">
        <v>69</v>
      </c>
      <c r="XB17" s="207" t="s">
        <v>69</v>
      </c>
      <c r="XC17" s="207" t="s">
        <v>69</v>
      </c>
      <c r="XD17" s="207" t="s">
        <v>69</v>
      </c>
      <c r="XE17" s="207" t="s">
        <v>69</v>
      </c>
      <c r="XF17" s="207" t="s">
        <v>69</v>
      </c>
      <c r="XG17" s="207" t="s">
        <v>69</v>
      </c>
      <c r="XH17" s="207" t="s">
        <v>69</v>
      </c>
      <c r="XI17" s="207" t="s">
        <v>69</v>
      </c>
      <c r="XJ17" s="207" t="s">
        <v>69</v>
      </c>
      <c r="XK17" s="207" t="s">
        <v>69</v>
      </c>
      <c r="XL17" s="207" t="s">
        <v>69</v>
      </c>
      <c r="XM17" s="207" t="s">
        <v>69</v>
      </c>
      <c r="XN17" s="207" t="s">
        <v>69</v>
      </c>
      <c r="XO17" s="207" t="s">
        <v>69</v>
      </c>
      <c r="XP17" s="207" t="s">
        <v>69</v>
      </c>
      <c r="XQ17" s="207" t="s">
        <v>69</v>
      </c>
      <c r="XR17" s="207" t="s">
        <v>69</v>
      </c>
      <c r="XS17" s="207" t="s">
        <v>69</v>
      </c>
      <c r="XT17" s="207" t="s">
        <v>69</v>
      </c>
      <c r="XU17" s="207" t="s">
        <v>69</v>
      </c>
      <c r="XV17" s="207" t="s">
        <v>69</v>
      </c>
      <c r="XW17" s="207" t="s">
        <v>69</v>
      </c>
      <c r="XX17" s="207" t="s">
        <v>69</v>
      </c>
      <c r="XY17" s="207" t="s">
        <v>69</v>
      </c>
      <c r="XZ17" s="207" t="s">
        <v>69</v>
      </c>
      <c r="YA17" s="207" t="s">
        <v>69</v>
      </c>
      <c r="YB17" s="207" t="s">
        <v>69</v>
      </c>
      <c r="YC17" s="207" t="s">
        <v>69</v>
      </c>
      <c r="YD17" s="207" t="s">
        <v>69</v>
      </c>
      <c r="YE17" s="207" t="s">
        <v>69</v>
      </c>
      <c r="YF17" s="207" t="s">
        <v>69</v>
      </c>
      <c r="YG17" s="207" t="s">
        <v>69</v>
      </c>
      <c r="YH17" s="207" t="s">
        <v>69</v>
      </c>
      <c r="YI17" s="207" t="s">
        <v>69</v>
      </c>
      <c r="YJ17" s="207" t="s">
        <v>69</v>
      </c>
      <c r="YK17" s="207" t="s">
        <v>69</v>
      </c>
      <c r="YL17" s="207" t="s">
        <v>69</v>
      </c>
      <c r="YM17" s="207" t="s">
        <v>69</v>
      </c>
      <c r="YN17" s="207" t="s">
        <v>69</v>
      </c>
      <c r="YO17" s="207" t="s">
        <v>69</v>
      </c>
      <c r="YP17" s="207" t="s">
        <v>69</v>
      </c>
      <c r="YQ17" s="207" t="s">
        <v>69</v>
      </c>
      <c r="YR17" s="207" t="s">
        <v>69</v>
      </c>
      <c r="YS17" s="207" t="s">
        <v>69</v>
      </c>
      <c r="YT17" s="207" t="s">
        <v>69</v>
      </c>
      <c r="YU17" s="207" t="s">
        <v>69</v>
      </c>
      <c r="YV17" s="207" t="s">
        <v>69</v>
      </c>
      <c r="YW17" s="207" t="s">
        <v>69</v>
      </c>
      <c r="YX17" s="207" t="s">
        <v>69</v>
      </c>
      <c r="YY17" s="207" t="s">
        <v>69</v>
      </c>
      <c r="YZ17" s="207" t="s">
        <v>69</v>
      </c>
      <c r="ZA17" s="207" t="s">
        <v>26</v>
      </c>
      <c r="ZB17" s="207" t="s">
        <v>26</v>
      </c>
      <c r="ZC17" s="207" t="s">
        <v>26</v>
      </c>
      <c r="ZD17" s="207" t="s">
        <v>26</v>
      </c>
      <c r="ZE17" s="207" t="s">
        <v>26</v>
      </c>
      <c r="ZF17" s="207" t="s">
        <v>26</v>
      </c>
      <c r="ZG17" s="207" t="s">
        <v>26</v>
      </c>
      <c r="ZH17" s="207" t="s">
        <v>27</v>
      </c>
      <c r="ZI17" s="207" t="s">
        <v>26</v>
      </c>
      <c r="ZJ17" s="207" t="s">
        <v>26</v>
      </c>
      <c r="ZK17" s="207" t="s">
        <v>26</v>
      </c>
      <c r="ZL17" s="207" t="s">
        <v>26</v>
      </c>
      <c r="ZM17" s="207" t="s">
        <v>26</v>
      </c>
      <c r="ZN17" s="207" t="s">
        <v>26</v>
      </c>
      <c r="ZO17" s="207" t="s">
        <v>27</v>
      </c>
      <c r="ZP17" s="207" t="s">
        <v>26</v>
      </c>
      <c r="ZQ17" s="207">
        <v>0</v>
      </c>
      <c r="ZR17" s="207" t="s">
        <v>26</v>
      </c>
      <c r="ZS17" s="207" t="s">
        <v>26</v>
      </c>
      <c r="ZT17" s="207" t="s">
        <v>26</v>
      </c>
      <c r="ZU17" s="207" t="s">
        <v>26</v>
      </c>
      <c r="ZV17" s="207" t="s">
        <v>26</v>
      </c>
      <c r="ZW17" s="207" t="s">
        <v>26</v>
      </c>
      <c r="ZX17" s="207" t="s">
        <v>26</v>
      </c>
      <c r="ZY17" s="207" t="s">
        <v>26</v>
      </c>
      <c r="ZZ17" s="207">
        <v>0</v>
      </c>
      <c r="AAA17" s="207" t="s">
        <v>158</v>
      </c>
      <c r="AAB17" s="207" t="s">
        <v>158</v>
      </c>
      <c r="AAC17" s="207" t="s">
        <v>158</v>
      </c>
      <c r="AAD17" s="207" t="s">
        <v>158</v>
      </c>
      <c r="AAE17" s="207" t="s">
        <v>158</v>
      </c>
      <c r="AAF17" s="207" t="s">
        <v>158</v>
      </c>
      <c r="AAG17" s="207" t="s">
        <v>158</v>
      </c>
      <c r="AAH17" s="207" t="s">
        <v>158</v>
      </c>
      <c r="AAI17" s="207" t="s">
        <v>158</v>
      </c>
      <c r="AAJ17" s="207" t="s">
        <v>158</v>
      </c>
      <c r="AAK17" s="207" t="s">
        <v>158</v>
      </c>
      <c r="AAL17" s="207" t="s">
        <v>158</v>
      </c>
      <c r="AAM17" s="207" t="s">
        <v>158</v>
      </c>
      <c r="AAN17" s="207" t="s">
        <v>158</v>
      </c>
      <c r="AAO17" s="207" t="s">
        <v>158</v>
      </c>
      <c r="AAP17" s="207" t="s">
        <v>158</v>
      </c>
      <c r="AAQ17" s="207" t="s">
        <v>158</v>
      </c>
      <c r="AAR17" s="207" t="s">
        <v>158</v>
      </c>
      <c r="AAS17" s="207" t="s">
        <v>158</v>
      </c>
      <c r="AAT17" s="207" t="s">
        <v>158</v>
      </c>
      <c r="AAU17" s="207" t="s">
        <v>158</v>
      </c>
      <c r="AAV17" s="207" t="s">
        <v>158</v>
      </c>
      <c r="AAW17" s="207" t="s">
        <v>158</v>
      </c>
      <c r="AAX17" s="207" t="s">
        <v>158</v>
      </c>
      <c r="AAY17" s="207" t="s">
        <v>158</v>
      </c>
      <c r="AAZ17" s="207" t="s">
        <v>158</v>
      </c>
      <c r="ABA17" s="306">
        <f>(ÜBERSICHT!K17)</f>
        <v>0</v>
      </c>
      <c r="ABB17" s="195">
        <f>(ÜBERSICHT!L17)</f>
        <v>0</v>
      </c>
      <c r="ABC17" s="206">
        <f t="shared" si="2"/>
        <v>26</v>
      </c>
      <c r="ABD17" s="34">
        <f t="shared" si="3"/>
        <v>22</v>
      </c>
      <c r="ABE17" s="34">
        <f t="shared" si="4"/>
        <v>2</v>
      </c>
      <c r="ABF17" s="34">
        <f t="shared" si="5"/>
        <v>2</v>
      </c>
      <c r="ABG17" s="34">
        <f t="shared" si="6"/>
        <v>0</v>
      </c>
      <c r="ABH17" s="34">
        <f t="shared" si="7"/>
        <v>0</v>
      </c>
      <c r="ABI17" s="34">
        <f t="shared" si="8"/>
        <v>670</v>
      </c>
      <c r="ABJ17" s="73">
        <f t="shared" si="9"/>
        <v>696</v>
      </c>
      <c r="ABK17" s="28"/>
      <c r="ABL17" s="73">
        <v>1</v>
      </c>
      <c r="ABM17" s="72" t="s">
        <v>36</v>
      </c>
      <c r="ABO17" s="28"/>
      <c r="ABP17" s="271" t="str">
        <f>(Mitglieder!C18)</f>
        <v>Highthauer</v>
      </c>
      <c r="ABQ17" s="216">
        <f t="shared" si="103"/>
        <v>0.84615384615384626</v>
      </c>
      <c r="ABR17" s="216" t="e">
        <f t="shared" si="104"/>
        <v>#DIV/0!</v>
      </c>
      <c r="ABS17" s="34">
        <f t="shared" si="10"/>
        <v>0</v>
      </c>
      <c r="ABT17" s="34">
        <f t="shared" si="11"/>
        <v>0</v>
      </c>
      <c r="ABU17" s="34">
        <f t="shared" si="12"/>
        <v>0</v>
      </c>
      <c r="ABV17" s="34">
        <f t="shared" si="13"/>
        <v>0</v>
      </c>
      <c r="ABW17" s="34">
        <f t="shared" si="14"/>
        <v>0</v>
      </c>
      <c r="ABX17" s="34">
        <f t="shared" si="15"/>
        <v>31</v>
      </c>
      <c r="ABY17" s="73">
        <f t="shared" si="16"/>
        <v>31</v>
      </c>
      <c r="ABZ17" s="216" t="e">
        <f t="shared" si="105"/>
        <v>#DIV/0!</v>
      </c>
      <c r="ACA17" s="34">
        <f t="shared" si="17"/>
        <v>0</v>
      </c>
      <c r="ACB17" s="34">
        <f t="shared" si="18"/>
        <v>0</v>
      </c>
      <c r="ACC17" s="34">
        <f t="shared" si="19"/>
        <v>0</v>
      </c>
      <c r="ACD17" s="34">
        <f t="shared" si="20"/>
        <v>0</v>
      </c>
      <c r="ACE17" s="34">
        <f t="shared" si="21"/>
        <v>0</v>
      </c>
      <c r="ACF17" s="34">
        <f t="shared" si="22"/>
        <v>31</v>
      </c>
      <c r="ACG17" s="73">
        <f t="shared" si="113"/>
        <v>31</v>
      </c>
      <c r="ACH17" s="216" t="e">
        <f t="shared" si="106"/>
        <v>#DIV/0!</v>
      </c>
      <c r="ACI17" s="34">
        <f t="shared" si="24"/>
        <v>0</v>
      </c>
      <c r="ACJ17" s="34">
        <f t="shared" si="25"/>
        <v>0</v>
      </c>
      <c r="ACK17" s="34">
        <f t="shared" si="26"/>
        <v>0</v>
      </c>
      <c r="ACL17" s="34">
        <f t="shared" si="27"/>
        <v>0</v>
      </c>
      <c r="ACM17" s="34">
        <f t="shared" si="28"/>
        <v>0</v>
      </c>
      <c r="ACN17" s="34">
        <f t="shared" si="29"/>
        <v>31</v>
      </c>
      <c r="ACO17" s="73">
        <f t="shared" si="114"/>
        <v>31</v>
      </c>
      <c r="ACP17" s="216" t="e">
        <f t="shared" si="107"/>
        <v>#DIV/0!</v>
      </c>
      <c r="ACQ17" s="34">
        <f t="shared" si="31"/>
        <v>0</v>
      </c>
      <c r="ACR17" s="34">
        <f t="shared" si="32"/>
        <v>0</v>
      </c>
      <c r="ACS17" s="34">
        <f t="shared" si="33"/>
        <v>0</v>
      </c>
      <c r="ACT17" s="34">
        <f t="shared" si="34"/>
        <v>0</v>
      </c>
      <c r="ACU17" s="34">
        <f t="shared" si="35"/>
        <v>0</v>
      </c>
      <c r="ACV17" s="34">
        <f t="shared" si="36"/>
        <v>30</v>
      </c>
      <c r="ACW17" s="73">
        <f t="shared" si="115"/>
        <v>30</v>
      </c>
      <c r="ACX17" s="216" t="e">
        <f t="shared" si="108"/>
        <v>#DIV/0!</v>
      </c>
      <c r="ACY17" s="34">
        <f t="shared" si="38"/>
        <v>0</v>
      </c>
      <c r="ACZ17" s="34">
        <f t="shared" si="39"/>
        <v>0</v>
      </c>
      <c r="ADA17" s="34">
        <f t="shared" si="40"/>
        <v>0</v>
      </c>
      <c r="ADB17" s="34">
        <f t="shared" si="41"/>
        <v>0</v>
      </c>
      <c r="ADC17" s="34">
        <f t="shared" si="42"/>
        <v>0</v>
      </c>
      <c r="ADD17" s="34">
        <f t="shared" si="43"/>
        <v>31</v>
      </c>
      <c r="ADE17" s="73">
        <f t="shared" si="116"/>
        <v>31</v>
      </c>
      <c r="ADF17" s="216" t="e">
        <f t="shared" si="109"/>
        <v>#DIV/0!</v>
      </c>
      <c r="ADG17" s="34">
        <f t="shared" si="45"/>
        <v>0</v>
      </c>
      <c r="ADH17" s="34">
        <f t="shared" si="46"/>
        <v>0</v>
      </c>
      <c r="ADI17" s="34">
        <f t="shared" si="47"/>
        <v>0</v>
      </c>
      <c r="ADJ17" s="34">
        <f t="shared" si="48"/>
        <v>0</v>
      </c>
      <c r="ADK17" s="34">
        <f t="shared" si="49"/>
        <v>0</v>
      </c>
      <c r="ADL17" s="34">
        <f t="shared" si="50"/>
        <v>30</v>
      </c>
      <c r="ADM17" s="73">
        <f t="shared" si="117"/>
        <v>30</v>
      </c>
      <c r="ADN17" s="216" t="e">
        <f t="shared" si="110"/>
        <v>#DIV/0!</v>
      </c>
      <c r="ADO17" s="34">
        <f t="shared" si="52"/>
        <v>0</v>
      </c>
      <c r="ADP17" s="34">
        <f t="shared" si="53"/>
        <v>0</v>
      </c>
      <c r="ADQ17" s="34">
        <f t="shared" si="54"/>
        <v>0</v>
      </c>
      <c r="ADR17" s="34">
        <f t="shared" si="55"/>
        <v>0</v>
      </c>
      <c r="ADS17" s="34">
        <f t="shared" si="56"/>
        <v>0</v>
      </c>
      <c r="ADT17" s="34">
        <f t="shared" si="57"/>
        <v>31</v>
      </c>
      <c r="ADU17" s="73">
        <f t="shared" si="118"/>
        <v>31</v>
      </c>
      <c r="ADV17" s="216">
        <f t="shared" si="111"/>
        <v>0.875</v>
      </c>
      <c r="ADW17" s="34">
        <f t="shared" si="72"/>
        <v>14</v>
      </c>
      <c r="ADX17" s="34">
        <f t="shared" si="73"/>
        <v>2</v>
      </c>
      <c r="ADY17" s="34">
        <f t="shared" si="74"/>
        <v>0</v>
      </c>
      <c r="ADZ17" s="34">
        <f t="shared" si="75"/>
        <v>0</v>
      </c>
      <c r="AEA17" s="34">
        <f t="shared" si="76"/>
        <v>0</v>
      </c>
      <c r="AEB17" s="34">
        <f t="shared" si="77"/>
        <v>15</v>
      </c>
      <c r="AEC17" s="73">
        <f t="shared" si="119"/>
        <v>31</v>
      </c>
      <c r="AED17" s="216">
        <f t="shared" si="112"/>
        <v>0.8</v>
      </c>
      <c r="AEE17" s="34">
        <f t="shared" si="79"/>
        <v>8</v>
      </c>
      <c r="AEF17" s="34">
        <f t="shared" si="80"/>
        <v>0</v>
      </c>
      <c r="AEG17" s="34">
        <f t="shared" si="81"/>
        <v>2</v>
      </c>
      <c r="AEH17" s="34">
        <f t="shared" si="82"/>
        <v>0</v>
      </c>
      <c r="AEI17" s="34">
        <f t="shared" si="83"/>
        <v>0</v>
      </c>
      <c r="AEJ17" s="34">
        <f t="shared" si="84"/>
        <v>0</v>
      </c>
      <c r="AEK17" s="73">
        <f t="shared" si="120"/>
        <v>10</v>
      </c>
    </row>
    <row r="18" spans="1:817" x14ac:dyDescent="0.3">
      <c r="A18" s="200">
        <f t="shared" si="61"/>
        <v>16</v>
      </c>
      <c r="B18" s="283">
        <f>1*SUBTOTAL(3,A$3:A18)</f>
        <v>16</v>
      </c>
      <c r="C18" s="6" t="str">
        <f>(Mitglieder!C18)</f>
        <v>Highthauer</v>
      </c>
      <c r="D18" s="171">
        <f t="shared" si="0"/>
        <v>0.9668874172185431</v>
      </c>
      <c r="E18" s="171">
        <f t="shared" si="1"/>
        <v>1</v>
      </c>
      <c r="F18" s="56"/>
      <c r="G18" s="207" t="s">
        <v>69</v>
      </c>
      <c r="H18" s="207" t="s">
        <v>69</v>
      </c>
      <c r="I18" s="207" t="s">
        <v>69</v>
      </c>
      <c r="J18" s="207" t="s">
        <v>69</v>
      </c>
      <c r="K18" s="207" t="s">
        <v>69</v>
      </c>
      <c r="L18" s="207" t="s">
        <v>69</v>
      </c>
      <c r="M18" s="207" t="s">
        <v>69</v>
      </c>
      <c r="N18" s="207" t="s">
        <v>69</v>
      </c>
      <c r="O18" s="207" t="s">
        <v>69</v>
      </c>
      <c r="P18" s="207" t="s">
        <v>69</v>
      </c>
      <c r="Q18" s="207" t="s">
        <v>69</v>
      </c>
      <c r="R18" s="207" t="s">
        <v>69</v>
      </c>
      <c r="S18" s="207" t="s">
        <v>69</v>
      </c>
      <c r="T18" s="207" t="s">
        <v>69</v>
      </c>
      <c r="U18" s="207" t="s">
        <v>69</v>
      </c>
      <c r="V18" s="207" t="s">
        <v>69</v>
      </c>
      <c r="W18" s="207" t="s">
        <v>69</v>
      </c>
      <c r="X18" s="207" t="s">
        <v>69</v>
      </c>
      <c r="Y18" s="207" t="s">
        <v>69</v>
      </c>
      <c r="Z18" s="207" t="s">
        <v>69</v>
      </c>
      <c r="AA18" s="207" t="s">
        <v>69</v>
      </c>
      <c r="AB18" s="207" t="s">
        <v>69</v>
      </c>
      <c r="AC18" s="207" t="s">
        <v>69</v>
      </c>
      <c r="AD18" s="207" t="s">
        <v>69</v>
      </c>
      <c r="AE18" s="207" t="s">
        <v>69</v>
      </c>
      <c r="AF18" s="207" t="s">
        <v>69</v>
      </c>
      <c r="AG18" s="207" t="s">
        <v>69</v>
      </c>
      <c r="AH18" s="207" t="s">
        <v>69</v>
      </c>
      <c r="AI18" s="207" t="s">
        <v>69</v>
      </c>
      <c r="AJ18" s="207" t="s">
        <v>69</v>
      </c>
      <c r="AK18" s="207" t="s">
        <v>69</v>
      </c>
      <c r="AL18" s="207" t="s">
        <v>69</v>
      </c>
      <c r="AM18" s="207" t="s">
        <v>69</v>
      </c>
      <c r="AN18" s="207" t="s">
        <v>69</v>
      </c>
      <c r="AO18" s="207" t="s">
        <v>69</v>
      </c>
      <c r="AP18" s="207" t="s">
        <v>69</v>
      </c>
      <c r="AQ18" s="207" t="s">
        <v>69</v>
      </c>
      <c r="AR18" s="207" t="s">
        <v>69</v>
      </c>
      <c r="AS18" s="207" t="s">
        <v>69</v>
      </c>
      <c r="AT18" s="207" t="s">
        <v>69</v>
      </c>
      <c r="AU18" s="207" t="s">
        <v>69</v>
      </c>
      <c r="AV18" s="207" t="s">
        <v>69</v>
      </c>
      <c r="AW18" s="207" t="s">
        <v>69</v>
      </c>
      <c r="AX18" s="207" t="s">
        <v>69</v>
      </c>
      <c r="AY18" s="207" t="s">
        <v>69</v>
      </c>
      <c r="AZ18" s="207" t="s">
        <v>69</v>
      </c>
      <c r="BA18" s="207" t="s">
        <v>69</v>
      </c>
      <c r="BB18" s="207" t="s">
        <v>69</v>
      </c>
      <c r="BC18" s="207" t="s">
        <v>69</v>
      </c>
      <c r="BD18" s="207" t="s">
        <v>69</v>
      </c>
      <c r="BE18" s="207" t="s">
        <v>69</v>
      </c>
      <c r="BF18" s="207" t="s">
        <v>69</v>
      </c>
      <c r="BG18" s="207" t="s">
        <v>69</v>
      </c>
      <c r="BH18" s="207" t="s">
        <v>69</v>
      </c>
      <c r="BI18" s="207" t="s">
        <v>69</v>
      </c>
      <c r="BJ18" s="207" t="s">
        <v>69</v>
      </c>
      <c r="BK18" s="207" t="s">
        <v>69</v>
      </c>
      <c r="BL18" s="207" t="s">
        <v>69</v>
      </c>
      <c r="BM18" s="207" t="s">
        <v>69</v>
      </c>
      <c r="BN18" s="207" t="s">
        <v>69</v>
      </c>
      <c r="BO18" s="207" t="s">
        <v>69</v>
      </c>
      <c r="BP18" s="207" t="s">
        <v>69</v>
      </c>
      <c r="BQ18" s="207" t="s">
        <v>69</v>
      </c>
      <c r="BR18" s="207" t="s">
        <v>69</v>
      </c>
      <c r="BS18" s="207" t="s">
        <v>69</v>
      </c>
      <c r="BT18" s="207" t="s">
        <v>69</v>
      </c>
      <c r="BU18" s="207" t="s">
        <v>69</v>
      </c>
      <c r="BV18" s="207" t="s">
        <v>69</v>
      </c>
      <c r="BW18" s="207" t="s">
        <v>69</v>
      </c>
      <c r="BX18" s="207" t="s">
        <v>69</v>
      </c>
      <c r="BY18" s="207" t="s">
        <v>69</v>
      </c>
      <c r="BZ18" s="207" t="s">
        <v>69</v>
      </c>
      <c r="CA18" s="207" t="s">
        <v>69</v>
      </c>
      <c r="CB18" s="207" t="s">
        <v>69</v>
      </c>
      <c r="CC18" s="207" t="s">
        <v>69</v>
      </c>
      <c r="CD18" s="207" t="s">
        <v>69</v>
      </c>
      <c r="CE18" s="207" t="s">
        <v>69</v>
      </c>
      <c r="CF18" s="207" t="s">
        <v>69</v>
      </c>
      <c r="CG18" s="207" t="s">
        <v>69</v>
      </c>
      <c r="CH18" s="207" t="s">
        <v>69</v>
      </c>
      <c r="CI18" s="207" t="s">
        <v>69</v>
      </c>
      <c r="CJ18" s="207" t="s">
        <v>69</v>
      </c>
      <c r="CK18" s="207" t="s">
        <v>69</v>
      </c>
      <c r="CL18" s="207" t="s">
        <v>69</v>
      </c>
      <c r="CM18" s="207" t="s">
        <v>69</v>
      </c>
      <c r="CN18" s="207" t="s">
        <v>69</v>
      </c>
      <c r="CO18" s="207" t="s">
        <v>69</v>
      </c>
      <c r="CP18" s="207" t="s">
        <v>69</v>
      </c>
      <c r="CQ18" s="207" t="s">
        <v>69</v>
      </c>
      <c r="CR18" s="207" t="s">
        <v>69</v>
      </c>
      <c r="CS18" s="207" t="s">
        <v>69</v>
      </c>
      <c r="CT18" s="207" t="s">
        <v>69</v>
      </c>
      <c r="CU18" s="207" t="s">
        <v>69</v>
      </c>
      <c r="CV18" s="207" t="s">
        <v>69</v>
      </c>
      <c r="CW18" s="207" t="s">
        <v>69</v>
      </c>
      <c r="CX18" s="207" t="s">
        <v>69</v>
      </c>
      <c r="CY18" s="207" t="s">
        <v>69</v>
      </c>
      <c r="CZ18" s="207" t="s">
        <v>69</v>
      </c>
      <c r="DA18" s="207" t="s">
        <v>69</v>
      </c>
      <c r="DB18" s="207" t="s">
        <v>69</v>
      </c>
      <c r="DC18" s="207" t="s">
        <v>69</v>
      </c>
      <c r="DD18" s="207" t="s">
        <v>69</v>
      </c>
      <c r="DE18" s="207" t="s">
        <v>69</v>
      </c>
      <c r="DF18" s="207" t="s">
        <v>69</v>
      </c>
      <c r="DG18" s="207" t="s">
        <v>69</v>
      </c>
      <c r="DH18" s="207" t="s">
        <v>69</v>
      </c>
      <c r="DI18" s="207" t="s">
        <v>69</v>
      </c>
      <c r="DJ18" s="207" t="s">
        <v>69</v>
      </c>
      <c r="DK18" s="207" t="s">
        <v>69</v>
      </c>
      <c r="DL18" s="207" t="s">
        <v>69</v>
      </c>
      <c r="DM18" s="207" t="s">
        <v>69</v>
      </c>
      <c r="DN18" s="207" t="s">
        <v>69</v>
      </c>
      <c r="DO18" s="207" t="s">
        <v>69</v>
      </c>
      <c r="DP18" s="207" t="s">
        <v>69</v>
      </c>
      <c r="DQ18" s="207" t="s">
        <v>69</v>
      </c>
      <c r="DR18" s="207" t="s">
        <v>69</v>
      </c>
      <c r="DS18" s="207" t="s">
        <v>69</v>
      </c>
      <c r="DT18" s="207" t="s">
        <v>69</v>
      </c>
      <c r="DU18" s="207" t="s">
        <v>69</v>
      </c>
      <c r="DV18" s="207" t="s">
        <v>69</v>
      </c>
      <c r="DW18" s="207" t="s">
        <v>69</v>
      </c>
      <c r="DX18" s="207" t="s">
        <v>69</v>
      </c>
      <c r="DY18" s="207" t="s">
        <v>69</v>
      </c>
      <c r="DZ18" s="207" t="s">
        <v>69</v>
      </c>
      <c r="EA18" s="207" t="s">
        <v>69</v>
      </c>
      <c r="EB18" s="207" t="s">
        <v>69</v>
      </c>
      <c r="EC18" s="207" t="s">
        <v>69</v>
      </c>
      <c r="ED18" s="207" t="s">
        <v>69</v>
      </c>
      <c r="EE18" s="207" t="s">
        <v>69</v>
      </c>
      <c r="EF18" s="207" t="s">
        <v>69</v>
      </c>
      <c r="EG18" s="207" t="s">
        <v>69</v>
      </c>
      <c r="EH18" s="207" t="s">
        <v>69</v>
      </c>
      <c r="EI18" s="207" t="s">
        <v>69</v>
      </c>
      <c r="EJ18" s="207" t="s">
        <v>69</v>
      </c>
      <c r="EK18" s="207" t="s">
        <v>69</v>
      </c>
      <c r="EL18" s="207" t="s">
        <v>69</v>
      </c>
      <c r="EM18" s="207" t="s">
        <v>69</v>
      </c>
      <c r="EN18" s="207" t="s">
        <v>69</v>
      </c>
      <c r="EO18" s="207" t="s">
        <v>69</v>
      </c>
      <c r="EP18" s="207" t="s">
        <v>69</v>
      </c>
      <c r="EQ18" s="207" t="s">
        <v>69</v>
      </c>
      <c r="ER18" s="207" t="s">
        <v>69</v>
      </c>
      <c r="ES18" s="207" t="s">
        <v>69</v>
      </c>
      <c r="ET18" s="207" t="s">
        <v>69</v>
      </c>
      <c r="EU18" s="207" t="s">
        <v>69</v>
      </c>
      <c r="EV18" s="207" t="s">
        <v>69</v>
      </c>
      <c r="EW18" s="207" t="s">
        <v>69</v>
      </c>
      <c r="EX18" s="207" t="s">
        <v>69</v>
      </c>
      <c r="EY18" s="207" t="s">
        <v>69</v>
      </c>
      <c r="EZ18" s="207" t="s">
        <v>69</v>
      </c>
      <c r="FA18" s="207" t="s">
        <v>69</v>
      </c>
      <c r="FB18" s="207" t="s">
        <v>69</v>
      </c>
      <c r="FC18" s="207" t="s">
        <v>69</v>
      </c>
      <c r="FD18" s="207" t="s">
        <v>69</v>
      </c>
      <c r="FE18" s="207" t="s">
        <v>69</v>
      </c>
      <c r="FF18" s="207" t="s">
        <v>69</v>
      </c>
      <c r="FG18" s="207" t="s">
        <v>69</v>
      </c>
      <c r="FH18" s="207" t="s">
        <v>69</v>
      </c>
      <c r="FI18" s="207" t="s">
        <v>69</v>
      </c>
      <c r="FJ18" s="207" t="s">
        <v>69</v>
      </c>
      <c r="FK18" s="207" t="s">
        <v>69</v>
      </c>
      <c r="FL18" s="207" t="s">
        <v>69</v>
      </c>
      <c r="FM18" s="207" t="s">
        <v>69</v>
      </c>
      <c r="FN18" s="207" t="s">
        <v>69</v>
      </c>
      <c r="FO18" s="207" t="s">
        <v>69</v>
      </c>
      <c r="FP18" s="207" t="s">
        <v>69</v>
      </c>
      <c r="FQ18" s="207" t="s">
        <v>69</v>
      </c>
      <c r="FR18" s="207" t="s">
        <v>69</v>
      </c>
      <c r="FS18" s="207" t="s">
        <v>69</v>
      </c>
      <c r="FT18" s="207" t="s">
        <v>69</v>
      </c>
      <c r="FU18" s="207" t="s">
        <v>69</v>
      </c>
      <c r="FV18" s="207" t="s">
        <v>69</v>
      </c>
      <c r="FW18" s="207" t="s">
        <v>69</v>
      </c>
      <c r="FX18" s="207" t="s">
        <v>69</v>
      </c>
      <c r="FY18" s="207" t="s">
        <v>69</v>
      </c>
      <c r="FZ18" s="207" t="s">
        <v>69</v>
      </c>
      <c r="GA18" s="207" t="s">
        <v>69</v>
      </c>
      <c r="GB18" s="207" t="s">
        <v>69</v>
      </c>
      <c r="GC18" s="207" t="s">
        <v>69</v>
      </c>
      <c r="GD18" s="207" t="s">
        <v>69</v>
      </c>
      <c r="GE18" s="207" t="s">
        <v>69</v>
      </c>
      <c r="GF18" s="207" t="s">
        <v>69</v>
      </c>
      <c r="GG18" s="207" t="s">
        <v>69</v>
      </c>
      <c r="GH18" s="207" t="s">
        <v>69</v>
      </c>
      <c r="GI18" s="207" t="s">
        <v>69</v>
      </c>
      <c r="GJ18" s="207" t="s">
        <v>69</v>
      </c>
      <c r="GK18" s="207" t="s">
        <v>69</v>
      </c>
      <c r="GL18" s="207" t="s">
        <v>69</v>
      </c>
      <c r="GM18" s="207" t="s">
        <v>69</v>
      </c>
      <c r="GN18" s="207" t="s">
        <v>69</v>
      </c>
      <c r="GO18" s="207" t="s">
        <v>69</v>
      </c>
      <c r="GP18" s="207" t="s">
        <v>69</v>
      </c>
      <c r="GQ18" s="207" t="s">
        <v>69</v>
      </c>
      <c r="GR18" s="207" t="s">
        <v>69</v>
      </c>
      <c r="GS18" s="207" t="s">
        <v>69</v>
      </c>
      <c r="GT18" s="207" t="s">
        <v>69</v>
      </c>
      <c r="GU18" s="207" t="s">
        <v>69</v>
      </c>
      <c r="GV18" s="207" t="s">
        <v>69</v>
      </c>
      <c r="GW18" s="207" t="s">
        <v>69</v>
      </c>
      <c r="GX18" s="207" t="s">
        <v>69</v>
      </c>
      <c r="GY18" s="207" t="s">
        <v>69</v>
      </c>
      <c r="GZ18" s="207" t="s">
        <v>69</v>
      </c>
      <c r="HA18" s="207" t="s">
        <v>69</v>
      </c>
      <c r="HB18" s="207" t="s">
        <v>69</v>
      </c>
      <c r="HC18" s="207" t="s">
        <v>69</v>
      </c>
      <c r="HD18" s="207" t="s">
        <v>69</v>
      </c>
      <c r="HE18" s="207" t="s">
        <v>69</v>
      </c>
      <c r="HF18" s="207" t="s">
        <v>69</v>
      </c>
      <c r="HG18" s="207" t="s">
        <v>69</v>
      </c>
      <c r="HH18" s="207" t="s">
        <v>69</v>
      </c>
      <c r="HI18" s="207" t="s">
        <v>69</v>
      </c>
      <c r="HJ18" s="207" t="s">
        <v>69</v>
      </c>
      <c r="HK18" s="207" t="s">
        <v>69</v>
      </c>
      <c r="HL18" s="207" t="s">
        <v>69</v>
      </c>
      <c r="HM18" s="207" t="s">
        <v>69</v>
      </c>
      <c r="HN18" s="207" t="s">
        <v>69</v>
      </c>
      <c r="HO18" s="207" t="s">
        <v>69</v>
      </c>
      <c r="HP18" s="207" t="s">
        <v>69</v>
      </c>
      <c r="HQ18" s="207" t="s">
        <v>69</v>
      </c>
      <c r="HR18" s="207" t="s">
        <v>69</v>
      </c>
      <c r="HS18" s="207" t="s">
        <v>69</v>
      </c>
      <c r="HT18" s="207" t="s">
        <v>69</v>
      </c>
      <c r="HU18" s="207" t="s">
        <v>69</v>
      </c>
      <c r="HV18" s="207" t="s">
        <v>69</v>
      </c>
      <c r="HW18" s="207" t="s">
        <v>69</v>
      </c>
      <c r="HX18" s="207" t="s">
        <v>69</v>
      </c>
      <c r="HY18" s="207" t="s">
        <v>69</v>
      </c>
      <c r="HZ18" s="207" t="s">
        <v>69</v>
      </c>
      <c r="IA18" s="207" t="s">
        <v>69</v>
      </c>
      <c r="IB18" s="207" t="s">
        <v>69</v>
      </c>
      <c r="IC18" s="207" t="s">
        <v>69</v>
      </c>
      <c r="ID18" s="207" t="s">
        <v>69</v>
      </c>
      <c r="IE18" s="207" t="s">
        <v>69</v>
      </c>
      <c r="IF18" s="207" t="s">
        <v>69</v>
      </c>
      <c r="IG18" s="207" t="s">
        <v>69</v>
      </c>
      <c r="IH18" s="207" t="s">
        <v>69</v>
      </c>
      <c r="II18" s="207" t="s">
        <v>69</v>
      </c>
      <c r="IJ18" s="207" t="s">
        <v>69</v>
      </c>
      <c r="IK18" s="207" t="s">
        <v>69</v>
      </c>
      <c r="IL18" s="207" t="s">
        <v>69</v>
      </c>
      <c r="IM18" s="207" t="s">
        <v>69</v>
      </c>
      <c r="IN18" s="207" t="s">
        <v>69</v>
      </c>
      <c r="IO18" s="207" t="s">
        <v>69</v>
      </c>
      <c r="IP18" s="207" t="s">
        <v>69</v>
      </c>
      <c r="IQ18" s="207" t="s">
        <v>69</v>
      </c>
      <c r="IR18" s="207" t="s">
        <v>69</v>
      </c>
      <c r="IS18" s="207" t="s">
        <v>69</v>
      </c>
      <c r="IT18" s="207" t="s">
        <v>69</v>
      </c>
      <c r="IU18" s="207" t="s">
        <v>69</v>
      </c>
      <c r="IV18" s="207" t="s">
        <v>69</v>
      </c>
      <c r="IW18" s="207" t="s">
        <v>69</v>
      </c>
      <c r="IX18" s="207" t="s">
        <v>69</v>
      </c>
      <c r="IY18" s="207" t="s">
        <v>69</v>
      </c>
      <c r="IZ18" s="207" t="s">
        <v>69</v>
      </c>
      <c r="JA18" s="207" t="s">
        <v>69</v>
      </c>
      <c r="JB18" s="207" t="s">
        <v>69</v>
      </c>
      <c r="JC18" s="207" t="s">
        <v>69</v>
      </c>
      <c r="JD18" s="207" t="s">
        <v>69</v>
      </c>
      <c r="JE18" s="207" t="s">
        <v>69</v>
      </c>
      <c r="JF18" s="207" t="s">
        <v>69</v>
      </c>
      <c r="JG18" s="207" t="s">
        <v>69</v>
      </c>
      <c r="JH18" s="207" t="s">
        <v>69</v>
      </c>
      <c r="JI18" s="207" t="s">
        <v>69</v>
      </c>
      <c r="JJ18" s="207" t="s">
        <v>69</v>
      </c>
      <c r="JK18" s="207" t="s">
        <v>69</v>
      </c>
      <c r="JL18" s="207" t="s">
        <v>69</v>
      </c>
      <c r="JM18" s="207" t="s">
        <v>69</v>
      </c>
      <c r="JN18" s="207" t="s">
        <v>69</v>
      </c>
      <c r="JO18" s="207" t="s">
        <v>69</v>
      </c>
      <c r="JP18" s="207" t="s">
        <v>69</v>
      </c>
      <c r="JQ18" s="207" t="s">
        <v>69</v>
      </c>
      <c r="JR18" s="207" t="s">
        <v>69</v>
      </c>
      <c r="JS18" s="207" t="s">
        <v>69</v>
      </c>
      <c r="JT18" s="207" t="s">
        <v>69</v>
      </c>
      <c r="JU18" s="207" t="s">
        <v>69</v>
      </c>
      <c r="JV18" s="207" t="s">
        <v>69</v>
      </c>
      <c r="JW18" s="207" t="s">
        <v>69</v>
      </c>
      <c r="JX18" s="207" t="s">
        <v>69</v>
      </c>
      <c r="JY18" s="207" t="s">
        <v>69</v>
      </c>
      <c r="JZ18" s="207" t="s">
        <v>69</v>
      </c>
      <c r="KA18" s="207" t="s">
        <v>69</v>
      </c>
      <c r="KB18" s="207" t="s">
        <v>69</v>
      </c>
      <c r="KC18" s="207" t="s">
        <v>69</v>
      </c>
      <c r="KD18" s="207" t="s">
        <v>69</v>
      </c>
      <c r="KE18" s="207" t="s">
        <v>69</v>
      </c>
      <c r="KF18" s="207" t="s">
        <v>69</v>
      </c>
      <c r="KG18" s="207" t="s">
        <v>69</v>
      </c>
      <c r="KH18" s="207" t="s">
        <v>69</v>
      </c>
      <c r="KI18" s="207" t="s">
        <v>69</v>
      </c>
      <c r="KJ18" s="207" t="s">
        <v>69</v>
      </c>
      <c r="KK18" s="207" t="s">
        <v>69</v>
      </c>
      <c r="KL18" s="207" t="s">
        <v>69</v>
      </c>
      <c r="KM18" s="207" t="s">
        <v>69</v>
      </c>
      <c r="KN18" s="207" t="s">
        <v>69</v>
      </c>
      <c r="KO18" s="207" t="s">
        <v>69</v>
      </c>
      <c r="KP18" s="207" t="s">
        <v>69</v>
      </c>
      <c r="KQ18" s="207" t="s">
        <v>69</v>
      </c>
      <c r="KR18" s="207" t="s">
        <v>69</v>
      </c>
      <c r="KS18" s="207" t="s">
        <v>69</v>
      </c>
      <c r="KT18" s="207" t="s">
        <v>69</v>
      </c>
      <c r="KU18" s="207" t="s">
        <v>69</v>
      </c>
      <c r="KV18" s="207" t="s">
        <v>69</v>
      </c>
      <c r="KW18" s="207" t="s">
        <v>69</v>
      </c>
      <c r="KX18" s="207" t="s">
        <v>69</v>
      </c>
      <c r="KY18" s="207" t="s">
        <v>69</v>
      </c>
      <c r="KZ18" s="207" t="s">
        <v>69</v>
      </c>
      <c r="LA18" s="207" t="s">
        <v>69</v>
      </c>
      <c r="LB18" s="207" t="s">
        <v>69</v>
      </c>
      <c r="LC18" s="207" t="s">
        <v>69</v>
      </c>
      <c r="LD18" s="207" t="s">
        <v>69</v>
      </c>
      <c r="LE18" s="207" t="s">
        <v>69</v>
      </c>
      <c r="LF18" s="207" t="s">
        <v>69</v>
      </c>
      <c r="LG18" s="207" t="s">
        <v>69</v>
      </c>
      <c r="LH18" s="207" t="s">
        <v>69</v>
      </c>
      <c r="LI18" s="207" t="s">
        <v>69</v>
      </c>
      <c r="LJ18" s="207" t="s">
        <v>69</v>
      </c>
      <c r="LK18" s="207" t="s">
        <v>69</v>
      </c>
      <c r="LL18" s="207" t="s">
        <v>69</v>
      </c>
      <c r="LM18" s="207" t="s">
        <v>69</v>
      </c>
      <c r="LN18" s="207" t="s">
        <v>69</v>
      </c>
      <c r="LO18" s="207" t="s">
        <v>69</v>
      </c>
      <c r="LP18" s="207" t="s">
        <v>69</v>
      </c>
      <c r="LQ18" s="207" t="s">
        <v>69</v>
      </c>
      <c r="LR18" s="207" t="s">
        <v>69</v>
      </c>
      <c r="LS18" s="207" t="s">
        <v>69</v>
      </c>
      <c r="LT18" s="207" t="s">
        <v>69</v>
      </c>
      <c r="LU18" s="207" t="s">
        <v>69</v>
      </c>
      <c r="LV18" s="207" t="s">
        <v>69</v>
      </c>
      <c r="LW18" s="207" t="s">
        <v>69</v>
      </c>
      <c r="LX18" s="207" t="s">
        <v>69</v>
      </c>
      <c r="LY18" s="207" t="s">
        <v>69</v>
      </c>
      <c r="LZ18" s="207" t="s">
        <v>69</v>
      </c>
      <c r="MA18" s="207" t="s">
        <v>69</v>
      </c>
      <c r="MB18" s="207" t="s">
        <v>69</v>
      </c>
      <c r="MC18" s="207" t="s">
        <v>69</v>
      </c>
      <c r="MD18" s="207" t="s">
        <v>69</v>
      </c>
      <c r="ME18" s="207" t="s">
        <v>69</v>
      </c>
      <c r="MF18" s="207" t="s">
        <v>69</v>
      </c>
      <c r="MG18" s="207" t="s">
        <v>69</v>
      </c>
      <c r="MH18" s="207" t="s">
        <v>69</v>
      </c>
      <c r="MI18" s="207" t="s">
        <v>69</v>
      </c>
      <c r="MJ18" s="207" t="s">
        <v>69</v>
      </c>
      <c r="MK18" s="207" t="s">
        <v>69</v>
      </c>
      <c r="ML18" s="207" t="s">
        <v>69</v>
      </c>
      <c r="MM18" s="207" t="s">
        <v>69</v>
      </c>
      <c r="MN18" s="207" t="s">
        <v>69</v>
      </c>
      <c r="MO18" s="207" t="s">
        <v>69</v>
      </c>
      <c r="MP18" s="207" t="s">
        <v>69</v>
      </c>
      <c r="MQ18" s="207" t="s">
        <v>69</v>
      </c>
      <c r="MR18" s="207" t="s">
        <v>69</v>
      </c>
      <c r="MS18" s="207" t="s">
        <v>69</v>
      </c>
      <c r="MT18" s="207" t="s">
        <v>69</v>
      </c>
      <c r="MU18" s="207" t="s">
        <v>69</v>
      </c>
      <c r="MV18" s="207" t="s">
        <v>69</v>
      </c>
      <c r="MW18" s="207" t="s">
        <v>69</v>
      </c>
      <c r="MX18" s="207" t="s">
        <v>69</v>
      </c>
      <c r="MY18" s="207" t="s">
        <v>69</v>
      </c>
      <c r="MZ18" s="207" t="s">
        <v>69</v>
      </c>
      <c r="NA18" s="207" t="s">
        <v>69</v>
      </c>
      <c r="NB18" s="207" t="s">
        <v>69</v>
      </c>
      <c r="NC18" s="207" t="s">
        <v>69</v>
      </c>
      <c r="ND18" s="207" t="s">
        <v>69</v>
      </c>
      <c r="NE18" s="207" t="s">
        <v>69</v>
      </c>
      <c r="NF18" s="207" t="s">
        <v>69</v>
      </c>
      <c r="NG18" s="207" t="s">
        <v>69</v>
      </c>
      <c r="NH18" s="207" t="s">
        <v>69</v>
      </c>
      <c r="NI18" s="207" t="s">
        <v>69</v>
      </c>
      <c r="NJ18" s="207" t="s">
        <v>69</v>
      </c>
      <c r="NK18" s="207" t="s">
        <v>69</v>
      </c>
      <c r="NL18" s="207" t="s">
        <v>69</v>
      </c>
      <c r="NM18" s="207" t="s">
        <v>69</v>
      </c>
      <c r="NN18" s="207" t="s">
        <v>69</v>
      </c>
      <c r="NO18" s="207" t="s">
        <v>69</v>
      </c>
      <c r="NP18" s="207" t="s">
        <v>69</v>
      </c>
      <c r="NQ18" s="207" t="s">
        <v>69</v>
      </c>
      <c r="NR18" s="207" t="s">
        <v>69</v>
      </c>
      <c r="NS18" s="207" t="s">
        <v>69</v>
      </c>
      <c r="NT18" s="207" t="s">
        <v>69</v>
      </c>
      <c r="NU18" s="207" t="s">
        <v>69</v>
      </c>
      <c r="NV18" s="207" t="s">
        <v>69</v>
      </c>
      <c r="NW18" s="207" t="s">
        <v>69</v>
      </c>
      <c r="NX18" s="207" t="s">
        <v>69</v>
      </c>
      <c r="NY18" s="207" t="s">
        <v>69</v>
      </c>
      <c r="NZ18" s="207" t="s">
        <v>69</v>
      </c>
      <c r="OA18" s="207" t="s">
        <v>69</v>
      </c>
      <c r="OB18" s="207" t="s">
        <v>69</v>
      </c>
      <c r="OC18" s="207" t="s">
        <v>69</v>
      </c>
      <c r="OD18" s="207" t="s">
        <v>69</v>
      </c>
      <c r="OE18" s="207" t="s">
        <v>69</v>
      </c>
      <c r="OF18" s="207" t="s">
        <v>69</v>
      </c>
      <c r="OG18" s="207" t="s">
        <v>69</v>
      </c>
      <c r="OH18" s="207" t="s">
        <v>69</v>
      </c>
      <c r="OI18" s="207" t="s">
        <v>69</v>
      </c>
      <c r="OJ18" s="207" t="s">
        <v>69</v>
      </c>
      <c r="OK18" s="207" t="s">
        <v>69</v>
      </c>
      <c r="OL18" s="207" t="s">
        <v>69</v>
      </c>
      <c r="OM18" s="207" t="s">
        <v>69</v>
      </c>
      <c r="ON18" s="207" t="s">
        <v>69</v>
      </c>
      <c r="OO18" s="207" t="s">
        <v>69</v>
      </c>
      <c r="OP18" s="207" t="s">
        <v>69</v>
      </c>
      <c r="OQ18" s="207" t="s">
        <v>69</v>
      </c>
      <c r="OR18" s="207" t="s">
        <v>69</v>
      </c>
      <c r="OS18" s="207" t="s">
        <v>69</v>
      </c>
      <c r="OT18" s="207" t="s">
        <v>69</v>
      </c>
      <c r="OU18" s="207" t="s">
        <v>69</v>
      </c>
      <c r="OV18" s="207" t="s">
        <v>69</v>
      </c>
      <c r="OW18" s="207" t="s">
        <v>69</v>
      </c>
      <c r="OX18" s="207" t="s">
        <v>69</v>
      </c>
      <c r="OY18" s="207" t="s">
        <v>69</v>
      </c>
      <c r="OZ18" s="207" t="s">
        <v>69</v>
      </c>
      <c r="PA18" s="207" t="s">
        <v>69</v>
      </c>
      <c r="PB18" s="207" t="s">
        <v>69</v>
      </c>
      <c r="PC18" s="207" t="s">
        <v>69</v>
      </c>
      <c r="PD18" s="207" t="s">
        <v>69</v>
      </c>
      <c r="PE18" s="207" t="s">
        <v>69</v>
      </c>
      <c r="PF18" s="207" t="s">
        <v>69</v>
      </c>
      <c r="PG18" s="207" t="s">
        <v>69</v>
      </c>
      <c r="PH18" s="207" t="s">
        <v>69</v>
      </c>
      <c r="PI18" s="207" t="s">
        <v>69</v>
      </c>
      <c r="PJ18" s="207" t="s">
        <v>69</v>
      </c>
      <c r="PK18" s="207" t="s">
        <v>69</v>
      </c>
      <c r="PL18" s="207" t="s">
        <v>69</v>
      </c>
      <c r="PM18" s="207" t="s">
        <v>69</v>
      </c>
      <c r="PN18" s="207" t="s">
        <v>69</v>
      </c>
      <c r="PO18" s="207" t="s">
        <v>69</v>
      </c>
      <c r="PP18" s="207" t="s">
        <v>69</v>
      </c>
      <c r="PQ18" s="207" t="s">
        <v>69</v>
      </c>
      <c r="PR18" s="207" t="s">
        <v>69</v>
      </c>
      <c r="PS18" s="207" t="s">
        <v>69</v>
      </c>
      <c r="PT18" s="207" t="s">
        <v>69</v>
      </c>
      <c r="PU18" s="207" t="s">
        <v>69</v>
      </c>
      <c r="PV18" s="207" t="s">
        <v>69</v>
      </c>
      <c r="PW18" s="207" t="s">
        <v>69</v>
      </c>
      <c r="PX18" s="207" t="s">
        <v>69</v>
      </c>
      <c r="PY18" s="207" t="s">
        <v>69</v>
      </c>
      <c r="PZ18" s="207" t="s">
        <v>69</v>
      </c>
      <c r="QA18" s="207" t="s">
        <v>69</v>
      </c>
      <c r="QB18" s="207" t="s">
        <v>69</v>
      </c>
      <c r="QC18" s="207" t="s">
        <v>69</v>
      </c>
      <c r="QD18" s="207" t="s">
        <v>69</v>
      </c>
      <c r="QE18" s="207" t="s">
        <v>69</v>
      </c>
      <c r="QF18" s="207" t="s">
        <v>69</v>
      </c>
      <c r="QG18" s="207" t="s">
        <v>69</v>
      </c>
      <c r="QH18" s="207" t="s">
        <v>69</v>
      </c>
      <c r="QI18" s="207" t="s">
        <v>69</v>
      </c>
      <c r="QJ18" s="207" t="s">
        <v>69</v>
      </c>
      <c r="QK18" s="207" t="s">
        <v>69</v>
      </c>
      <c r="QL18" s="207" t="s">
        <v>69</v>
      </c>
      <c r="QM18" s="207" t="s">
        <v>69</v>
      </c>
      <c r="QN18" s="207" t="s">
        <v>69</v>
      </c>
      <c r="QO18" s="207" t="s">
        <v>69</v>
      </c>
      <c r="QP18" s="207" t="s">
        <v>69</v>
      </c>
      <c r="QQ18" s="207" t="s">
        <v>69</v>
      </c>
      <c r="QR18" s="207" t="s">
        <v>69</v>
      </c>
      <c r="QS18" s="207" t="s">
        <v>69</v>
      </c>
      <c r="QT18" s="207" t="s">
        <v>69</v>
      </c>
      <c r="QU18" s="207" t="s">
        <v>69</v>
      </c>
      <c r="QV18" s="207" t="s">
        <v>69</v>
      </c>
      <c r="QW18" s="207" t="s">
        <v>69</v>
      </c>
      <c r="QX18" s="207" t="s">
        <v>69</v>
      </c>
      <c r="QY18" s="207" t="s">
        <v>69</v>
      </c>
      <c r="QZ18" s="207" t="s">
        <v>69</v>
      </c>
      <c r="RA18" s="207" t="s">
        <v>69</v>
      </c>
      <c r="RB18" s="207" t="s">
        <v>69</v>
      </c>
      <c r="RC18" s="207" t="s">
        <v>69</v>
      </c>
      <c r="RD18" s="207" t="s">
        <v>69</v>
      </c>
      <c r="RE18" s="207" t="s">
        <v>69</v>
      </c>
      <c r="RF18" s="207" t="s">
        <v>69</v>
      </c>
      <c r="RG18" s="207" t="s">
        <v>69</v>
      </c>
      <c r="RH18" s="207" t="s">
        <v>69</v>
      </c>
      <c r="RI18" s="207" t="s">
        <v>69</v>
      </c>
      <c r="RJ18" s="207" t="s">
        <v>69</v>
      </c>
      <c r="RK18" s="207" t="s">
        <v>69</v>
      </c>
      <c r="RL18" s="207" t="s">
        <v>69</v>
      </c>
      <c r="RM18" s="207" t="s">
        <v>69</v>
      </c>
      <c r="RN18" s="207" t="s">
        <v>69</v>
      </c>
      <c r="RO18" s="207" t="s">
        <v>69</v>
      </c>
      <c r="RP18" s="207" t="s">
        <v>69</v>
      </c>
      <c r="RQ18" s="207" t="s">
        <v>69</v>
      </c>
      <c r="RR18" s="207" t="s">
        <v>69</v>
      </c>
      <c r="RS18" s="207" t="s">
        <v>69</v>
      </c>
      <c r="RT18" s="207" t="s">
        <v>69</v>
      </c>
      <c r="RU18" s="207" t="s">
        <v>69</v>
      </c>
      <c r="RV18" s="207" t="s">
        <v>69</v>
      </c>
      <c r="RW18" s="207" t="s">
        <v>69</v>
      </c>
      <c r="RX18" s="207" t="s">
        <v>69</v>
      </c>
      <c r="RY18" s="207" t="s">
        <v>69</v>
      </c>
      <c r="RZ18" s="207" t="s">
        <v>69</v>
      </c>
      <c r="SA18" s="207" t="s">
        <v>69</v>
      </c>
      <c r="SB18" s="207" t="s">
        <v>69</v>
      </c>
      <c r="SC18" s="207" t="s">
        <v>69</v>
      </c>
      <c r="SD18" s="207" t="s">
        <v>69</v>
      </c>
      <c r="SE18" s="207" t="s">
        <v>69</v>
      </c>
      <c r="SF18" s="207" t="s">
        <v>69</v>
      </c>
      <c r="SG18" s="207" t="s">
        <v>69</v>
      </c>
      <c r="SH18" s="207" t="s">
        <v>69</v>
      </c>
      <c r="SI18" s="207" t="s">
        <v>69</v>
      </c>
      <c r="SJ18" s="207" t="s">
        <v>69</v>
      </c>
      <c r="SK18" s="207" t="s">
        <v>69</v>
      </c>
      <c r="SL18" s="207" t="s">
        <v>69</v>
      </c>
      <c r="SM18" s="207" t="s">
        <v>69</v>
      </c>
      <c r="SN18" s="207" t="s">
        <v>69</v>
      </c>
      <c r="SO18" s="207" t="s">
        <v>69</v>
      </c>
      <c r="SP18" s="207" t="s">
        <v>69</v>
      </c>
      <c r="SQ18" s="207" t="s">
        <v>69</v>
      </c>
      <c r="SR18" s="207" t="s">
        <v>69</v>
      </c>
      <c r="SS18" s="207" t="s">
        <v>69</v>
      </c>
      <c r="ST18" s="207" t="s">
        <v>69</v>
      </c>
      <c r="SU18" s="207" t="s">
        <v>69</v>
      </c>
      <c r="SV18" s="207" t="s">
        <v>69</v>
      </c>
      <c r="SW18" s="207" t="s">
        <v>69</v>
      </c>
      <c r="SX18" s="207" t="s">
        <v>69</v>
      </c>
      <c r="SY18" s="207" t="s">
        <v>69</v>
      </c>
      <c r="SZ18" s="207" t="s">
        <v>69</v>
      </c>
      <c r="TA18" s="207" t="s">
        <v>69</v>
      </c>
      <c r="TB18" s="207" t="s">
        <v>69</v>
      </c>
      <c r="TC18" s="207" t="s">
        <v>69</v>
      </c>
      <c r="TD18" s="207" t="s">
        <v>69</v>
      </c>
      <c r="TE18" s="207" t="s">
        <v>69</v>
      </c>
      <c r="TF18" s="207" t="s">
        <v>69</v>
      </c>
      <c r="TG18" s="207" t="s">
        <v>69</v>
      </c>
      <c r="TH18" s="207" t="s">
        <v>69</v>
      </c>
      <c r="TI18" s="207" t="s">
        <v>69</v>
      </c>
      <c r="TJ18" s="207" t="s">
        <v>69</v>
      </c>
      <c r="TK18" s="207" t="s">
        <v>69</v>
      </c>
      <c r="TL18" s="207" t="s">
        <v>69</v>
      </c>
      <c r="TM18" s="207" t="s">
        <v>69</v>
      </c>
      <c r="TN18" s="207" t="s">
        <v>69</v>
      </c>
      <c r="TO18" s="207" t="s">
        <v>69</v>
      </c>
      <c r="TP18" s="207" t="s">
        <v>69</v>
      </c>
      <c r="TQ18" s="207" t="s">
        <v>69</v>
      </c>
      <c r="TR18" s="207" t="s">
        <v>69</v>
      </c>
      <c r="TS18" s="207" t="s">
        <v>69</v>
      </c>
      <c r="TT18" s="207" t="s">
        <v>69</v>
      </c>
      <c r="TU18" s="207" t="s">
        <v>69</v>
      </c>
      <c r="TV18" s="207" t="s">
        <v>69</v>
      </c>
      <c r="TW18" s="207" t="s">
        <v>27</v>
      </c>
      <c r="TX18" s="207" t="s">
        <v>26</v>
      </c>
      <c r="TY18" s="207" t="s">
        <v>26</v>
      </c>
      <c r="TZ18" s="207" t="s">
        <v>26</v>
      </c>
      <c r="UA18" s="207" t="s">
        <v>26</v>
      </c>
      <c r="UB18" s="207" t="s">
        <v>26</v>
      </c>
      <c r="UC18" s="207" t="s">
        <v>26</v>
      </c>
      <c r="UD18" s="207" t="s">
        <v>26</v>
      </c>
      <c r="UE18" s="207" t="s">
        <v>26</v>
      </c>
      <c r="UF18" s="207" t="s">
        <v>26</v>
      </c>
      <c r="UG18" s="207" t="s">
        <v>26</v>
      </c>
      <c r="UH18" s="207" t="s">
        <v>26</v>
      </c>
      <c r="UI18" s="207" t="s">
        <v>26</v>
      </c>
      <c r="UJ18" s="207" t="s">
        <v>26</v>
      </c>
      <c r="UK18" s="207" t="s">
        <v>26</v>
      </c>
      <c r="UL18" s="207" t="s">
        <v>26</v>
      </c>
      <c r="UM18" s="207" t="s">
        <v>26</v>
      </c>
      <c r="UN18" s="207" t="s">
        <v>26</v>
      </c>
      <c r="UO18" s="207" t="s">
        <v>26</v>
      </c>
      <c r="UP18" s="207" t="s">
        <v>26</v>
      </c>
      <c r="UQ18" s="207" t="s">
        <v>26</v>
      </c>
      <c r="UR18" s="207" t="s">
        <v>26</v>
      </c>
      <c r="US18" s="207" t="s">
        <v>26</v>
      </c>
      <c r="UT18" s="207" t="s">
        <v>26</v>
      </c>
      <c r="UU18" s="207" t="s">
        <v>26</v>
      </c>
      <c r="UV18" s="207" t="s">
        <v>26</v>
      </c>
      <c r="UW18" s="207" t="s">
        <v>26</v>
      </c>
      <c r="UX18" s="207" t="s">
        <v>26</v>
      </c>
      <c r="UY18" s="207" t="s">
        <v>26</v>
      </c>
      <c r="UZ18" s="207" t="s">
        <v>26</v>
      </c>
      <c r="VA18" s="207" t="s">
        <v>27</v>
      </c>
      <c r="VB18" s="207" t="s">
        <v>26</v>
      </c>
      <c r="VC18" s="207" t="s">
        <v>26</v>
      </c>
      <c r="VD18" s="207" t="s">
        <v>26</v>
      </c>
      <c r="VE18" s="207" t="s">
        <v>26</v>
      </c>
      <c r="VF18" s="207" t="s">
        <v>26</v>
      </c>
      <c r="VG18" s="207" t="s">
        <v>26</v>
      </c>
      <c r="VH18" s="207" t="s">
        <v>15</v>
      </c>
      <c r="VI18" s="207" t="s">
        <v>15</v>
      </c>
      <c r="VJ18" s="207" t="s">
        <v>26</v>
      </c>
      <c r="VK18" s="207" t="s">
        <v>15</v>
      </c>
      <c r="VL18" s="207" t="s">
        <v>15</v>
      </c>
      <c r="VM18" s="207" t="s">
        <v>15</v>
      </c>
      <c r="VN18" s="207" t="s">
        <v>15</v>
      </c>
      <c r="VO18" s="207" t="s">
        <v>15</v>
      </c>
      <c r="VP18" s="207" t="s">
        <v>15</v>
      </c>
      <c r="VQ18" s="207" t="s">
        <v>26</v>
      </c>
      <c r="VR18" s="207" t="s">
        <v>26</v>
      </c>
      <c r="VS18" s="207" t="s">
        <v>26</v>
      </c>
      <c r="VT18" s="207" t="s">
        <v>26</v>
      </c>
      <c r="VU18" s="207" t="s">
        <v>26</v>
      </c>
      <c r="VV18" s="207" t="s">
        <v>26</v>
      </c>
      <c r="VW18" s="207" t="s">
        <v>26</v>
      </c>
      <c r="VX18" s="207" t="s">
        <v>26</v>
      </c>
      <c r="VY18" s="207" t="s">
        <v>26</v>
      </c>
      <c r="VZ18" s="207" t="s">
        <v>26</v>
      </c>
      <c r="WA18" s="207" t="s">
        <v>26</v>
      </c>
      <c r="WB18" s="207" t="s">
        <v>26</v>
      </c>
      <c r="WC18" s="207" t="s">
        <v>26</v>
      </c>
      <c r="WD18" s="207" t="s">
        <v>26</v>
      </c>
      <c r="WE18" s="207" t="s">
        <v>26</v>
      </c>
      <c r="WF18" s="207" t="s">
        <v>27</v>
      </c>
      <c r="WG18" s="207" t="s">
        <v>26</v>
      </c>
      <c r="WH18" s="207" t="s">
        <v>26</v>
      </c>
      <c r="WI18" s="207" t="s">
        <v>26</v>
      </c>
      <c r="WJ18" s="207" t="s">
        <v>26</v>
      </c>
      <c r="WK18" s="207" t="s">
        <v>26</v>
      </c>
      <c r="WL18" s="207" t="s">
        <v>26</v>
      </c>
      <c r="WM18" s="207" t="s">
        <v>26</v>
      </c>
      <c r="WN18" s="207" t="s">
        <v>26</v>
      </c>
      <c r="WO18" s="207" t="s">
        <v>26</v>
      </c>
      <c r="WP18" s="207" t="s">
        <v>26</v>
      </c>
      <c r="WQ18" s="207" t="s">
        <v>26</v>
      </c>
      <c r="WR18" s="207" t="s">
        <v>26</v>
      </c>
      <c r="WS18" s="207" t="s">
        <v>27</v>
      </c>
      <c r="WT18" s="207" t="s">
        <v>26</v>
      </c>
      <c r="WU18" s="207" t="s">
        <v>26</v>
      </c>
      <c r="WV18" s="207" t="s">
        <v>26</v>
      </c>
      <c r="WW18" s="207" t="s">
        <v>26</v>
      </c>
      <c r="WX18" s="207" t="s">
        <v>26</v>
      </c>
      <c r="WY18" s="207" t="s">
        <v>26</v>
      </c>
      <c r="WZ18" s="207" t="s">
        <v>26</v>
      </c>
      <c r="XA18" s="207" t="s">
        <v>27</v>
      </c>
      <c r="XB18" s="207" t="s">
        <v>26</v>
      </c>
      <c r="XC18" s="207" t="s">
        <v>26</v>
      </c>
      <c r="XD18" s="207" t="s">
        <v>26</v>
      </c>
      <c r="XE18" s="207" t="s">
        <v>26</v>
      </c>
      <c r="XF18" s="207" t="s">
        <v>26</v>
      </c>
      <c r="XG18" s="207" t="s">
        <v>26</v>
      </c>
      <c r="XH18" s="207" t="s">
        <v>26</v>
      </c>
      <c r="XI18" s="207" t="s">
        <v>26</v>
      </c>
      <c r="XJ18" s="207" t="s">
        <v>26</v>
      </c>
      <c r="XK18" s="207" t="s">
        <v>26</v>
      </c>
      <c r="XL18" s="207" t="s">
        <v>26</v>
      </c>
      <c r="XM18" s="207" t="s">
        <v>26</v>
      </c>
      <c r="XN18" s="207" t="s">
        <v>26</v>
      </c>
      <c r="XO18" s="207" t="s">
        <v>26</v>
      </c>
      <c r="XP18" s="207" t="s">
        <v>26</v>
      </c>
      <c r="XQ18" s="207" t="s">
        <v>26</v>
      </c>
      <c r="XR18" s="207" t="s">
        <v>26</v>
      </c>
      <c r="XS18" s="207" t="s">
        <v>26</v>
      </c>
      <c r="XT18" s="207" t="s">
        <v>26</v>
      </c>
      <c r="XU18" s="207" t="s">
        <v>26</v>
      </c>
      <c r="XV18" s="207" t="s">
        <v>26</v>
      </c>
      <c r="XW18" s="207" t="s">
        <v>26</v>
      </c>
      <c r="XX18" s="207" t="s">
        <v>26</v>
      </c>
      <c r="XY18" s="207" t="s">
        <v>26</v>
      </c>
      <c r="XZ18" s="207" t="s">
        <v>26</v>
      </c>
      <c r="YA18" s="207" t="s">
        <v>26</v>
      </c>
      <c r="YB18" s="207" t="s">
        <v>26</v>
      </c>
      <c r="YC18" s="207" t="s">
        <v>26</v>
      </c>
      <c r="YD18" s="207" t="s">
        <v>26</v>
      </c>
      <c r="YE18" s="207" t="s">
        <v>26</v>
      </c>
      <c r="YF18" s="207" t="s">
        <v>26</v>
      </c>
      <c r="YG18" s="207" t="s">
        <v>26</v>
      </c>
      <c r="YH18" s="207" t="s">
        <v>26</v>
      </c>
      <c r="YI18" s="207" t="s">
        <v>26</v>
      </c>
      <c r="YJ18" s="207" t="s">
        <v>26</v>
      </c>
      <c r="YK18" s="207" t="s">
        <v>26</v>
      </c>
      <c r="YL18" s="207" t="s">
        <v>26</v>
      </c>
      <c r="YM18" s="207" t="s">
        <v>26</v>
      </c>
      <c r="YN18" s="207" t="s">
        <v>26</v>
      </c>
      <c r="YO18" s="207" t="s">
        <v>26</v>
      </c>
      <c r="YP18" s="207" t="s">
        <v>26</v>
      </c>
      <c r="YQ18" s="207" t="s">
        <v>26</v>
      </c>
      <c r="YR18" s="207" t="s">
        <v>26</v>
      </c>
      <c r="YS18" s="207" t="s">
        <v>26</v>
      </c>
      <c r="YT18" s="207" t="s">
        <v>26</v>
      </c>
      <c r="YU18" s="207" t="s">
        <v>26</v>
      </c>
      <c r="YV18" s="207" t="s">
        <v>26</v>
      </c>
      <c r="YW18" s="207" t="s">
        <v>26</v>
      </c>
      <c r="YX18" s="207" t="s">
        <v>26</v>
      </c>
      <c r="YY18" s="207" t="s">
        <v>26</v>
      </c>
      <c r="YZ18" s="207" t="s">
        <v>26</v>
      </c>
      <c r="ZA18" s="207" t="s">
        <v>26</v>
      </c>
      <c r="ZB18" s="207" t="s">
        <v>26</v>
      </c>
      <c r="ZC18" s="207" t="s">
        <v>26</v>
      </c>
      <c r="ZD18" s="207" t="s">
        <v>26</v>
      </c>
      <c r="ZE18" s="207" t="s">
        <v>26</v>
      </c>
      <c r="ZF18" s="207" t="s">
        <v>26</v>
      </c>
      <c r="ZG18" s="207" t="s">
        <v>26</v>
      </c>
      <c r="ZH18" s="207" t="s">
        <v>26</v>
      </c>
      <c r="ZI18" s="207" t="s">
        <v>26</v>
      </c>
      <c r="ZJ18" s="207" t="s">
        <v>26</v>
      </c>
      <c r="ZK18" s="207" t="s">
        <v>26</v>
      </c>
      <c r="ZL18" s="207" t="s">
        <v>26</v>
      </c>
      <c r="ZM18" s="207" t="s">
        <v>26</v>
      </c>
      <c r="ZN18" s="207" t="s">
        <v>26</v>
      </c>
      <c r="ZO18" s="207" t="s">
        <v>26</v>
      </c>
      <c r="ZP18" s="207" t="s">
        <v>26</v>
      </c>
      <c r="ZQ18" s="207" t="s">
        <v>26</v>
      </c>
      <c r="ZR18" s="207" t="s">
        <v>26</v>
      </c>
      <c r="ZS18" s="207" t="s">
        <v>26</v>
      </c>
      <c r="ZT18" s="207" t="s">
        <v>26</v>
      </c>
      <c r="ZU18" s="207" t="s">
        <v>26</v>
      </c>
      <c r="ZV18" s="207" t="s">
        <v>15</v>
      </c>
      <c r="ZW18" s="207" t="s">
        <v>26</v>
      </c>
      <c r="ZX18" s="207" t="s">
        <v>26</v>
      </c>
      <c r="ZY18" s="207" t="s">
        <v>26</v>
      </c>
      <c r="ZZ18" s="207" t="s">
        <v>26</v>
      </c>
      <c r="AAA18" s="207" t="s">
        <v>158</v>
      </c>
      <c r="AAB18" s="207" t="s">
        <v>158</v>
      </c>
      <c r="AAC18" s="207" t="s">
        <v>158</v>
      </c>
      <c r="AAD18" s="207" t="s">
        <v>158</v>
      </c>
      <c r="AAE18" s="207" t="s">
        <v>158</v>
      </c>
      <c r="AAF18" s="207" t="s">
        <v>158</v>
      </c>
      <c r="AAG18" s="207" t="s">
        <v>158</v>
      </c>
      <c r="AAH18" s="207" t="s">
        <v>158</v>
      </c>
      <c r="AAI18" s="207" t="s">
        <v>158</v>
      </c>
      <c r="AAJ18" s="207" t="s">
        <v>158</v>
      </c>
      <c r="AAK18" s="207" t="s">
        <v>158</v>
      </c>
      <c r="AAL18" s="207" t="s">
        <v>158</v>
      </c>
      <c r="AAM18" s="207" t="s">
        <v>158</v>
      </c>
      <c r="AAN18" s="207" t="s">
        <v>158</v>
      </c>
      <c r="AAO18" s="207" t="s">
        <v>158</v>
      </c>
      <c r="AAP18" s="207" t="s">
        <v>158</v>
      </c>
      <c r="AAQ18" s="207" t="s">
        <v>158</v>
      </c>
      <c r="AAR18" s="207" t="s">
        <v>158</v>
      </c>
      <c r="AAS18" s="207" t="s">
        <v>158</v>
      </c>
      <c r="AAT18" s="207" t="s">
        <v>158</v>
      </c>
      <c r="AAU18" s="207" t="s">
        <v>158</v>
      </c>
      <c r="AAV18" s="207" t="s">
        <v>158</v>
      </c>
      <c r="AAW18" s="207" t="s">
        <v>158</v>
      </c>
      <c r="AAX18" s="207" t="s">
        <v>158</v>
      </c>
      <c r="AAY18" s="207" t="s">
        <v>158</v>
      </c>
      <c r="AAZ18" s="207" t="s">
        <v>158</v>
      </c>
      <c r="ABA18" s="306">
        <f>(ÜBERSICHT!K18)</f>
        <v>0</v>
      </c>
      <c r="ABB18" s="195">
        <f>(ÜBERSICHT!L18)</f>
        <v>0</v>
      </c>
      <c r="ABC18" s="206">
        <f t="shared" si="2"/>
        <v>151</v>
      </c>
      <c r="ABD18" s="34">
        <f t="shared" si="3"/>
        <v>146</v>
      </c>
      <c r="ABE18" s="34">
        <f t="shared" si="4"/>
        <v>5</v>
      </c>
      <c r="ABF18" s="34">
        <f t="shared" si="5"/>
        <v>0</v>
      </c>
      <c r="ABG18" s="34">
        <f t="shared" si="6"/>
        <v>9</v>
      </c>
      <c r="ABH18" s="34">
        <f t="shared" si="7"/>
        <v>0</v>
      </c>
      <c r="ABI18" s="34">
        <f t="shared" si="8"/>
        <v>536</v>
      </c>
      <c r="ABJ18" s="73">
        <f t="shared" si="9"/>
        <v>696</v>
      </c>
      <c r="ABK18" s="28"/>
      <c r="ABL18" s="73">
        <v>2</v>
      </c>
      <c r="ABM18" s="72" t="s">
        <v>37</v>
      </c>
      <c r="ABO18" s="28"/>
      <c r="ABP18" s="271" t="str">
        <f>(Mitglieder!C19)</f>
        <v>Jörg</v>
      </c>
      <c r="ABQ18" s="216">
        <f t="shared" si="103"/>
        <v>0.9668874172185431</v>
      </c>
      <c r="ABR18" s="216" t="e">
        <f t="shared" si="104"/>
        <v>#DIV/0!</v>
      </c>
      <c r="ABS18" s="34">
        <f t="shared" si="10"/>
        <v>0</v>
      </c>
      <c r="ABT18" s="34">
        <f t="shared" si="11"/>
        <v>0</v>
      </c>
      <c r="ABU18" s="34">
        <f t="shared" si="12"/>
        <v>0</v>
      </c>
      <c r="ABV18" s="34">
        <f t="shared" si="13"/>
        <v>0</v>
      </c>
      <c r="ABW18" s="34">
        <f t="shared" si="14"/>
        <v>0</v>
      </c>
      <c r="ABX18" s="34">
        <f t="shared" si="15"/>
        <v>31</v>
      </c>
      <c r="ABY18" s="73">
        <f t="shared" si="16"/>
        <v>31</v>
      </c>
      <c r="ABZ18" s="216" t="e">
        <f t="shared" si="105"/>
        <v>#DIV/0!</v>
      </c>
      <c r="ACA18" s="34">
        <f t="shared" si="17"/>
        <v>0</v>
      </c>
      <c r="ACB18" s="34">
        <f t="shared" si="18"/>
        <v>0</v>
      </c>
      <c r="ACC18" s="34">
        <f t="shared" si="19"/>
        <v>0</v>
      </c>
      <c r="ACD18" s="34">
        <f t="shared" si="20"/>
        <v>0</v>
      </c>
      <c r="ACE18" s="34">
        <f t="shared" si="21"/>
        <v>0</v>
      </c>
      <c r="ACF18" s="34">
        <f t="shared" si="22"/>
        <v>31</v>
      </c>
      <c r="ACG18" s="73">
        <f t="shared" si="113"/>
        <v>31</v>
      </c>
      <c r="ACH18" s="216" t="e">
        <f t="shared" si="106"/>
        <v>#DIV/0!</v>
      </c>
      <c r="ACI18" s="34">
        <f t="shared" si="24"/>
        <v>0</v>
      </c>
      <c r="ACJ18" s="34">
        <f t="shared" si="25"/>
        <v>0</v>
      </c>
      <c r="ACK18" s="34">
        <f t="shared" si="26"/>
        <v>0</v>
      </c>
      <c r="ACL18" s="34">
        <f t="shared" si="27"/>
        <v>0</v>
      </c>
      <c r="ACM18" s="34">
        <f t="shared" si="28"/>
        <v>0</v>
      </c>
      <c r="ACN18" s="34">
        <f t="shared" si="29"/>
        <v>31</v>
      </c>
      <c r="ACO18" s="73">
        <f t="shared" si="114"/>
        <v>31</v>
      </c>
      <c r="ACP18" s="216">
        <f t="shared" si="107"/>
        <v>0.96296296296296291</v>
      </c>
      <c r="ACQ18" s="34">
        <f t="shared" si="31"/>
        <v>26</v>
      </c>
      <c r="ACR18" s="34">
        <f t="shared" si="32"/>
        <v>1</v>
      </c>
      <c r="ACS18" s="34">
        <f t="shared" si="33"/>
        <v>0</v>
      </c>
      <c r="ACT18" s="34">
        <f t="shared" si="34"/>
        <v>0</v>
      </c>
      <c r="ACU18" s="34">
        <f t="shared" si="35"/>
        <v>0</v>
      </c>
      <c r="ACV18" s="34">
        <f t="shared" si="36"/>
        <v>3</v>
      </c>
      <c r="ACW18" s="73">
        <f t="shared" si="115"/>
        <v>30</v>
      </c>
      <c r="ACX18" s="216">
        <f t="shared" si="108"/>
        <v>0.95652173913043481</v>
      </c>
      <c r="ACY18" s="34">
        <f t="shared" si="38"/>
        <v>22</v>
      </c>
      <c r="ACZ18" s="34">
        <f t="shared" si="39"/>
        <v>1</v>
      </c>
      <c r="ADA18" s="34">
        <f t="shared" si="40"/>
        <v>0</v>
      </c>
      <c r="ADB18" s="34">
        <f t="shared" si="41"/>
        <v>8</v>
      </c>
      <c r="ADC18" s="34">
        <f t="shared" si="42"/>
        <v>0</v>
      </c>
      <c r="ADD18" s="34">
        <f t="shared" si="43"/>
        <v>0</v>
      </c>
      <c r="ADE18" s="73">
        <f t="shared" si="116"/>
        <v>31</v>
      </c>
      <c r="ADF18" s="216">
        <f t="shared" si="109"/>
        <v>0.9</v>
      </c>
      <c r="ADG18" s="34">
        <f t="shared" si="45"/>
        <v>27</v>
      </c>
      <c r="ADH18" s="34">
        <f t="shared" si="46"/>
        <v>3</v>
      </c>
      <c r="ADI18" s="34">
        <f t="shared" si="47"/>
        <v>0</v>
      </c>
      <c r="ADJ18" s="34">
        <f t="shared" si="48"/>
        <v>0</v>
      </c>
      <c r="ADK18" s="34">
        <f t="shared" si="49"/>
        <v>0</v>
      </c>
      <c r="ADL18" s="34">
        <f t="shared" si="50"/>
        <v>0</v>
      </c>
      <c r="ADM18" s="73">
        <f t="shared" si="117"/>
        <v>30</v>
      </c>
      <c r="ADN18" s="216">
        <f t="shared" si="110"/>
        <v>1</v>
      </c>
      <c r="ADO18" s="34">
        <f t="shared" si="52"/>
        <v>31</v>
      </c>
      <c r="ADP18" s="34">
        <f t="shared" si="53"/>
        <v>0</v>
      </c>
      <c r="ADQ18" s="34">
        <f t="shared" si="54"/>
        <v>0</v>
      </c>
      <c r="ADR18" s="34">
        <f t="shared" si="55"/>
        <v>0</v>
      </c>
      <c r="ADS18" s="34">
        <f t="shared" si="56"/>
        <v>0</v>
      </c>
      <c r="ADT18" s="34">
        <f t="shared" si="57"/>
        <v>0</v>
      </c>
      <c r="ADU18" s="73">
        <f t="shared" si="118"/>
        <v>31</v>
      </c>
      <c r="ADV18" s="216">
        <f t="shared" si="111"/>
        <v>1</v>
      </c>
      <c r="ADW18" s="34">
        <f t="shared" si="72"/>
        <v>31</v>
      </c>
      <c r="ADX18" s="34">
        <f t="shared" si="73"/>
        <v>0</v>
      </c>
      <c r="ADY18" s="34">
        <f t="shared" si="74"/>
        <v>0</v>
      </c>
      <c r="ADZ18" s="34">
        <f t="shared" si="75"/>
        <v>0</v>
      </c>
      <c r="AEA18" s="34">
        <f t="shared" si="76"/>
        <v>0</v>
      </c>
      <c r="AEB18" s="34">
        <f t="shared" si="77"/>
        <v>0</v>
      </c>
      <c r="AEC18" s="73">
        <f t="shared" si="119"/>
        <v>31</v>
      </c>
      <c r="AED18" s="216">
        <f t="shared" si="112"/>
        <v>1</v>
      </c>
      <c r="AEE18" s="34">
        <f t="shared" si="79"/>
        <v>9</v>
      </c>
      <c r="AEF18" s="34">
        <f t="shared" si="80"/>
        <v>0</v>
      </c>
      <c r="AEG18" s="34">
        <f t="shared" si="81"/>
        <v>0</v>
      </c>
      <c r="AEH18" s="34">
        <f t="shared" si="82"/>
        <v>1</v>
      </c>
      <c r="AEI18" s="34">
        <f t="shared" si="83"/>
        <v>0</v>
      </c>
      <c r="AEJ18" s="34">
        <f t="shared" si="84"/>
        <v>0</v>
      </c>
      <c r="AEK18" s="73">
        <f t="shared" si="120"/>
        <v>10</v>
      </c>
    </row>
    <row r="19" spans="1:817" x14ac:dyDescent="0.3">
      <c r="A19" s="200">
        <f t="shared" si="61"/>
        <v>17</v>
      </c>
      <c r="B19" s="283">
        <f>1*SUBTOTAL(3,A$3:A19)</f>
        <v>17</v>
      </c>
      <c r="C19" s="6" t="str">
        <f>(Mitglieder!C19)</f>
        <v>Jörg</v>
      </c>
      <c r="D19" s="171">
        <f t="shared" si="0"/>
        <v>0.89622641509433965</v>
      </c>
      <c r="E19" s="171">
        <f t="shared" si="1"/>
        <v>1</v>
      </c>
      <c r="F19" s="56"/>
      <c r="G19" s="207" t="s">
        <v>69</v>
      </c>
      <c r="H19" s="207" t="s">
        <v>69</v>
      </c>
      <c r="I19" s="207" t="s">
        <v>69</v>
      </c>
      <c r="J19" s="207" t="s">
        <v>69</v>
      </c>
      <c r="K19" s="207" t="s">
        <v>69</v>
      </c>
      <c r="L19" s="207" t="s">
        <v>69</v>
      </c>
      <c r="M19" s="207" t="s">
        <v>69</v>
      </c>
      <c r="N19" s="207" t="s">
        <v>69</v>
      </c>
      <c r="O19" s="207" t="s">
        <v>69</v>
      </c>
      <c r="P19" s="207" t="s">
        <v>69</v>
      </c>
      <c r="Q19" s="207" t="s">
        <v>69</v>
      </c>
      <c r="R19" s="207" t="s">
        <v>69</v>
      </c>
      <c r="S19" s="207" t="s">
        <v>69</v>
      </c>
      <c r="T19" s="207" t="s">
        <v>69</v>
      </c>
      <c r="U19" s="207" t="s">
        <v>69</v>
      </c>
      <c r="V19" s="207" t="s">
        <v>69</v>
      </c>
      <c r="W19" s="207" t="s">
        <v>69</v>
      </c>
      <c r="X19" s="207" t="s">
        <v>69</v>
      </c>
      <c r="Y19" s="207" t="s">
        <v>69</v>
      </c>
      <c r="Z19" s="207" t="s">
        <v>69</v>
      </c>
      <c r="AA19" s="207" t="s">
        <v>69</v>
      </c>
      <c r="AB19" s="207" t="s">
        <v>69</v>
      </c>
      <c r="AC19" s="207" t="s">
        <v>69</v>
      </c>
      <c r="AD19" s="207" t="s">
        <v>69</v>
      </c>
      <c r="AE19" s="207" t="s">
        <v>69</v>
      </c>
      <c r="AF19" s="207" t="s">
        <v>69</v>
      </c>
      <c r="AG19" s="207" t="s">
        <v>69</v>
      </c>
      <c r="AH19" s="207" t="s">
        <v>69</v>
      </c>
      <c r="AI19" s="207" t="s">
        <v>69</v>
      </c>
      <c r="AJ19" s="207" t="s">
        <v>69</v>
      </c>
      <c r="AK19" s="207" t="s">
        <v>69</v>
      </c>
      <c r="AL19" s="207" t="s">
        <v>69</v>
      </c>
      <c r="AM19" s="207" t="s">
        <v>69</v>
      </c>
      <c r="AN19" s="207" t="s">
        <v>69</v>
      </c>
      <c r="AO19" s="207" t="s">
        <v>69</v>
      </c>
      <c r="AP19" s="207" t="s">
        <v>69</v>
      </c>
      <c r="AQ19" s="207" t="s">
        <v>69</v>
      </c>
      <c r="AR19" s="207" t="s">
        <v>69</v>
      </c>
      <c r="AS19" s="207" t="s">
        <v>69</v>
      </c>
      <c r="AT19" s="207" t="s">
        <v>69</v>
      </c>
      <c r="AU19" s="207" t="s">
        <v>69</v>
      </c>
      <c r="AV19" s="207" t="s">
        <v>69</v>
      </c>
      <c r="AW19" s="207" t="s">
        <v>69</v>
      </c>
      <c r="AX19" s="207" t="s">
        <v>69</v>
      </c>
      <c r="AY19" s="207" t="s">
        <v>69</v>
      </c>
      <c r="AZ19" s="207" t="s">
        <v>69</v>
      </c>
      <c r="BA19" s="207" t="s">
        <v>69</v>
      </c>
      <c r="BB19" s="207" t="s">
        <v>69</v>
      </c>
      <c r="BC19" s="207" t="s">
        <v>69</v>
      </c>
      <c r="BD19" s="207" t="s">
        <v>69</v>
      </c>
      <c r="BE19" s="207" t="s">
        <v>69</v>
      </c>
      <c r="BF19" s="207" t="s">
        <v>69</v>
      </c>
      <c r="BG19" s="207" t="s">
        <v>69</v>
      </c>
      <c r="BH19" s="207" t="s">
        <v>69</v>
      </c>
      <c r="BI19" s="207" t="s">
        <v>69</v>
      </c>
      <c r="BJ19" s="207" t="s">
        <v>69</v>
      </c>
      <c r="BK19" s="207" t="s">
        <v>69</v>
      </c>
      <c r="BL19" s="207" t="s">
        <v>69</v>
      </c>
      <c r="BM19" s="207" t="s">
        <v>69</v>
      </c>
      <c r="BN19" s="207" t="s">
        <v>69</v>
      </c>
      <c r="BO19" s="207" t="s">
        <v>69</v>
      </c>
      <c r="BP19" s="207" t="s">
        <v>69</v>
      </c>
      <c r="BQ19" s="207" t="s">
        <v>69</v>
      </c>
      <c r="BR19" s="207" t="s">
        <v>69</v>
      </c>
      <c r="BS19" s="207" t="s">
        <v>69</v>
      </c>
      <c r="BT19" s="207" t="s">
        <v>69</v>
      </c>
      <c r="BU19" s="207" t="s">
        <v>69</v>
      </c>
      <c r="BV19" s="207" t="s">
        <v>69</v>
      </c>
      <c r="BW19" s="207" t="s">
        <v>69</v>
      </c>
      <c r="BX19" s="207" t="s">
        <v>69</v>
      </c>
      <c r="BY19" s="207" t="s">
        <v>69</v>
      </c>
      <c r="BZ19" s="207" t="s">
        <v>69</v>
      </c>
      <c r="CA19" s="207" t="s">
        <v>69</v>
      </c>
      <c r="CB19" s="207" t="s">
        <v>69</v>
      </c>
      <c r="CC19" s="207" t="s">
        <v>69</v>
      </c>
      <c r="CD19" s="207" t="s">
        <v>69</v>
      </c>
      <c r="CE19" s="207" t="s">
        <v>69</v>
      </c>
      <c r="CF19" s="207" t="s">
        <v>69</v>
      </c>
      <c r="CG19" s="207" t="s">
        <v>69</v>
      </c>
      <c r="CH19" s="207" t="s">
        <v>69</v>
      </c>
      <c r="CI19" s="207" t="s">
        <v>69</v>
      </c>
      <c r="CJ19" s="207" t="s">
        <v>69</v>
      </c>
      <c r="CK19" s="207" t="s">
        <v>69</v>
      </c>
      <c r="CL19" s="207" t="s">
        <v>69</v>
      </c>
      <c r="CM19" s="207" t="s">
        <v>69</v>
      </c>
      <c r="CN19" s="207" t="s">
        <v>69</v>
      </c>
      <c r="CO19" s="207" t="s">
        <v>69</v>
      </c>
      <c r="CP19" s="207" t="s">
        <v>69</v>
      </c>
      <c r="CQ19" s="207" t="s">
        <v>69</v>
      </c>
      <c r="CR19" s="207" t="s">
        <v>69</v>
      </c>
      <c r="CS19" s="207" t="s">
        <v>69</v>
      </c>
      <c r="CT19" s="207" t="s">
        <v>69</v>
      </c>
      <c r="CU19" s="207" t="s">
        <v>69</v>
      </c>
      <c r="CV19" s="207" t="s">
        <v>69</v>
      </c>
      <c r="CW19" s="207" t="s">
        <v>69</v>
      </c>
      <c r="CX19" s="207" t="s">
        <v>69</v>
      </c>
      <c r="CY19" s="207" t="s">
        <v>69</v>
      </c>
      <c r="CZ19" s="207" t="s">
        <v>69</v>
      </c>
      <c r="DA19" s="207" t="s">
        <v>69</v>
      </c>
      <c r="DB19" s="207" t="s">
        <v>69</v>
      </c>
      <c r="DC19" s="207" t="s">
        <v>69</v>
      </c>
      <c r="DD19" s="207" t="s">
        <v>69</v>
      </c>
      <c r="DE19" s="207" t="s">
        <v>69</v>
      </c>
      <c r="DF19" s="207" t="s">
        <v>69</v>
      </c>
      <c r="DG19" s="207" t="s">
        <v>69</v>
      </c>
      <c r="DH19" s="207" t="s">
        <v>69</v>
      </c>
      <c r="DI19" s="207" t="s">
        <v>69</v>
      </c>
      <c r="DJ19" s="207" t="s">
        <v>69</v>
      </c>
      <c r="DK19" s="207" t="s">
        <v>69</v>
      </c>
      <c r="DL19" s="207" t="s">
        <v>69</v>
      </c>
      <c r="DM19" s="207" t="s">
        <v>69</v>
      </c>
      <c r="DN19" s="207" t="s">
        <v>69</v>
      </c>
      <c r="DO19" s="207" t="s">
        <v>69</v>
      </c>
      <c r="DP19" s="207" t="s">
        <v>69</v>
      </c>
      <c r="DQ19" s="207" t="s">
        <v>69</v>
      </c>
      <c r="DR19" s="207" t="s">
        <v>69</v>
      </c>
      <c r="DS19" s="207" t="s">
        <v>69</v>
      </c>
      <c r="DT19" s="207" t="s">
        <v>69</v>
      </c>
      <c r="DU19" s="207" t="s">
        <v>69</v>
      </c>
      <c r="DV19" s="207" t="s">
        <v>69</v>
      </c>
      <c r="DW19" s="207" t="s">
        <v>69</v>
      </c>
      <c r="DX19" s="207" t="s">
        <v>69</v>
      </c>
      <c r="DY19" s="207" t="s">
        <v>69</v>
      </c>
      <c r="DZ19" s="207" t="s">
        <v>69</v>
      </c>
      <c r="EA19" s="207" t="s">
        <v>69</v>
      </c>
      <c r="EB19" s="207" t="s">
        <v>69</v>
      </c>
      <c r="EC19" s="207" t="s">
        <v>69</v>
      </c>
      <c r="ED19" s="207" t="s">
        <v>69</v>
      </c>
      <c r="EE19" s="207" t="s">
        <v>69</v>
      </c>
      <c r="EF19" s="207" t="s">
        <v>69</v>
      </c>
      <c r="EG19" s="207" t="s">
        <v>69</v>
      </c>
      <c r="EH19" s="207" t="s">
        <v>69</v>
      </c>
      <c r="EI19" s="207" t="s">
        <v>69</v>
      </c>
      <c r="EJ19" s="207" t="s">
        <v>69</v>
      </c>
      <c r="EK19" s="207" t="s">
        <v>69</v>
      </c>
      <c r="EL19" s="207" t="s">
        <v>69</v>
      </c>
      <c r="EM19" s="207" t="s">
        <v>69</v>
      </c>
      <c r="EN19" s="207" t="s">
        <v>69</v>
      </c>
      <c r="EO19" s="207" t="s">
        <v>69</v>
      </c>
      <c r="EP19" s="207" t="s">
        <v>69</v>
      </c>
      <c r="EQ19" s="207" t="s">
        <v>69</v>
      </c>
      <c r="ER19" s="207" t="s">
        <v>69</v>
      </c>
      <c r="ES19" s="207" t="s">
        <v>69</v>
      </c>
      <c r="ET19" s="207" t="s">
        <v>69</v>
      </c>
      <c r="EU19" s="207" t="s">
        <v>69</v>
      </c>
      <c r="EV19" s="207" t="s">
        <v>69</v>
      </c>
      <c r="EW19" s="207" t="s">
        <v>69</v>
      </c>
      <c r="EX19" s="207" t="s">
        <v>69</v>
      </c>
      <c r="EY19" s="207" t="s">
        <v>69</v>
      </c>
      <c r="EZ19" s="207" t="s">
        <v>69</v>
      </c>
      <c r="FA19" s="207" t="s">
        <v>69</v>
      </c>
      <c r="FB19" s="207" t="s">
        <v>69</v>
      </c>
      <c r="FC19" s="207" t="s">
        <v>69</v>
      </c>
      <c r="FD19" s="207" t="s">
        <v>69</v>
      </c>
      <c r="FE19" s="207" t="s">
        <v>26</v>
      </c>
      <c r="FF19" s="207" t="s">
        <v>26</v>
      </c>
      <c r="FG19" s="207" t="s">
        <v>27</v>
      </c>
      <c r="FH19" s="207" t="s">
        <v>26</v>
      </c>
      <c r="FI19" s="207" t="s">
        <v>26</v>
      </c>
      <c r="FJ19" s="207" t="s">
        <v>27</v>
      </c>
      <c r="FK19" s="207" t="s">
        <v>26</v>
      </c>
      <c r="FL19" s="207" t="s">
        <v>27</v>
      </c>
      <c r="FM19" s="207" t="s">
        <v>26</v>
      </c>
      <c r="FN19" s="207" t="s">
        <v>26</v>
      </c>
      <c r="FO19" s="207" t="s">
        <v>27</v>
      </c>
      <c r="FP19" s="207" t="s">
        <v>27</v>
      </c>
      <c r="FQ19" s="207" t="s">
        <v>26</v>
      </c>
      <c r="FR19" s="207" t="s">
        <v>26</v>
      </c>
      <c r="FS19" s="207" t="s">
        <v>27</v>
      </c>
      <c r="FT19" s="207" t="s">
        <v>26</v>
      </c>
      <c r="FU19" s="207" t="s">
        <v>26</v>
      </c>
      <c r="FV19" s="207" t="s">
        <v>27</v>
      </c>
      <c r="FW19" s="207" t="s">
        <v>26</v>
      </c>
      <c r="FX19" s="207" t="s">
        <v>26</v>
      </c>
      <c r="FY19" s="207" t="s">
        <v>27</v>
      </c>
      <c r="FZ19" s="207" t="s">
        <v>26</v>
      </c>
      <c r="GA19" s="207" t="s">
        <v>27</v>
      </c>
      <c r="GB19" s="207" t="s">
        <v>27</v>
      </c>
      <c r="GC19" s="207" t="s">
        <v>27</v>
      </c>
      <c r="GD19" s="207" t="s">
        <v>27</v>
      </c>
      <c r="GE19" s="207" t="s">
        <v>27</v>
      </c>
      <c r="GF19" s="207" t="s">
        <v>26</v>
      </c>
      <c r="GG19" s="207" t="s">
        <v>26</v>
      </c>
      <c r="GH19" s="207" t="s">
        <v>27</v>
      </c>
      <c r="GI19" s="207" t="s">
        <v>27</v>
      </c>
      <c r="GJ19" s="207" t="s">
        <v>27</v>
      </c>
      <c r="GK19" s="207" t="s">
        <v>26</v>
      </c>
      <c r="GL19" s="207" t="s">
        <v>26</v>
      </c>
      <c r="GM19" s="207" t="s">
        <v>27</v>
      </c>
      <c r="GN19" s="207" t="s">
        <v>27</v>
      </c>
      <c r="GO19" s="207" t="s">
        <v>26</v>
      </c>
      <c r="GP19" s="207" t="s">
        <v>26</v>
      </c>
      <c r="GQ19" s="207" t="s">
        <v>26</v>
      </c>
      <c r="GR19" s="207" t="s">
        <v>77</v>
      </c>
      <c r="GS19" s="207" t="s">
        <v>26</v>
      </c>
      <c r="GT19" s="207" t="s">
        <v>26</v>
      </c>
      <c r="GU19" s="207" t="s">
        <v>26</v>
      </c>
      <c r="GV19" s="207" t="s">
        <v>26</v>
      </c>
      <c r="GW19" s="207" t="s">
        <v>26</v>
      </c>
      <c r="GX19" s="207" t="s">
        <v>26</v>
      </c>
      <c r="GY19" s="207" t="s">
        <v>27</v>
      </c>
      <c r="GZ19" s="207" t="s">
        <v>26</v>
      </c>
      <c r="HA19" s="207" t="s">
        <v>27</v>
      </c>
      <c r="HB19" s="207" t="s">
        <v>26</v>
      </c>
      <c r="HC19" s="207" t="s">
        <v>26</v>
      </c>
      <c r="HD19" s="207" t="s">
        <v>26</v>
      </c>
      <c r="HE19" s="207" t="s">
        <v>26</v>
      </c>
      <c r="HF19" s="207" t="s">
        <v>26</v>
      </c>
      <c r="HG19" s="207" t="s">
        <v>27</v>
      </c>
      <c r="HH19" s="207" t="s">
        <v>26</v>
      </c>
      <c r="HI19" s="207" t="s">
        <v>26</v>
      </c>
      <c r="HJ19" s="207" t="s">
        <v>26</v>
      </c>
      <c r="HK19" s="207" t="s">
        <v>26</v>
      </c>
      <c r="HL19" s="207" t="s">
        <v>26</v>
      </c>
      <c r="HM19" s="207" t="s">
        <v>26</v>
      </c>
      <c r="HN19" s="207" t="s">
        <v>26</v>
      </c>
      <c r="HO19" s="207" t="s">
        <v>27</v>
      </c>
      <c r="HP19" s="207" t="s">
        <v>26</v>
      </c>
      <c r="HQ19" s="207" t="s">
        <v>27</v>
      </c>
      <c r="HR19" s="207" t="s">
        <v>26</v>
      </c>
      <c r="HS19" s="207" t="s">
        <v>26</v>
      </c>
      <c r="HT19" s="207" t="s">
        <v>26</v>
      </c>
      <c r="HU19" s="207" t="s">
        <v>27</v>
      </c>
      <c r="HV19" s="207" t="s">
        <v>26</v>
      </c>
      <c r="HW19" s="207" t="s">
        <v>26</v>
      </c>
      <c r="HX19" s="207" t="s">
        <v>27</v>
      </c>
      <c r="HY19" s="207" t="s">
        <v>26</v>
      </c>
      <c r="HZ19" s="207" t="s">
        <v>26</v>
      </c>
      <c r="IA19" s="207" t="s">
        <v>27</v>
      </c>
      <c r="IB19" s="207" t="s">
        <v>26</v>
      </c>
      <c r="IC19" s="207" t="s">
        <v>26</v>
      </c>
      <c r="ID19" s="207" t="s">
        <v>26</v>
      </c>
      <c r="IE19" s="207" t="s">
        <v>26</v>
      </c>
      <c r="IF19" s="207" t="s">
        <v>26</v>
      </c>
      <c r="IG19" s="207" t="s">
        <v>26</v>
      </c>
      <c r="IH19" s="207" t="s">
        <v>27</v>
      </c>
      <c r="II19" s="207" t="s">
        <v>26</v>
      </c>
      <c r="IJ19" s="207" t="s">
        <v>27</v>
      </c>
      <c r="IK19" s="207" t="s">
        <v>26</v>
      </c>
      <c r="IL19" s="207" t="s">
        <v>26</v>
      </c>
      <c r="IM19" s="207" t="s">
        <v>26</v>
      </c>
      <c r="IN19" s="207" t="s">
        <v>26</v>
      </c>
      <c r="IO19" s="207" t="s">
        <v>26</v>
      </c>
      <c r="IP19" s="207" t="s">
        <v>26</v>
      </c>
      <c r="IQ19" s="207" t="s">
        <v>26</v>
      </c>
      <c r="IR19" s="207" t="s">
        <v>26</v>
      </c>
      <c r="IS19" s="207" t="s">
        <v>26</v>
      </c>
      <c r="IT19" s="207" t="s">
        <v>26</v>
      </c>
      <c r="IU19" s="207" t="s">
        <v>26</v>
      </c>
      <c r="IV19" s="207" t="s">
        <v>27</v>
      </c>
      <c r="IW19" s="207" t="s">
        <v>26</v>
      </c>
      <c r="IX19" s="207" t="s">
        <v>26</v>
      </c>
      <c r="IY19" s="207" t="s">
        <v>27</v>
      </c>
      <c r="IZ19" s="207" t="s">
        <v>26</v>
      </c>
      <c r="JA19" s="207" t="s">
        <v>26</v>
      </c>
      <c r="JB19" s="207" t="s">
        <v>26</v>
      </c>
      <c r="JC19" s="207" t="s">
        <v>27</v>
      </c>
      <c r="JD19" s="207" t="s">
        <v>27</v>
      </c>
      <c r="JE19" s="207" t="s">
        <v>26</v>
      </c>
      <c r="JF19" s="207" t="s">
        <v>26</v>
      </c>
      <c r="JG19" s="207" t="s">
        <v>26</v>
      </c>
      <c r="JH19" s="207" t="s">
        <v>26</v>
      </c>
      <c r="JI19" s="207" t="s">
        <v>26</v>
      </c>
      <c r="JJ19" s="207" t="s">
        <v>26</v>
      </c>
      <c r="JK19" s="207" t="s">
        <v>26</v>
      </c>
      <c r="JL19" s="207" t="s">
        <v>26</v>
      </c>
      <c r="JM19" s="207" t="s">
        <v>26</v>
      </c>
      <c r="JN19" s="207" t="s">
        <v>26</v>
      </c>
      <c r="JO19" s="207" t="s">
        <v>26</v>
      </c>
      <c r="JP19" s="207" t="s">
        <v>26</v>
      </c>
      <c r="JQ19" s="207" t="s">
        <v>26</v>
      </c>
      <c r="JR19" s="207" t="s">
        <v>26</v>
      </c>
      <c r="JS19" s="207" t="s">
        <v>26</v>
      </c>
      <c r="JT19" s="207" t="s">
        <v>26</v>
      </c>
      <c r="JU19" s="207" t="s">
        <v>26</v>
      </c>
      <c r="JV19" s="207" t="s">
        <v>26</v>
      </c>
      <c r="JW19" s="207" t="s">
        <v>26</v>
      </c>
      <c r="JX19" s="207" t="s">
        <v>26</v>
      </c>
      <c r="JY19" s="207" t="s">
        <v>26</v>
      </c>
      <c r="JZ19" s="207" t="s">
        <v>26</v>
      </c>
      <c r="KA19" s="207" t="s">
        <v>26</v>
      </c>
      <c r="KB19" s="207" t="s">
        <v>26</v>
      </c>
      <c r="KC19" s="207" t="s">
        <v>26</v>
      </c>
      <c r="KD19" s="207" t="s">
        <v>26</v>
      </c>
      <c r="KE19" s="207" t="s">
        <v>26</v>
      </c>
      <c r="KF19" s="207" t="s">
        <v>26</v>
      </c>
      <c r="KG19" s="207" t="s">
        <v>26</v>
      </c>
      <c r="KH19" s="207" t="s">
        <v>26</v>
      </c>
      <c r="KI19" s="207" t="s">
        <v>26</v>
      </c>
      <c r="KJ19" s="207" t="s">
        <v>26</v>
      </c>
      <c r="KK19" s="207" t="s">
        <v>26</v>
      </c>
      <c r="KL19" s="207" t="s">
        <v>26</v>
      </c>
      <c r="KM19" s="207" t="s">
        <v>26</v>
      </c>
      <c r="KN19" s="207" t="s">
        <v>26</v>
      </c>
      <c r="KO19" s="207" t="s">
        <v>26</v>
      </c>
      <c r="KP19" s="207" t="s">
        <v>26</v>
      </c>
      <c r="KQ19" s="207" t="s">
        <v>26</v>
      </c>
      <c r="KR19" s="207" t="s">
        <v>26</v>
      </c>
      <c r="KS19" s="207" t="s">
        <v>26</v>
      </c>
      <c r="KT19" s="207" t="s">
        <v>26</v>
      </c>
      <c r="KU19" s="207" t="s">
        <v>26</v>
      </c>
      <c r="KV19" s="207" t="s">
        <v>26</v>
      </c>
      <c r="KW19" s="207" t="s">
        <v>26</v>
      </c>
      <c r="KX19" s="207" t="s">
        <v>26</v>
      </c>
      <c r="KY19" s="207" t="s">
        <v>26</v>
      </c>
      <c r="KZ19" s="207" t="s">
        <v>26</v>
      </c>
      <c r="LA19" s="207" t="s">
        <v>26</v>
      </c>
      <c r="LB19" s="207" t="s">
        <v>26</v>
      </c>
      <c r="LC19" s="207" t="s">
        <v>26</v>
      </c>
      <c r="LD19" s="207" t="s">
        <v>26</v>
      </c>
      <c r="LE19" s="207" t="s">
        <v>26</v>
      </c>
      <c r="LF19" s="207" t="s">
        <v>26</v>
      </c>
      <c r="LG19" s="207" t="s">
        <v>26</v>
      </c>
      <c r="LH19" s="207" t="s">
        <v>26</v>
      </c>
      <c r="LI19" s="207" t="s">
        <v>26</v>
      </c>
      <c r="LJ19" s="207" t="s">
        <v>26</v>
      </c>
      <c r="LK19" s="207" t="s">
        <v>26</v>
      </c>
      <c r="LL19" s="207" t="s">
        <v>26</v>
      </c>
      <c r="LM19" s="207" t="s">
        <v>26</v>
      </c>
      <c r="LN19" s="207" t="s">
        <v>26</v>
      </c>
      <c r="LO19" s="207" t="s">
        <v>26</v>
      </c>
      <c r="LP19" s="207" t="s">
        <v>26</v>
      </c>
      <c r="LQ19" s="207" t="s">
        <v>27</v>
      </c>
      <c r="LR19" s="207" t="s">
        <v>26</v>
      </c>
      <c r="LS19" s="207" t="s">
        <v>26</v>
      </c>
      <c r="LT19" s="207" t="s">
        <v>26</v>
      </c>
      <c r="LU19" s="207" t="s">
        <v>26</v>
      </c>
      <c r="LV19" s="207" t="s">
        <v>26</v>
      </c>
      <c r="LW19" s="207" t="s">
        <v>26</v>
      </c>
      <c r="LX19" s="207" t="s">
        <v>26</v>
      </c>
      <c r="LY19" s="207" t="s">
        <v>26</v>
      </c>
      <c r="LZ19" s="207" t="s">
        <v>26</v>
      </c>
      <c r="MA19" s="207" t="s">
        <v>26</v>
      </c>
      <c r="MB19" s="207" t="s">
        <v>26</v>
      </c>
      <c r="MC19" s="207" t="s">
        <v>26</v>
      </c>
      <c r="MD19" s="207" t="s">
        <v>27</v>
      </c>
      <c r="ME19" s="207" t="s">
        <v>26</v>
      </c>
      <c r="MF19" s="207" t="s">
        <v>26</v>
      </c>
      <c r="MG19" s="207" t="s">
        <v>26</v>
      </c>
      <c r="MH19" s="207" t="s">
        <v>26</v>
      </c>
      <c r="MI19" s="207" t="s">
        <v>26</v>
      </c>
      <c r="MJ19" s="207" t="s">
        <v>15</v>
      </c>
      <c r="MK19" s="207" t="s">
        <v>26</v>
      </c>
      <c r="ML19" s="207" t="s">
        <v>26</v>
      </c>
      <c r="MM19" s="207" t="s">
        <v>26</v>
      </c>
      <c r="MN19" s="207" t="s">
        <v>26</v>
      </c>
      <c r="MO19" s="207" t="s">
        <v>26</v>
      </c>
      <c r="MP19" s="207" t="s">
        <v>26</v>
      </c>
      <c r="MQ19" s="207" t="s">
        <v>26</v>
      </c>
      <c r="MR19" s="207" t="s">
        <v>26</v>
      </c>
      <c r="MS19" s="207" t="s">
        <v>26</v>
      </c>
      <c r="MT19" s="207" t="s">
        <v>26</v>
      </c>
      <c r="MU19" s="207" t="s">
        <v>26</v>
      </c>
      <c r="MV19" s="207" t="s">
        <v>26</v>
      </c>
      <c r="MW19" s="207" t="s">
        <v>27</v>
      </c>
      <c r="MX19" s="207" t="s">
        <v>26</v>
      </c>
      <c r="MY19" s="207" t="s">
        <v>26</v>
      </c>
      <c r="MZ19" s="207" t="s">
        <v>26</v>
      </c>
      <c r="NA19" s="207" t="s">
        <v>26</v>
      </c>
      <c r="NB19" s="207" t="s">
        <v>26</v>
      </c>
      <c r="NC19" s="207" t="s">
        <v>26</v>
      </c>
      <c r="ND19" s="207" t="s">
        <v>26</v>
      </c>
      <c r="NE19" s="207" t="s">
        <v>26</v>
      </c>
      <c r="NF19" s="207" t="s">
        <v>26</v>
      </c>
      <c r="NG19" s="207" t="s">
        <v>26</v>
      </c>
      <c r="NH19" s="207" t="s">
        <v>26</v>
      </c>
      <c r="NI19" s="207" t="s">
        <v>26</v>
      </c>
      <c r="NJ19" s="207" t="s">
        <v>26</v>
      </c>
      <c r="NK19" s="207" t="s">
        <v>26</v>
      </c>
      <c r="NL19" s="207" t="s">
        <v>26</v>
      </c>
      <c r="NM19" s="207" t="s">
        <v>26</v>
      </c>
      <c r="NN19" s="207" t="s">
        <v>26</v>
      </c>
      <c r="NO19" s="207" t="s">
        <v>26</v>
      </c>
      <c r="NP19" s="207" t="s">
        <v>26</v>
      </c>
      <c r="NQ19" s="207" t="s">
        <v>26</v>
      </c>
      <c r="NR19" s="207" t="s">
        <v>26</v>
      </c>
      <c r="NS19" s="207" t="s">
        <v>26</v>
      </c>
      <c r="NT19" s="207" t="s">
        <v>26</v>
      </c>
      <c r="NU19" s="207" t="s">
        <v>26</v>
      </c>
      <c r="NV19" s="207" t="s">
        <v>26</v>
      </c>
      <c r="NW19" s="207" t="s">
        <v>26</v>
      </c>
      <c r="NX19" s="207" t="s">
        <v>26</v>
      </c>
      <c r="NY19" s="207" t="s">
        <v>26</v>
      </c>
      <c r="NZ19" s="207" t="s">
        <v>26</v>
      </c>
      <c r="OA19" s="207" t="s">
        <v>27</v>
      </c>
      <c r="OB19" s="207" t="s">
        <v>26</v>
      </c>
      <c r="OC19" s="207" t="s">
        <v>26</v>
      </c>
      <c r="OD19" s="207" t="s">
        <v>26</v>
      </c>
      <c r="OE19" s="207" t="s">
        <v>26</v>
      </c>
      <c r="OF19" s="207" t="s">
        <v>26</v>
      </c>
      <c r="OG19" s="207" t="s">
        <v>26</v>
      </c>
      <c r="OH19" s="207" t="s">
        <v>26</v>
      </c>
      <c r="OI19" s="207" t="s">
        <v>15</v>
      </c>
      <c r="OJ19" s="207" t="s">
        <v>26</v>
      </c>
      <c r="OK19" s="207" t="s">
        <v>26</v>
      </c>
      <c r="OL19" s="207" t="s">
        <v>26</v>
      </c>
      <c r="OM19" s="207" t="s">
        <v>26</v>
      </c>
      <c r="ON19" s="207" t="s">
        <v>26</v>
      </c>
      <c r="OO19" s="207" t="s">
        <v>26</v>
      </c>
      <c r="OP19" s="207" t="s">
        <v>26</v>
      </c>
      <c r="OQ19" s="207" t="s">
        <v>27</v>
      </c>
      <c r="OR19" s="207" t="s">
        <v>26</v>
      </c>
      <c r="OS19" s="207" t="s">
        <v>26</v>
      </c>
      <c r="OT19" s="207" t="s">
        <v>26</v>
      </c>
      <c r="OU19" s="207" t="s">
        <v>26</v>
      </c>
      <c r="OV19" s="207" t="s">
        <v>26</v>
      </c>
      <c r="OW19" s="207" t="s">
        <v>26</v>
      </c>
      <c r="OX19" s="207" t="s">
        <v>26</v>
      </c>
      <c r="OY19" s="207" t="s">
        <v>26</v>
      </c>
      <c r="OZ19" s="207" t="s">
        <v>26</v>
      </c>
      <c r="PA19" s="207" t="s">
        <v>26</v>
      </c>
      <c r="PB19" s="207" t="s">
        <v>26</v>
      </c>
      <c r="PC19" s="207" t="s">
        <v>26</v>
      </c>
      <c r="PD19" s="207" t="s">
        <v>27</v>
      </c>
      <c r="PE19" s="207" t="s">
        <v>26</v>
      </c>
      <c r="PF19" s="207" t="s">
        <v>26</v>
      </c>
      <c r="PG19" s="207" t="s">
        <v>27</v>
      </c>
      <c r="PH19" s="207" t="s">
        <v>26</v>
      </c>
      <c r="PI19" s="207" t="s">
        <v>26</v>
      </c>
      <c r="PJ19" s="207" t="s">
        <v>26</v>
      </c>
      <c r="PK19" s="207" t="s">
        <v>27</v>
      </c>
      <c r="PL19" s="207" t="s">
        <v>26</v>
      </c>
      <c r="PM19" s="207" t="s">
        <v>26</v>
      </c>
      <c r="PN19" s="207" t="s">
        <v>26</v>
      </c>
      <c r="PO19" s="207" t="s">
        <v>26</v>
      </c>
      <c r="PP19" s="207" t="s">
        <v>26</v>
      </c>
      <c r="PQ19" s="207" t="s">
        <v>26</v>
      </c>
      <c r="PR19" s="207" t="s">
        <v>26</v>
      </c>
      <c r="PS19" s="207" t="s">
        <v>26</v>
      </c>
      <c r="PT19" s="207" t="s">
        <v>26</v>
      </c>
      <c r="PU19" s="207" t="s">
        <v>26</v>
      </c>
      <c r="PV19" s="207" t="s">
        <v>26</v>
      </c>
      <c r="PW19" s="207" t="s">
        <v>26</v>
      </c>
      <c r="PX19" s="207" t="s">
        <v>26</v>
      </c>
      <c r="PY19" s="207" t="s">
        <v>26</v>
      </c>
      <c r="PZ19" s="207" t="s">
        <v>26</v>
      </c>
      <c r="QA19" s="207" t="s">
        <v>26</v>
      </c>
      <c r="QB19" s="207" t="s">
        <v>26</v>
      </c>
      <c r="QC19" s="207" t="s">
        <v>26</v>
      </c>
      <c r="QD19" s="207" t="s">
        <v>26</v>
      </c>
      <c r="QE19" s="207" t="s">
        <v>26</v>
      </c>
      <c r="QF19" s="207" t="s">
        <v>27</v>
      </c>
      <c r="QG19" s="207" t="s">
        <v>26</v>
      </c>
      <c r="QH19" s="207" t="s">
        <v>26</v>
      </c>
      <c r="QI19" s="207" t="s">
        <v>26</v>
      </c>
      <c r="QJ19" s="207" t="s">
        <v>26</v>
      </c>
      <c r="QK19" s="207" t="s">
        <v>26</v>
      </c>
      <c r="QL19" s="207" t="s">
        <v>26</v>
      </c>
      <c r="QM19" s="207" t="s">
        <v>26</v>
      </c>
      <c r="QN19" s="207" t="s">
        <v>26</v>
      </c>
      <c r="QO19" s="207" t="s">
        <v>26</v>
      </c>
      <c r="QP19" s="207" t="s">
        <v>26</v>
      </c>
      <c r="QQ19" s="207" t="s">
        <v>26</v>
      </c>
      <c r="QR19" s="207" t="s">
        <v>26</v>
      </c>
      <c r="QS19" s="207" t="s">
        <v>27</v>
      </c>
      <c r="QT19" s="207" t="s">
        <v>26</v>
      </c>
      <c r="QU19" s="207" t="s">
        <v>26</v>
      </c>
      <c r="QV19" s="207" t="s">
        <v>26</v>
      </c>
      <c r="QW19" s="207" t="s">
        <v>26</v>
      </c>
      <c r="QX19" s="207" t="s">
        <v>26</v>
      </c>
      <c r="QY19" s="207" t="s">
        <v>26</v>
      </c>
      <c r="QZ19" s="207" t="s">
        <v>26</v>
      </c>
      <c r="RA19" s="207" t="s">
        <v>27</v>
      </c>
      <c r="RB19" s="207" t="s">
        <v>26</v>
      </c>
      <c r="RC19" s="207" t="s">
        <v>27</v>
      </c>
      <c r="RD19" s="207" t="s">
        <v>26</v>
      </c>
      <c r="RE19" s="207" t="s">
        <v>26</v>
      </c>
      <c r="RF19" s="207" t="s">
        <v>26</v>
      </c>
      <c r="RG19" s="207" t="s">
        <v>26</v>
      </c>
      <c r="RH19" s="207" t="s">
        <v>26</v>
      </c>
      <c r="RI19" s="207" t="s">
        <v>26</v>
      </c>
      <c r="RJ19" s="207" t="s">
        <v>26</v>
      </c>
      <c r="RK19" s="207" t="s">
        <v>26</v>
      </c>
      <c r="RL19" s="207" t="s">
        <v>26</v>
      </c>
      <c r="RM19" s="207" t="s">
        <v>26</v>
      </c>
      <c r="RN19" s="207" t="s">
        <v>26</v>
      </c>
      <c r="RO19" s="207" t="s">
        <v>26</v>
      </c>
      <c r="RP19" s="207" t="s">
        <v>26</v>
      </c>
      <c r="RQ19" s="207" t="s">
        <v>26</v>
      </c>
      <c r="RR19" s="207" t="s">
        <v>26</v>
      </c>
      <c r="RS19" s="207" t="s">
        <v>26</v>
      </c>
      <c r="RT19" s="207" t="s">
        <v>26</v>
      </c>
      <c r="RU19" s="207" t="s">
        <v>26</v>
      </c>
      <c r="RV19" s="207" t="s">
        <v>26</v>
      </c>
      <c r="RW19" s="207" t="s">
        <v>26</v>
      </c>
      <c r="RX19" s="207" t="s">
        <v>26</v>
      </c>
      <c r="RY19" s="207" t="s">
        <v>26</v>
      </c>
      <c r="RZ19" s="207" t="s">
        <v>26</v>
      </c>
      <c r="SA19" s="207" t="s">
        <v>26</v>
      </c>
      <c r="SB19" s="207" t="s">
        <v>26</v>
      </c>
      <c r="SC19" s="207" t="s">
        <v>26</v>
      </c>
      <c r="SD19" s="207" t="s">
        <v>26</v>
      </c>
      <c r="SE19" s="207" t="s">
        <v>26</v>
      </c>
      <c r="SF19" s="207" t="s">
        <v>26</v>
      </c>
      <c r="SG19" s="207" t="s">
        <v>26</v>
      </c>
      <c r="SH19" s="207" t="s">
        <v>27</v>
      </c>
      <c r="SI19" s="207" t="s">
        <v>26</v>
      </c>
      <c r="SJ19" s="207" t="s">
        <v>26</v>
      </c>
      <c r="SK19" s="207" t="s">
        <v>26</v>
      </c>
      <c r="SL19" s="207" t="s">
        <v>26</v>
      </c>
      <c r="SM19" s="207" t="s">
        <v>26</v>
      </c>
      <c r="SN19" s="207" t="s">
        <v>26</v>
      </c>
      <c r="SO19" s="207" t="s">
        <v>15</v>
      </c>
      <c r="SP19" s="207" t="s">
        <v>26</v>
      </c>
      <c r="SQ19" s="207" t="s">
        <v>26</v>
      </c>
      <c r="SR19" s="207" t="s">
        <v>15</v>
      </c>
      <c r="SS19" s="207" t="s">
        <v>15</v>
      </c>
      <c r="ST19" s="207" t="s">
        <v>15</v>
      </c>
      <c r="SU19" s="207" t="s">
        <v>15</v>
      </c>
      <c r="SV19" s="207" t="s">
        <v>15</v>
      </c>
      <c r="SW19" s="207" t="s">
        <v>26</v>
      </c>
      <c r="SX19" s="207" t="s">
        <v>26</v>
      </c>
      <c r="SY19" s="207" t="s">
        <v>26</v>
      </c>
      <c r="SZ19" s="207" t="s">
        <v>26</v>
      </c>
      <c r="TA19" s="207" t="s">
        <v>26</v>
      </c>
      <c r="TB19" s="207" t="s">
        <v>26</v>
      </c>
      <c r="TC19" s="207" t="s">
        <v>26</v>
      </c>
      <c r="TD19" s="207" t="s">
        <v>26</v>
      </c>
      <c r="TE19" s="207" t="s">
        <v>26</v>
      </c>
      <c r="TF19" s="207" t="s">
        <v>26</v>
      </c>
      <c r="TG19" s="207" t="s">
        <v>26</v>
      </c>
      <c r="TH19" s="207" t="s">
        <v>26</v>
      </c>
      <c r="TI19" s="207" t="s">
        <v>26</v>
      </c>
      <c r="TJ19" s="207" t="s">
        <v>26</v>
      </c>
      <c r="TK19" s="207" t="s">
        <v>26</v>
      </c>
      <c r="TL19" s="207" t="s">
        <v>26</v>
      </c>
      <c r="TM19" s="207" t="s">
        <v>26</v>
      </c>
      <c r="TN19" s="207" t="s">
        <v>26</v>
      </c>
      <c r="TO19" s="207" t="s">
        <v>26</v>
      </c>
      <c r="TP19" s="207" t="s">
        <v>26</v>
      </c>
      <c r="TQ19" s="207" t="s">
        <v>26</v>
      </c>
      <c r="TR19" s="207" t="s">
        <v>26</v>
      </c>
      <c r="TS19" s="207" t="s">
        <v>26</v>
      </c>
      <c r="TT19" s="207" t="s">
        <v>26</v>
      </c>
      <c r="TU19" s="207" t="s">
        <v>26</v>
      </c>
      <c r="TV19" s="207" t="s">
        <v>26</v>
      </c>
      <c r="TW19" s="207" t="s">
        <v>26</v>
      </c>
      <c r="TX19" s="207" t="s">
        <v>26</v>
      </c>
      <c r="TY19" s="207" t="s">
        <v>26</v>
      </c>
      <c r="TZ19" s="207" t="s">
        <v>26</v>
      </c>
      <c r="UA19" s="207" t="s">
        <v>26</v>
      </c>
      <c r="UB19" s="207" t="s">
        <v>26</v>
      </c>
      <c r="UC19" s="207" t="s">
        <v>26</v>
      </c>
      <c r="UD19" s="207" t="s">
        <v>26</v>
      </c>
      <c r="UE19" s="207" t="s">
        <v>26</v>
      </c>
      <c r="UF19" s="207" t="s">
        <v>26</v>
      </c>
      <c r="UG19" s="207" t="s">
        <v>27</v>
      </c>
      <c r="UH19" s="207" t="s">
        <v>26</v>
      </c>
      <c r="UI19" s="207" t="s">
        <v>26</v>
      </c>
      <c r="UJ19" s="207" t="s">
        <v>26</v>
      </c>
      <c r="UK19" s="207" t="s">
        <v>26</v>
      </c>
      <c r="UL19" s="207" t="s">
        <v>26</v>
      </c>
      <c r="UM19" s="207" t="s">
        <v>26</v>
      </c>
      <c r="UN19" s="207" t="s">
        <v>26</v>
      </c>
      <c r="UO19" s="207" t="s">
        <v>26</v>
      </c>
      <c r="UP19" s="207" t="s">
        <v>26</v>
      </c>
      <c r="UQ19" s="207" t="s">
        <v>26</v>
      </c>
      <c r="UR19" s="207" t="s">
        <v>26</v>
      </c>
      <c r="US19" s="207" t="s">
        <v>26</v>
      </c>
      <c r="UT19" s="207" t="s">
        <v>26</v>
      </c>
      <c r="UU19" s="207" t="s">
        <v>26</v>
      </c>
      <c r="UV19" s="207" t="s">
        <v>26</v>
      </c>
      <c r="UW19" s="207" t="s">
        <v>26</v>
      </c>
      <c r="UX19" s="207" t="s">
        <v>26</v>
      </c>
      <c r="UY19" s="207" t="s">
        <v>26</v>
      </c>
      <c r="UZ19" s="207" t="s">
        <v>26</v>
      </c>
      <c r="VA19" s="207" t="s">
        <v>27</v>
      </c>
      <c r="VB19" s="207" t="s">
        <v>26</v>
      </c>
      <c r="VC19" s="207" t="s">
        <v>26</v>
      </c>
      <c r="VD19" s="207" t="s">
        <v>26</v>
      </c>
      <c r="VE19" s="207" t="s">
        <v>26</v>
      </c>
      <c r="VF19" s="207" t="s">
        <v>26</v>
      </c>
      <c r="VG19" s="207" t="s">
        <v>26</v>
      </c>
      <c r="VH19" s="207" t="s">
        <v>26</v>
      </c>
      <c r="VI19" s="207" t="s">
        <v>26</v>
      </c>
      <c r="VJ19" s="207" t="s">
        <v>26</v>
      </c>
      <c r="VK19" s="207" t="s">
        <v>26</v>
      </c>
      <c r="VL19" s="207" t="s">
        <v>26</v>
      </c>
      <c r="VM19" s="207" t="s">
        <v>26</v>
      </c>
      <c r="VN19" s="207" t="s">
        <v>26</v>
      </c>
      <c r="VO19" s="207" t="s">
        <v>26</v>
      </c>
      <c r="VP19" s="207" t="s">
        <v>26</v>
      </c>
      <c r="VQ19" s="207" t="s">
        <v>26</v>
      </c>
      <c r="VR19" s="207" t="s">
        <v>26</v>
      </c>
      <c r="VS19" s="207" t="s">
        <v>26</v>
      </c>
      <c r="VT19" s="207" t="s">
        <v>26</v>
      </c>
      <c r="VU19" s="207" t="s">
        <v>26</v>
      </c>
      <c r="VV19" s="207" t="s">
        <v>27</v>
      </c>
      <c r="VW19" s="207" t="s">
        <v>26</v>
      </c>
      <c r="VX19" s="207" t="s">
        <v>69</v>
      </c>
      <c r="VY19" s="207" t="s">
        <v>26</v>
      </c>
      <c r="VZ19" s="207" t="s">
        <v>26</v>
      </c>
      <c r="WA19" s="207" t="s">
        <v>26</v>
      </c>
      <c r="WB19" s="207" t="s">
        <v>26</v>
      </c>
      <c r="WC19" s="207" t="s">
        <v>26</v>
      </c>
      <c r="WD19" s="207" t="s">
        <v>26</v>
      </c>
      <c r="WE19" s="207" t="s">
        <v>26</v>
      </c>
      <c r="WF19" s="207" t="s">
        <v>26</v>
      </c>
      <c r="WG19" s="207" t="s">
        <v>26</v>
      </c>
      <c r="WH19" s="207" t="s">
        <v>26</v>
      </c>
      <c r="WI19" s="207" t="s">
        <v>26</v>
      </c>
      <c r="WJ19" s="207" t="s">
        <v>26</v>
      </c>
      <c r="WK19" s="207" t="s">
        <v>26</v>
      </c>
      <c r="WL19" s="207" t="s">
        <v>26</v>
      </c>
      <c r="WM19" s="207" t="s">
        <v>26</v>
      </c>
      <c r="WN19" s="207" t="s">
        <v>26</v>
      </c>
      <c r="WO19" s="207" t="s">
        <v>26</v>
      </c>
      <c r="WP19" s="207" t="s">
        <v>26</v>
      </c>
      <c r="WQ19" s="207" t="s">
        <v>27</v>
      </c>
      <c r="WR19" s="207" t="s">
        <v>26</v>
      </c>
      <c r="WS19" s="207" t="s">
        <v>26</v>
      </c>
      <c r="WT19" s="207" t="s">
        <v>26</v>
      </c>
      <c r="WU19" s="207" t="s">
        <v>26</v>
      </c>
      <c r="WV19" s="207" t="s">
        <v>26</v>
      </c>
      <c r="WW19" s="207" t="s">
        <v>26</v>
      </c>
      <c r="WX19" s="207" t="s">
        <v>26</v>
      </c>
      <c r="WY19" s="207" t="s">
        <v>26</v>
      </c>
      <c r="WZ19" s="207" t="s">
        <v>26</v>
      </c>
      <c r="XA19" s="207" t="s">
        <v>27</v>
      </c>
      <c r="XB19" s="207" t="s">
        <v>26</v>
      </c>
      <c r="XC19" s="207" t="s">
        <v>26</v>
      </c>
      <c r="XD19" s="207" t="s">
        <v>26</v>
      </c>
      <c r="XE19" s="207" t="s">
        <v>26</v>
      </c>
      <c r="XF19" s="207" t="s">
        <v>26</v>
      </c>
      <c r="XG19" s="207" t="s">
        <v>26</v>
      </c>
      <c r="XH19" s="207" t="s">
        <v>26</v>
      </c>
      <c r="XI19" s="207" t="s">
        <v>26</v>
      </c>
      <c r="XJ19" s="207" t="s">
        <v>26</v>
      </c>
      <c r="XK19" s="207" t="s">
        <v>26</v>
      </c>
      <c r="XL19" s="207" t="s">
        <v>26</v>
      </c>
      <c r="XM19" s="207" t="s">
        <v>26</v>
      </c>
      <c r="XN19" s="207" t="s">
        <v>27</v>
      </c>
      <c r="XO19" s="207" t="s">
        <v>26</v>
      </c>
      <c r="XP19" s="207" t="s">
        <v>26</v>
      </c>
      <c r="XQ19" s="207" t="s">
        <v>27</v>
      </c>
      <c r="XR19" s="207" t="s">
        <v>26</v>
      </c>
      <c r="XS19" s="207" t="s">
        <v>26</v>
      </c>
      <c r="XT19" s="207" t="s">
        <v>26</v>
      </c>
      <c r="XU19" s="207" t="s">
        <v>26</v>
      </c>
      <c r="XV19" s="207" t="s">
        <v>26</v>
      </c>
      <c r="XW19" s="207" t="s">
        <v>26</v>
      </c>
      <c r="XX19" s="207" t="s">
        <v>26</v>
      </c>
      <c r="XY19" s="207" t="s">
        <v>26</v>
      </c>
      <c r="XZ19" s="207" t="s">
        <v>26</v>
      </c>
      <c r="YA19" s="207" t="s">
        <v>26</v>
      </c>
      <c r="YB19" s="207" t="s">
        <v>26</v>
      </c>
      <c r="YC19" s="207" t="s">
        <v>26</v>
      </c>
      <c r="YD19" s="207" t="s">
        <v>26</v>
      </c>
      <c r="YE19" s="207" t="s">
        <v>27</v>
      </c>
      <c r="YF19" s="207" t="s">
        <v>26</v>
      </c>
      <c r="YG19" s="207" t="s">
        <v>26</v>
      </c>
      <c r="YH19" s="207" t="s">
        <v>26</v>
      </c>
      <c r="YI19" s="207" t="s">
        <v>26</v>
      </c>
      <c r="YJ19" s="207" t="s">
        <v>15</v>
      </c>
      <c r="YK19" s="207" t="s">
        <v>26</v>
      </c>
      <c r="YL19" s="207" t="s">
        <v>26</v>
      </c>
      <c r="YM19" s="207" t="s">
        <v>26</v>
      </c>
      <c r="YN19" s="207" t="s">
        <v>26</v>
      </c>
      <c r="YO19" s="207" t="s">
        <v>26</v>
      </c>
      <c r="YP19" s="207" t="s">
        <v>26</v>
      </c>
      <c r="YQ19" s="207" t="s">
        <v>26</v>
      </c>
      <c r="YR19" s="207" t="s">
        <v>26</v>
      </c>
      <c r="YS19" s="207" t="s">
        <v>26</v>
      </c>
      <c r="YT19" s="207" t="s">
        <v>26</v>
      </c>
      <c r="YU19" s="207" t="s">
        <v>26</v>
      </c>
      <c r="YV19" s="207" t="s">
        <v>26</v>
      </c>
      <c r="YW19" s="207" t="s">
        <v>26</v>
      </c>
      <c r="YX19" s="207" t="s">
        <v>26</v>
      </c>
      <c r="YY19" s="207" t="s">
        <v>26</v>
      </c>
      <c r="YZ19" s="207" t="s">
        <v>26</v>
      </c>
      <c r="ZA19" s="207" t="s">
        <v>15</v>
      </c>
      <c r="ZB19" s="207" t="s">
        <v>26</v>
      </c>
      <c r="ZC19" s="207" t="s">
        <v>26</v>
      </c>
      <c r="ZD19" s="207" t="s">
        <v>26</v>
      </c>
      <c r="ZE19" s="207" t="s">
        <v>26</v>
      </c>
      <c r="ZF19" s="207" t="s">
        <v>26</v>
      </c>
      <c r="ZG19" s="207" t="s">
        <v>26</v>
      </c>
      <c r="ZH19" s="207" t="s">
        <v>26</v>
      </c>
      <c r="ZI19" s="207" t="s">
        <v>26</v>
      </c>
      <c r="ZJ19" s="207" t="s">
        <v>26</v>
      </c>
      <c r="ZK19" s="207" t="s">
        <v>26</v>
      </c>
      <c r="ZL19" s="207" t="s">
        <v>26</v>
      </c>
      <c r="ZM19" s="207" t="s">
        <v>26</v>
      </c>
      <c r="ZN19" s="207" t="s">
        <v>26</v>
      </c>
      <c r="ZO19" s="207" t="s">
        <v>27</v>
      </c>
      <c r="ZP19" s="207" t="s">
        <v>27</v>
      </c>
      <c r="ZQ19" s="207" t="s">
        <v>26</v>
      </c>
      <c r="ZR19" s="207" t="s">
        <v>26</v>
      </c>
      <c r="ZS19" s="207" t="s">
        <v>26</v>
      </c>
      <c r="ZT19" s="207" t="s">
        <v>26</v>
      </c>
      <c r="ZU19" s="207" t="s">
        <v>26</v>
      </c>
      <c r="ZV19" s="207" t="s">
        <v>26</v>
      </c>
      <c r="ZW19" s="207" t="s">
        <v>26</v>
      </c>
      <c r="ZX19" s="207" t="s">
        <v>26</v>
      </c>
      <c r="ZY19" s="207" t="s">
        <v>26</v>
      </c>
      <c r="ZZ19" s="207" t="s">
        <v>26</v>
      </c>
      <c r="AAA19" s="207" t="s">
        <v>158</v>
      </c>
      <c r="AAB19" s="207" t="s">
        <v>158</v>
      </c>
      <c r="AAC19" s="207" t="s">
        <v>158</v>
      </c>
      <c r="AAD19" s="207" t="s">
        <v>158</v>
      </c>
      <c r="AAE19" s="207" t="s">
        <v>158</v>
      </c>
      <c r="AAF19" s="207" t="s">
        <v>158</v>
      </c>
      <c r="AAG19" s="207" t="s">
        <v>158</v>
      </c>
      <c r="AAH19" s="207" t="s">
        <v>158</v>
      </c>
      <c r="AAI19" s="207" t="s">
        <v>158</v>
      </c>
      <c r="AAJ19" s="207" t="s">
        <v>158</v>
      </c>
      <c r="AAK19" s="207" t="s">
        <v>158</v>
      </c>
      <c r="AAL19" s="207" t="s">
        <v>158</v>
      </c>
      <c r="AAM19" s="207" t="s">
        <v>158</v>
      </c>
      <c r="AAN19" s="207" t="s">
        <v>158</v>
      </c>
      <c r="AAO19" s="207" t="s">
        <v>158</v>
      </c>
      <c r="AAP19" s="207" t="s">
        <v>158</v>
      </c>
      <c r="AAQ19" s="207" t="s">
        <v>158</v>
      </c>
      <c r="AAR19" s="207" t="s">
        <v>158</v>
      </c>
      <c r="AAS19" s="207" t="s">
        <v>158</v>
      </c>
      <c r="AAT19" s="207" t="s">
        <v>158</v>
      </c>
      <c r="AAU19" s="207" t="s">
        <v>158</v>
      </c>
      <c r="AAV19" s="207" t="s">
        <v>158</v>
      </c>
      <c r="AAW19" s="207" t="s">
        <v>158</v>
      </c>
      <c r="AAX19" s="207" t="s">
        <v>158</v>
      </c>
      <c r="AAY19" s="207" t="s">
        <v>158</v>
      </c>
      <c r="AAZ19" s="207" t="s">
        <v>158</v>
      </c>
      <c r="ABA19" s="306">
        <f>(ÜBERSICHT!K19)</f>
        <v>0</v>
      </c>
      <c r="ABB19" s="195">
        <f>(ÜBERSICHT!L19)</f>
        <v>0</v>
      </c>
      <c r="ABC19" s="206">
        <f t="shared" si="2"/>
        <v>531</v>
      </c>
      <c r="ABD19" s="34">
        <f t="shared" si="3"/>
        <v>475</v>
      </c>
      <c r="ABE19" s="34">
        <f t="shared" si="4"/>
        <v>55</v>
      </c>
      <c r="ABF19" s="34">
        <f t="shared" si="5"/>
        <v>0</v>
      </c>
      <c r="ABG19" s="34">
        <f t="shared" si="6"/>
        <v>10</v>
      </c>
      <c r="ABH19" s="34">
        <f t="shared" si="7"/>
        <v>1</v>
      </c>
      <c r="ABI19" s="34">
        <f t="shared" si="8"/>
        <v>155</v>
      </c>
      <c r="ABJ19" s="73">
        <f t="shared" si="9"/>
        <v>696</v>
      </c>
      <c r="ABK19" s="28"/>
      <c r="ABL19" s="28"/>
      <c r="ABM19" s="28"/>
      <c r="ABN19" s="28"/>
      <c r="ABO19" s="28"/>
      <c r="ABP19" s="271" t="str">
        <f>(Mitglieder!C20)</f>
        <v>Kamikaze</v>
      </c>
      <c r="ABQ19" s="216">
        <f t="shared" si="103"/>
        <v>0.89622641509433965</v>
      </c>
      <c r="ABR19" s="216">
        <f t="shared" si="104"/>
        <v>0.87096774193548387</v>
      </c>
      <c r="ABS19" s="34">
        <f t="shared" si="10"/>
        <v>27</v>
      </c>
      <c r="ABT19" s="34">
        <f t="shared" si="11"/>
        <v>4</v>
      </c>
      <c r="ABU19" s="34">
        <f t="shared" si="12"/>
        <v>0</v>
      </c>
      <c r="ABV19" s="34">
        <f t="shared" si="13"/>
        <v>0</v>
      </c>
      <c r="ABW19" s="34">
        <f t="shared" si="14"/>
        <v>0</v>
      </c>
      <c r="ABX19" s="34">
        <f t="shared" si="15"/>
        <v>0</v>
      </c>
      <c r="ABY19" s="73">
        <f t="shared" si="16"/>
        <v>31</v>
      </c>
      <c r="ABZ19" s="216">
        <f t="shared" si="105"/>
        <v>0.967741935483871</v>
      </c>
      <c r="ACA19" s="34">
        <f t="shared" si="17"/>
        <v>30</v>
      </c>
      <c r="ACB19" s="34">
        <f t="shared" si="18"/>
        <v>1</v>
      </c>
      <c r="ACC19" s="34">
        <f t="shared" si="19"/>
        <v>0</v>
      </c>
      <c r="ACD19" s="34">
        <f t="shared" si="20"/>
        <v>0</v>
      </c>
      <c r="ACE19" s="34">
        <f t="shared" si="21"/>
        <v>0</v>
      </c>
      <c r="ACF19" s="34">
        <f t="shared" si="22"/>
        <v>0</v>
      </c>
      <c r="ACG19" s="73">
        <f t="shared" si="113"/>
        <v>31</v>
      </c>
      <c r="ACH19" s="216">
        <f t="shared" si="106"/>
        <v>1</v>
      </c>
      <c r="ACI19" s="34">
        <f t="shared" si="24"/>
        <v>25</v>
      </c>
      <c r="ACJ19" s="34">
        <f t="shared" si="25"/>
        <v>0</v>
      </c>
      <c r="ACK19" s="34">
        <f t="shared" si="26"/>
        <v>0</v>
      </c>
      <c r="ACL19" s="34">
        <f t="shared" si="27"/>
        <v>6</v>
      </c>
      <c r="ACM19" s="34">
        <f t="shared" si="28"/>
        <v>0</v>
      </c>
      <c r="ACN19" s="34">
        <f t="shared" si="29"/>
        <v>0</v>
      </c>
      <c r="ACO19" s="73">
        <f t="shared" si="114"/>
        <v>31</v>
      </c>
      <c r="ACP19" s="216">
        <f t="shared" si="107"/>
        <v>0.96666666666666667</v>
      </c>
      <c r="ACQ19" s="34">
        <f t="shared" si="31"/>
        <v>29</v>
      </c>
      <c r="ACR19" s="34">
        <f t="shared" si="32"/>
        <v>1</v>
      </c>
      <c r="ACS19" s="34">
        <f t="shared" si="33"/>
        <v>0</v>
      </c>
      <c r="ACT19" s="34">
        <f t="shared" si="34"/>
        <v>0</v>
      </c>
      <c r="ACU19" s="34">
        <f t="shared" si="35"/>
        <v>0</v>
      </c>
      <c r="ACV19" s="34">
        <f t="shared" si="36"/>
        <v>0</v>
      </c>
      <c r="ACW19" s="73">
        <f t="shared" si="115"/>
        <v>30</v>
      </c>
      <c r="ACX19" s="216">
        <f t="shared" si="108"/>
        <v>0.93333333333333335</v>
      </c>
      <c r="ACY19" s="34">
        <f t="shared" si="38"/>
        <v>28</v>
      </c>
      <c r="ACZ19" s="34">
        <f t="shared" si="39"/>
        <v>2</v>
      </c>
      <c r="ADA19" s="34">
        <f t="shared" si="40"/>
        <v>0</v>
      </c>
      <c r="ADB19" s="34">
        <f t="shared" si="41"/>
        <v>0</v>
      </c>
      <c r="ADC19" s="34">
        <f t="shared" si="42"/>
        <v>0</v>
      </c>
      <c r="ADD19" s="34">
        <f t="shared" si="43"/>
        <v>1</v>
      </c>
      <c r="ADE19" s="73">
        <f t="shared" si="116"/>
        <v>31</v>
      </c>
      <c r="ADF19" s="216">
        <f t="shared" si="109"/>
        <v>0.93333333333333335</v>
      </c>
      <c r="ADG19" s="34">
        <f t="shared" si="45"/>
        <v>28</v>
      </c>
      <c r="ADH19" s="34">
        <f t="shared" si="46"/>
        <v>2</v>
      </c>
      <c r="ADI19" s="34">
        <f t="shared" si="47"/>
        <v>0</v>
      </c>
      <c r="ADJ19" s="34">
        <f t="shared" si="48"/>
        <v>0</v>
      </c>
      <c r="ADK19" s="34">
        <f t="shared" si="49"/>
        <v>0</v>
      </c>
      <c r="ADL19" s="34">
        <f t="shared" si="50"/>
        <v>0</v>
      </c>
      <c r="ADM19" s="73">
        <f t="shared" si="117"/>
        <v>30</v>
      </c>
      <c r="ADN19" s="216">
        <f t="shared" si="110"/>
        <v>0.9</v>
      </c>
      <c r="ADO19" s="34">
        <f t="shared" si="52"/>
        <v>27</v>
      </c>
      <c r="ADP19" s="34">
        <f t="shared" si="53"/>
        <v>3</v>
      </c>
      <c r="ADQ19" s="34">
        <f t="shared" si="54"/>
        <v>0</v>
      </c>
      <c r="ADR19" s="34">
        <f t="shared" si="55"/>
        <v>1</v>
      </c>
      <c r="ADS19" s="34">
        <f t="shared" si="56"/>
        <v>0</v>
      </c>
      <c r="ADT19" s="34">
        <f t="shared" si="57"/>
        <v>0</v>
      </c>
      <c r="ADU19" s="73">
        <f t="shared" si="118"/>
        <v>31</v>
      </c>
      <c r="ADV19" s="216">
        <f t="shared" si="111"/>
        <v>0.93333333333333335</v>
      </c>
      <c r="ADW19" s="34">
        <f t="shared" si="72"/>
        <v>28</v>
      </c>
      <c r="ADX19" s="34">
        <f t="shared" si="73"/>
        <v>2</v>
      </c>
      <c r="ADY19" s="34">
        <f t="shared" si="74"/>
        <v>0</v>
      </c>
      <c r="ADZ19" s="34">
        <f t="shared" si="75"/>
        <v>1</v>
      </c>
      <c r="AEA19" s="34">
        <f t="shared" si="76"/>
        <v>0</v>
      </c>
      <c r="AEB19" s="34">
        <f t="shared" si="77"/>
        <v>0</v>
      </c>
      <c r="AEC19" s="73">
        <f t="shared" si="119"/>
        <v>31</v>
      </c>
      <c r="AED19" s="216">
        <f t="shared" si="112"/>
        <v>1</v>
      </c>
      <c r="AEE19" s="34">
        <f t="shared" si="79"/>
        <v>10</v>
      </c>
      <c r="AEF19" s="34">
        <f t="shared" si="80"/>
        <v>0</v>
      </c>
      <c r="AEG19" s="34">
        <f t="shared" si="81"/>
        <v>0</v>
      </c>
      <c r="AEH19" s="34">
        <f t="shared" si="82"/>
        <v>0</v>
      </c>
      <c r="AEI19" s="34">
        <f t="shared" si="83"/>
        <v>0</v>
      </c>
      <c r="AEJ19" s="34">
        <f t="shared" si="84"/>
        <v>0</v>
      </c>
      <c r="AEK19" s="73">
        <f t="shared" si="120"/>
        <v>10</v>
      </c>
    </row>
    <row r="20" spans="1:817" x14ac:dyDescent="0.3">
      <c r="A20" s="200">
        <f t="shared" si="61"/>
        <v>18</v>
      </c>
      <c r="B20" s="283">
        <f>1*SUBTOTAL(3,A$3:A20)</f>
        <v>18</v>
      </c>
      <c r="C20" s="251" t="str">
        <f>(Mitglieder!C20)</f>
        <v>Kamikaze</v>
      </c>
      <c r="D20" s="171">
        <f t="shared" si="0"/>
        <v>0.83693045563549151</v>
      </c>
      <c r="E20" s="171">
        <f t="shared" si="1"/>
        <v>1</v>
      </c>
      <c r="F20" s="56"/>
      <c r="G20" s="207" t="s">
        <v>69</v>
      </c>
      <c r="H20" s="207" t="s">
        <v>69</v>
      </c>
      <c r="I20" s="207" t="s">
        <v>69</v>
      </c>
      <c r="J20" s="207" t="s">
        <v>69</v>
      </c>
      <c r="K20" s="207" t="s">
        <v>69</v>
      </c>
      <c r="L20" s="207" t="s">
        <v>69</v>
      </c>
      <c r="M20" s="207" t="s">
        <v>69</v>
      </c>
      <c r="N20" s="207" t="s">
        <v>69</v>
      </c>
      <c r="O20" s="207" t="s">
        <v>69</v>
      </c>
      <c r="P20" s="207" t="s">
        <v>69</v>
      </c>
      <c r="Q20" s="207" t="s">
        <v>69</v>
      </c>
      <c r="R20" s="207" t="s">
        <v>69</v>
      </c>
      <c r="S20" s="207" t="s">
        <v>69</v>
      </c>
      <c r="T20" s="207" t="s">
        <v>69</v>
      </c>
      <c r="U20" s="207" t="s">
        <v>69</v>
      </c>
      <c r="V20" s="207" t="s">
        <v>69</v>
      </c>
      <c r="W20" s="207" t="s">
        <v>69</v>
      </c>
      <c r="X20" s="207" t="s">
        <v>69</v>
      </c>
      <c r="Y20" s="207" t="s">
        <v>69</v>
      </c>
      <c r="Z20" s="207" t="s">
        <v>69</v>
      </c>
      <c r="AA20" s="207" t="s">
        <v>69</v>
      </c>
      <c r="AB20" s="207" t="s">
        <v>69</v>
      </c>
      <c r="AC20" s="207" t="s">
        <v>69</v>
      </c>
      <c r="AD20" s="207" t="s">
        <v>69</v>
      </c>
      <c r="AE20" s="207" t="s">
        <v>69</v>
      </c>
      <c r="AF20" s="207" t="s">
        <v>69</v>
      </c>
      <c r="AG20" s="207" t="s">
        <v>69</v>
      </c>
      <c r="AH20" s="207" t="s">
        <v>69</v>
      </c>
      <c r="AI20" s="207" t="s">
        <v>69</v>
      </c>
      <c r="AJ20" s="207" t="s">
        <v>69</v>
      </c>
      <c r="AK20" s="207" t="s">
        <v>69</v>
      </c>
      <c r="AL20" s="207" t="s">
        <v>69</v>
      </c>
      <c r="AM20" s="207" t="s">
        <v>69</v>
      </c>
      <c r="AN20" s="207" t="s">
        <v>69</v>
      </c>
      <c r="AO20" s="207" t="s">
        <v>69</v>
      </c>
      <c r="AP20" s="207" t="s">
        <v>69</v>
      </c>
      <c r="AQ20" s="207" t="s">
        <v>69</v>
      </c>
      <c r="AR20" s="207" t="s">
        <v>69</v>
      </c>
      <c r="AS20" s="207" t="s">
        <v>69</v>
      </c>
      <c r="AT20" s="207" t="s">
        <v>69</v>
      </c>
      <c r="AU20" s="207" t="s">
        <v>69</v>
      </c>
      <c r="AV20" s="207" t="s">
        <v>69</v>
      </c>
      <c r="AW20" s="207" t="s">
        <v>69</v>
      </c>
      <c r="AX20" s="207" t="s">
        <v>69</v>
      </c>
      <c r="AY20" s="207" t="s">
        <v>69</v>
      </c>
      <c r="AZ20" s="207" t="s">
        <v>69</v>
      </c>
      <c r="BA20" s="207" t="s">
        <v>69</v>
      </c>
      <c r="BB20" s="207" t="s">
        <v>69</v>
      </c>
      <c r="BC20" s="207" t="s">
        <v>69</v>
      </c>
      <c r="BD20" s="207" t="s">
        <v>69</v>
      </c>
      <c r="BE20" s="207" t="s">
        <v>69</v>
      </c>
      <c r="BF20" s="207" t="s">
        <v>69</v>
      </c>
      <c r="BG20" s="207" t="s">
        <v>69</v>
      </c>
      <c r="BH20" s="207" t="s">
        <v>69</v>
      </c>
      <c r="BI20" s="207" t="s">
        <v>69</v>
      </c>
      <c r="BJ20" s="207" t="s">
        <v>69</v>
      </c>
      <c r="BK20" s="207" t="s">
        <v>69</v>
      </c>
      <c r="BL20" s="207" t="s">
        <v>69</v>
      </c>
      <c r="BM20" s="207" t="s">
        <v>69</v>
      </c>
      <c r="BN20" s="207" t="s">
        <v>69</v>
      </c>
      <c r="BO20" s="207" t="s">
        <v>69</v>
      </c>
      <c r="BP20" s="207" t="s">
        <v>69</v>
      </c>
      <c r="BQ20" s="207" t="s">
        <v>69</v>
      </c>
      <c r="BR20" s="207" t="s">
        <v>69</v>
      </c>
      <c r="BS20" s="207" t="s">
        <v>69</v>
      </c>
      <c r="BT20" s="207" t="s">
        <v>69</v>
      </c>
      <c r="BU20" s="207" t="s">
        <v>69</v>
      </c>
      <c r="BV20" s="207" t="s">
        <v>69</v>
      </c>
      <c r="BW20" s="207" t="s">
        <v>69</v>
      </c>
      <c r="BX20" s="207" t="s">
        <v>69</v>
      </c>
      <c r="BY20" s="207" t="s">
        <v>69</v>
      </c>
      <c r="BZ20" s="207" t="s">
        <v>69</v>
      </c>
      <c r="CA20" s="207" t="s">
        <v>69</v>
      </c>
      <c r="CB20" s="207" t="s">
        <v>69</v>
      </c>
      <c r="CC20" s="207" t="s">
        <v>69</v>
      </c>
      <c r="CD20" s="207" t="s">
        <v>69</v>
      </c>
      <c r="CE20" s="207" t="s">
        <v>69</v>
      </c>
      <c r="CF20" s="207" t="s">
        <v>69</v>
      </c>
      <c r="CG20" s="207" t="s">
        <v>69</v>
      </c>
      <c r="CH20" s="207" t="s">
        <v>69</v>
      </c>
      <c r="CI20" s="207" t="s">
        <v>69</v>
      </c>
      <c r="CJ20" s="207" t="s">
        <v>69</v>
      </c>
      <c r="CK20" s="207" t="s">
        <v>69</v>
      </c>
      <c r="CL20" s="207" t="s">
        <v>69</v>
      </c>
      <c r="CM20" s="207" t="s">
        <v>69</v>
      </c>
      <c r="CN20" s="207" t="s">
        <v>69</v>
      </c>
      <c r="CO20" s="207" t="s">
        <v>69</v>
      </c>
      <c r="CP20" s="207" t="s">
        <v>69</v>
      </c>
      <c r="CQ20" s="207" t="s">
        <v>69</v>
      </c>
      <c r="CR20" s="207" t="s">
        <v>69</v>
      </c>
      <c r="CS20" s="207" t="s">
        <v>69</v>
      </c>
      <c r="CT20" s="207" t="s">
        <v>69</v>
      </c>
      <c r="CU20" s="207" t="s">
        <v>69</v>
      </c>
      <c r="CV20" s="207" t="s">
        <v>69</v>
      </c>
      <c r="CW20" s="207" t="s">
        <v>69</v>
      </c>
      <c r="CX20" s="207" t="s">
        <v>69</v>
      </c>
      <c r="CY20" s="207" t="s">
        <v>69</v>
      </c>
      <c r="CZ20" s="207" t="s">
        <v>69</v>
      </c>
      <c r="DA20" s="207" t="s">
        <v>69</v>
      </c>
      <c r="DB20" s="207" t="s">
        <v>69</v>
      </c>
      <c r="DC20" s="207" t="s">
        <v>69</v>
      </c>
      <c r="DD20" s="207" t="s">
        <v>69</v>
      </c>
      <c r="DE20" s="207" t="s">
        <v>69</v>
      </c>
      <c r="DF20" s="207" t="s">
        <v>69</v>
      </c>
      <c r="DG20" s="207" t="s">
        <v>69</v>
      </c>
      <c r="DH20" s="207" t="s">
        <v>69</v>
      </c>
      <c r="DI20" s="207" t="s">
        <v>69</v>
      </c>
      <c r="DJ20" s="207" t="s">
        <v>69</v>
      </c>
      <c r="DK20" s="207" t="s">
        <v>69</v>
      </c>
      <c r="DL20" s="207" t="s">
        <v>69</v>
      </c>
      <c r="DM20" s="207" t="s">
        <v>69</v>
      </c>
      <c r="DN20" s="207" t="s">
        <v>69</v>
      </c>
      <c r="DO20" s="207" t="s">
        <v>69</v>
      </c>
      <c r="DP20" s="207" t="s">
        <v>69</v>
      </c>
      <c r="DQ20" s="207" t="s">
        <v>69</v>
      </c>
      <c r="DR20" s="207" t="s">
        <v>69</v>
      </c>
      <c r="DS20" s="207" t="s">
        <v>69</v>
      </c>
      <c r="DT20" s="207" t="s">
        <v>69</v>
      </c>
      <c r="DU20" s="207" t="s">
        <v>69</v>
      </c>
      <c r="DV20" s="207" t="s">
        <v>69</v>
      </c>
      <c r="DW20" s="207" t="s">
        <v>69</v>
      </c>
      <c r="DX20" s="207" t="s">
        <v>69</v>
      </c>
      <c r="DY20" s="207" t="s">
        <v>69</v>
      </c>
      <c r="DZ20" s="207" t="s">
        <v>69</v>
      </c>
      <c r="EA20" s="207" t="s">
        <v>69</v>
      </c>
      <c r="EB20" s="207" t="s">
        <v>69</v>
      </c>
      <c r="EC20" s="207" t="s">
        <v>69</v>
      </c>
      <c r="ED20" s="207" t="s">
        <v>69</v>
      </c>
      <c r="EE20" s="207" t="s">
        <v>69</v>
      </c>
      <c r="EF20" s="207" t="s">
        <v>69</v>
      </c>
      <c r="EG20" s="207" t="s">
        <v>69</v>
      </c>
      <c r="EH20" s="207" t="s">
        <v>69</v>
      </c>
      <c r="EI20" s="207" t="s">
        <v>69</v>
      </c>
      <c r="EJ20" s="207" t="s">
        <v>69</v>
      </c>
      <c r="EK20" s="207" t="s">
        <v>69</v>
      </c>
      <c r="EL20" s="207" t="s">
        <v>69</v>
      </c>
      <c r="EM20" s="207" t="s">
        <v>69</v>
      </c>
      <c r="EN20" s="207" t="s">
        <v>69</v>
      </c>
      <c r="EO20" s="207" t="s">
        <v>69</v>
      </c>
      <c r="EP20" s="207" t="s">
        <v>69</v>
      </c>
      <c r="EQ20" s="207" t="s">
        <v>69</v>
      </c>
      <c r="ER20" s="207" t="s">
        <v>69</v>
      </c>
      <c r="ES20" s="207" t="s">
        <v>69</v>
      </c>
      <c r="ET20" s="207" t="s">
        <v>69</v>
      </c>
      <c r="EU20" s="207" t="s">
        <v>69</v>
      </c>
      <c r="EV20" s="207" t="s">
        <v>69</v>
      </c>
      <c r="EW20" s="207" t="s">
        <v>69</v>
      </c>
      <c r="EX20" s="207" t="s">
        <v>69</v>
      </c>
      <c r="EY20" s="207" t="s">
        <v>69</v>
      </c>
      <c r="EZ20" s="207" t="s">
        <v>69</v>
      </c>
      <c r="FA20" s="207" t="s">
        <v>69</v>
      </c>
      <c r="FB20" s="207" t="s">
        <v>69</v>
      </c>
      <c r="FC20" s="207" t="s">
        <v>69</v>
      </c>
      <c r="FD20" s="207" t="s">
        <v>69</v>
      </c>
      <c r="FE20" s="207" t="s">
        <v>69</v>
      </c>
      <c r="FF20" s="207" t="s">
        <v>69</v>
      </c>
      <c r="FG20" s="207" t="s">
        <v>69</v>
      </c>
      <c r="FH20" s="207" t="s">
        <v>69</v>
      </c>
      <c r="FI20" s="207" t="s">
        <v>69</v>
      </c>
      <c r="FJ20" s="207" t="s">
        <v>69</v>
      </c>
      <c r="FK20" s="207" t="s">
        <v>69</v>
      </c>
      <c r="FL20" s="207" t="s">
        <v>69</v>
      </c>
      <c r="FM20" s="207" t="s">
        <v>26</v>
      </c>
      <c r="FN20" s="207" t="s">
        <v>26</v>
      </c>
      <c r="FO20" s="207" t="s">
        <v>26</v>
      </c>
      <c r="FP20" s="207" t="s">
        <v>26</v>
      </c>
      <c r="FQ20" s="207" t="s">
        <v>26</v>
      </c>
      <c r="FR20" s="207" t="s">
        <v>26</v>
      </c>
      <c r="FS20" s="207" t="s">
        <v>26</v>
      </c>
      <c r="FT20" s="207" t="s">
        <v>26</v>
      </c>
      <c r="FU20" s="207" t="s">
        <v>27</v>
      </c>
      <c r="FV20" s="207" t="s">
        <v>26</v>
      </c>
      <c r="FW20" s="207" t="s">
        <v>26</v>
      </c>
      <c r="FX20" s="207" t="s">
        <v>26</v>
      </c>
      <c r="FY20" s="207" t="s">
        <v>27</v>
      </c>
      <c r="FZ20" s="207" t="s">
        <v>26</v>
      </c>
      <c r="GA20" s="207" t="s">
        <v>26</v>
      </c>
      <c r="GB20" s="207" t="s">
        <v>26</v>
      </c>
      <c r="GC20" s="207" t="s">
        <v>26</v>
      </c>
      <c r="GD20" s="207" t="s">
        <v>26</v>
      </c>
      <c r="GE20" s="207" t="s">
        <v>26</v>
      </c>
      <c r="GF20" s="207" t="s">
        <v>26</v>
      </c>
      <c r="GG20" s="207" t="s">
        <v>26</v>
      </c>
      <c r="GH20" s="207" t="s">
        <v>26</v>
      </c>
      <c r="GI20" s="207" t="s">
        <v>26</v>
      </c>
      <c r="GJ20" s="207" t="s">
        <v>26</v>
      </c>
      <c r="GK20" s="207" t="s">
        <v>26</v>
      </c>
      <c r="GL20" s="207" t="s">
        <v>26</v>
      </c>
      <c r="GM20" s="207" t="s">
        <v>26</v>
      </c>
      <c r="GN20" s="207" t="s">
        <v>26</v>
      </c>
      <c r="GO20" s="207" t="s">
        <v>26</v>
      </c>
      <c r="GP20" s="207" t="s">
        <v>26</v>
      </c>
      <c r="GQ20" s="207" t="s">
        <v>26</v>
      </c>
      <c r="GR20" s="207" t="s">
        <v>26</v>
      </c>
      <c r="GS20" s="207" t="s">
        <v>26</v>
      </c>
      <c r="GT20" s="207">
        <v>0</v>
      </c>
      <c r="GU20" s="207" t="s">
        <v>26</v>
      </c>
      <c r="GV20" s="207" t="s">
        <v>26</v>
      </c>
      <c r="GW20" s="207" t="s">
        <v>27</v>
      </c>
      <c r="GX20" s="207" t="s">
        <v>26</v>
      </c>
      <c r="GY20" s="207" t="s">
        <v>26</v>
      </c>
      <c r="GZ20" s="207" t="s">
        <v>26</v>
      </c>
      <c r="HA20" s="207" t="s">
        <v>26</v>
      </c>
      <c r="HB20" s="207" t="s">
        <v>26</v>
      </c>
      <c r="HC20" s="207" t="s">
        <v>26</v>
      </c>
      <c r="HD20" s="207" t="s">
        <v>27</v>
      </c>
      <c r="HE20" s="207" t="s">
        <v>26</v>
      </c>
      <c r="HF20" s="207" t="s">
        <v>26</v>
      </c>
      <c r="HG20" s="207" t="s">
        <v>26</v>
      </c>
      <c r="HH20" s="207" t="s">
        <v>26</v>
      </c>
      <c r="HI20" s="207" t="s">
        <v>26</v>
      </c>
      <c r="HJ20" s="207" t="s">
        <v>26</v>
      </c>
      <c r="HK20" s="207" t="s">
        <v>27</v>
      </c>
      <c r="HL20" s="207" t="s">
        <v>26</v>
      </c>
      <c r="HM20" s="207" t="s">
        <v>26</v>
      </c>
      <c r="HN20" s="207" t="s">
        <v>26</v>
      </c>
      <c r="HO20" s="207" t="s">
        <v>26</v>
      </c>
      <c r="HP20" s="207" t="s">
        <v>26</v>
      </c>
      <c r="HQ20" s="207" t="s">
        <v>27</v>
      </c>
      <c r="HR20" s="207" t="s">
        <v>26</v>
      </c>
      <c r="HS20" s="207" t="s">
        <v>26</v>
      </c>
      <c r="HT20" s="207" t="s">
        <v>26</v>
      </c>
      <c r="HU20" s="207" t="s">
        <v>27</v>
      </c>
      <c r="HV20" s="207" t="s">
        <v>26</v>
      </c>
      <c r="HW20" s="207" t="s">
        <v>26</v>
      </c>
      <c r="HX20" s="207" t="s">
        <v>26</v>
      </c>
      <c r="HY20" s="207" t="s">
        <v>26</v>
      </c>
      <c r="HZ20" s="207" t="s">
        <v>26</v>
      </c>
      <c r="IA20" s="207" t="s">
        <v>26</v>
      </c>
      <c r="IB20" s="207" t="s">
        <v>26</v>
      </c>
      <c r="IC20" s="207" t="s">
        <v>26</v>
      </c>
      <c r="ID20" s="207" t="s">
        <v>26</v>
      </c>
      <c r="IE20" s="207" t="s">
        <v>26</v>
      </c>
      <c r="IF20" s="207" t="s">
        <v>26</v>
      </c>
      <c r="IG20" s="207" t="s">
        <v>26</v>
      </c>
      <c r="IH20" s="207" t="s">
        <v>26</v>
      </c>
      <c r="II20" s="207" t="s">
        <v>26</v>
      </c>
      <c r="IJ20" s="207" t="s">
        <v>27</v>
      </c>
      <c r="IK20" s="207" t="s">
        <v>26</v>
      </c>
      <c r="IL20" s="207" t="s">
        <v>26</v>
      </c>
      <c r="IM20" s="207" t="s">
        <v>26</v>
      </c>
      <c r="IN20" s="207" t="s">
        <v>26</v>
      </c>
      <c r="IO20" s="207" t="s">
        <v>26</v>
      </c>
      <c r="IP20" s="207" t="s">
        <v>26</v>
      </c>
      <c r="IQ20" s="207" t="s">
        <v>26</v>
      </c>
      <c r="IR20" s="207" t="s">
        <v>26</v>
      </c>
      <c r="IS20" s="207" t="s">
        <v>26</v>
      </c>
      <c r="IT20" s="207" t="s">
        <v>26</v>
      </c>
      <c r="IU20" s="207" t="s">
        <v>26</v>
      </c>
      <c r="IV20" s="207" t="s">
        <v>26</v>
      </c>
      <c r="IW20" s="207" t="s">
        <v>26</v>
      </c>
      <c r="IX20" s="207" t="s">
        <v>26</v>
      </c>
      <c r="IY20" s="207" t="s">
        <v>26</v>
      </c>
      <c r="IZ20" s="207" t="s">
        <v>26</v>
      </c>
      <c r="JA20" s="207" t="s">
        <v>27</v>
      </c>
      <c r="JB20" s="207" t="s">
        <v>26</v>
      </c>
      <c r="JC20" s="207" t="s">
        <v>27</v>
      </c>
      <c r="JD20" s="207" t="s">
        <v>26</v>
      </c>
      <c r="JE20" s="207" t="s">
        <v>26</v>
      </c>
      <c r="JF20" s="207" t="s">
        <v>26</v>
      </c>
      <c r="JG20" s="207" t="s">
        <v>26</v>
      </c>
      <c r="JH20" s="207" t="s">
        <v>26</v>
      </c>
      <c r="JI20" s="207" t="s">
        <v>27</v>
      </c>
      <c r="JJ20" s="207" t="s">
        <v>26</v>
      </c>
      <c r="JK20" s="207" t="s">
        <v>26</v>
      </c>
      <c r="JL20" s="207" t="s">
        <v>26</v>
      </c>
      <c r="JM20" s="207" t="s">
        <v>26</v>
      </c>
      <c r="JN20" s="207" t="s">
        <v>26</v>
      </c>
      <c r="JO20" s="207" t="s">
        <v>26</v>
      </c>
      <c r="JP20" s="207" t="s">
        <v>26</v>
      </c>
      <c r="JQ20" s="207" t="s">
        <v>26</v>
      </c>
      <c r="JR20" s="207" t="s">
        <v>26</v>
      </c>
      <c r="JS20" s="207" t="s">
        <v>26</v>
      </c>
      <c r="JT20" s="207" t="s">
        <v>26</v>
      </c>
      <c r="JU20" s="207" t="s">
        <v>26</v>
      </c>
      <c r="JV20" s="207" t="s">
        <v>27</v>
      </c>
      <c r="JW20" s="207" t="s">
        <v>26</v>
      </c>
      <c r="JX20" s="207">
        <v>0</v>
      </c>
      <c r="JY20" s="207" t="s">
        <v>26</v>
      </c>
      <c r="JZ20" s="207" t="s">
        <v>26</v>
      </c>
      <c r="KA20" s="207" t="s">
        <v>26</v>
      </c>
      <c r="KB20" s="207" t="s">
        <v>26</v>
      </c>
      <c r="KC20" s="207" t="s">
        <v>26</v>
      </c>
      <c r="KD20" s="207" t="s">
        <v>26</v>
      </c>
      <c r="KE20" s="207" t="s">
        <v>26</v>
      </c>
      <c r="KF20" s="207" t="s">
        <v>26</v>
      </c>
      <c r="KG20" s="207" t="s">
        <v>26</v>
      </c>
      <c r="KH20" s="207" t="s">
        <v>26</v>
      </c>
      <c r="KI20" s="207" t="s">
        <v>26</v>
      </c>
      <c r="KJ20" s="207" t="s">
        <v>26</v>
      </c>
      <c r="KK20" s="207" t="s">
        <v>26</v>
      </c>
      <c r="KL20" s="207" t="s">
        <v>26</v>
      </c>
      <c r="KM20" s="207" t="s">
        <v>26</v>
      </c>
      <c r="KN20" s="207" t="s">
        <v>26</v>
      </c>
      <c r="KO20" s="207" t="s">
        <v>26</v>
      </c>
      <c r="KP20" s="207" t="s">
        <v>26</v>
      </c>
      <c r="KQ20" s="207" t="s">
        <v>26</v>
      </c>
      <c r="KR20" s="207" t="s">
        <v>26</v>
      </c>
      <c r="KS20" s="207" t="s">
        <v>26</v>
      </c>
      <c r="KT20" s="207" t="s">
        <v>26</v>
      </c>
      <c r="KU20" s="207" t="s">
        <v>26</v>
      </c>
      <c r="KV20" s="207" t="s">
        <v>26</v>
      </c>
      <c r="KW20" s="207" t="s">
        <v>26</v>
      </c>
      <c r="KX20" s="207" t="s">
        <v>26</v>
      </c>
      <c r="KY20" s="207" t="s">
        <v>26</v>
      </c>
      <c r="KZ20" s="207" t="s">
        <v>26</v>
      </c>
      <c r="LA20" s="207" t="s">
        <v>26</v>
      </c>
      <c r="LB20" s="207" t="s">
        <v>26</v>
      </c>
      <c r="LC20" s="207" t="s">
        <v>26</v>
      </c>
      <c r="LD20" s="207" t="s">
        <v>26</v>
      </c>
      <c r="LE20" s="207" t="s">
        <v>26</v>
      </c>
      <c r="LF20" s="207" t="s">
        <v>26</v>
      </c>
      <c r="LG20" s="207" t="s">
        <v>26</v>
      </c>
      <c r="LH20" s="207" t="s">
        <v>26</v>
      </c>
      <c r="LI20" s="207" t="s">
        <v>26</v>
      </c>
      <c r="LJ20" s="207" t="s">
        <v>26</v>
      </c>
      <c r="LK20" s="207" t="s">
        <v>26</v>
      </c>
      <c r="LL20" s="207" t="s">
        <v>26</v>
      </c>
      <c r="LM20" s="207" t="s">
        <v>26</v>
      </c>
      <c r="LN20" s="207" t="s">
        <v>26</v>
      </c>
      <c r="LO20" s="207" t="s">
        <v>26</v>
      </c>
      <c r="LP20" s="207" t="s">
        <v>26</v>
      </c>
      <c r="LQ20" s="207" t="s">
        <v>26</v>
      </c>
      <c r="LR20" s="207" t="s">
        <v>26</v>
      </c>
      <c r="LS20" s="207" t="s">
        <v>26</v>
      </c>
      <c r="LT20" s="207" t="s">
        <v>26</v>
      </c>
      <c r="LU20" s="207" t="s">
        <v>26</v>
      </c>
      <c r="LV20" s="207" t="s">
        <v>27</v>
      </c>
      <c r="LW20" s="207" t="s">
        <v>27</v>
      </c>
      <c r="LX20" s="207" t="s">
        <v>26</v>
      </c>
      <c r="LY20" s="207" t="s">
        <v>26</v>
      </c>
      <c r="LZ20" s="207" t="s">
        <v>26</v>
      </c>
      <c r="MA20" s="207" t="s">
        <v>26</v>
      </c>
      <c r="MB20" s="207" t="s">
        <v>26</v>
      </c>
      <c r="MC20" s="207" t="s">
        <v>27</v>
      </c>
      <c r="MD20" s="207" t="s">
        <v>26</v>
      </c>
      <c r="ME20" s="207" t="s">
        <v>26</v>
      </c>
      <c r="MF20" s="207" t="s">
        <v>26</v>
      </c>
      <c r="MG20" s="207" t="s">
        <v>26</v>
      </c>
      <c r="MH20" s="207" t="s">
        <v>26</v>
      </c>
      <c r="MI20" s="207" t="s">
        <v>26</v>
      </c>
      <c r="MJ20" s="207" t="s">
        <v>26</v>
      </c>
      <c r="MK20" s="207" t="s">
        <v>26</v>
      </c>
      <c r="ML20" s="207" t="s">
        <v>26</v>
      </c>
      <c r="MM20" s="207" t="s">
        <v>26</v>
      </c>
      <c r="MN20" s="207" t="s">
        <v>26</v>
      </c>
      <c r="MO20" s="207" t="s">
        <v>27</v>
      </c>
      <c r="MP20" s="207" t="s">
        <v>26</v>
      </c>
      <c r="MQ20" s="207" t="s">
        <v>26</v>
      </c>
      <c r="MR20" s="207" t="s">
        <v>26</v>
      </c>
      <c r="MS20" s="207" t="s">
        <v>26</v>
      </c>
      <c r="MT20" s="207" t="s">
        <v>26</v>
      </c>
      <c r="MU20" s="207" t="s">
        <v>26</v>
      </c>
      <c r="MV20" s="207" t="s">
        <v>26</v>
      </c>
      <c r="MW20" s="207" t="s">
        <v>27</v>
      </c>
      <c r="MX20" s="207" t="s">
        <v>26</v>
      </c>
      <c r="MY20" s="207" t="s">
        <v>26</v>
      </c>
      <c r="MZ20" s="207" t="s">
        <v>26</v>
      </c>
      <c r="NA20" s="207" t="s">
        <v>26</v>
      </c>
      <c r="NB20" s="207" t="s">
        <v>26</v>
      </c>
      <c r="NC20" s="207" t="s">
        <v>27</v>
      </c>
      <c r="ND20" s="207" t="s">
        <v>26</v>
      </c>
      <c r="NE20" s="207" t="s">
        <v>26</v>
      </c>
      <c r="NF20" s="207" t="s">
        <v>26</v>
      </c>
      <c r="NG20" s="207" t="s">
        <v>26</v>
      </c>
      <c r="NH20" s="207" t="s">
        <v>26</v>
      </c>
      <c r="NI20" s="207" t="s">
        <v>26</v>
      </c>
      <c r="NJ20" s="207" t="s">
        <v>27</v>
      </c>
      <c r="NK20" s="207" t="s">
        <v>27</v>
      </c>
      <c r="NL20" s="207" t="s">
        <v>26</v>
      </c>
      <c r="NM20" s="207" t="s">
        <v>26</v>
      </c>
      <c r="NN20" s="207" t="s">
        <v>26</v>
      </c>
      <c r="NO20" s="207" t="s">
        <v>26</v>
      </c>
      <c r="NP20" s="207" t="s">
        <v>26</v>
      </c>
      <c r="NQ20" s="207" t="s">
        <v>26</v>
      </c>
      <c r="NR20" s="207" t="s">
        <v>26</v>
      </c>
      <c r="NS20" s="207" t="s">
        <v>26</v>
      </c>
      <c r="NT20" s="207" t="s">
        <v>27</v>
      </c>
      <c r="NU20" s="207" t="s">
        <v>26</v>
      </c>
      <c r="NV20" s="207" t="s">
        <v>26</v>
      </c>
      <c r="NW20" s="207" t="s">
        <v>26</v>
      </c>
      <c r="NX20" s="207" t="s">
        <v>26</v>
      </c>
      <c r="NY20" s="207" t="s">
        <v>26</v>
      </c>
      <c r="NZ20" s="207" t="s">
        <v>27</v>
      </c>
      <c r="OA20" s="207" t="s">
        <v>26</v>
      </c>
      <c r="OB20" s="207" t="s">
        <v>26</v>
      </c>
      <c r="OC20" s="207" t="s">
        <v>26</v>
      </c>
      <c r="OD20" s="207" t="s">
        <v>26</v>
      </c>
      <c r="OE20" s="207" t="s">
        <v>26</v>
      </c>
      <c r="OF20" s="207" t="s">
        <v>26</v>
      </c>
      <c r="OG20" s="207" t="s">
        <v>26</v>
      </c>
      <c r="OH20" s="207" t="s">
        <v>27</v>
      </c>
      <c r="OI20" s="207" t="s">
        <v>26</v>
      </c>
      <c r="OJ20" s="207" t="s">
        <v>26</v>
      </c>
      <c r="OK20" s="207" t="s">
        <v>26</v>
      </c>
      <c r="OL20" s="207" t="s">
        <v>27</v>
      </c>
      <c r="OM20" s="207" t="s">
        <v>26</v>
      </c>
      <c r="ON20" s="207" t="s">
        <v>26</v>
      </c>
      <c r="OO20" s="207" t="s">
        <v>26</v>
      </c>
      <c r="OP20" s="207" t="s">
        <v>26</v>
      </c>
      <c r="OQ20" s="207" t="s">
        <v>26</v>
      </c>
      <c r="OR20" s="207" t="s">
        <v>26</v>
      </c>
      <c r="OS20" s="207" t="s">
        <v>26</v>
      </c>
      <c r="OT20" s="207" t="s">
        <v>26</v>
      </c>
      <c r="OU20" s="207" t="s">
        <v>26</v>
      </c>
      <c r="OV20" s="207" t="s">
        <v>27</v>
      </c>
      <c r="OW20" s="207" t="s">
        <v>26</v>
      </c>
      <c r="OX20" s="207" t="s">
        <v>26</v>
      </c>
      <c r="OY20" s="207" t="s">
        <v>26</v>
      </c>
      <c r="OZ20" s="207" t="s">
        <v>26</v>
      </c>
      <c r="PA20" s="207" t="s">
        <v>26</v>
      </c>
      <c r="PB20" s="207" t="s">
        <v>26</v>
      </c>
      <c r="PC20" s="207" t="s">
        <v>26</v>
      </c>
      <c r="PD20" s="207" t="s">
        <v>26</v>
      </c>
      <c r="PE20" s="207" t="s">
        <v>15</v>
      </c>
      <c r="PF20" s="207" t="s">
        <v>26</v>
      </c>
      <c r="PG20" s="207" t="s">
        <v>26</v>
      </c>
      <c r="PH20" s="207" t="s">
        <v>26</v>
      </c>
      <c r="PI20" s="207" t="s">
        <v>27</v>
      </c>
      <c r="PJ20" s="207" t="s">
        <v>26</v>
      </c>
      <c r="PK20" s="207" t="s">
        <v>26</v>
      </c>
      <c r="PL20" s="207" t="s">
        <v>27</v>
      </c>
      <c r="PM20" s="207" t="s">
        <v>27</v>
      </c>
      <c r="PN20" s="207" t="s">
        <v>27</v>
      </c>
      <c r="PO20" s="207" t="s">
        <v>26</v>
      </c>
      <c r="PP20" s="207" t="s">
        <v>27</v>
      </c>
      <c r="PQ20" s="207" t="s">
        <v>26</v>
      </c>
      <c r="PR20" s="207" t="s">
        <v>26</v>
      </c>
      <c r="PS20" s="207" t="s">
        <v>27</v>
      </c>
      <c r="PT20" s="207" t="s">
        <v>26</v>
      </c>
      <c r="PU20" s="207" t="s">
        <v>27</v>
      </c>
      <c r="PV20" s="207" t="s">
        <v>26</v>
      </c>
      <c r="PW20" s="207" t="s">
        <v>26</v>
      </c>
      <c r="PX20" s="207" t="s">
        <v>27</v>
      </c>
      <c r="PY20" s="207" t="s">
        <v>27</v>
      </c>
      <c r="PZ20" s="207" t="s">
        <v>26</v>
      </c>
      <c r="QA20" s="207" t="s">
        <v>26</v>
      </c>
      <c r="QB20" s="207" t="s">
        <v>26</v>
      </c>
      <c r="QC20" s="207" t="s">
        <v>26</v>
      </c>
      <c r="QD20" s="207" t="s">
        <v>26</v>
      </c>
      <c r="QE20" s="207" t="s">
        <v>26</v>
      </c>
      <c r="QF20" s="207" t="s">
        <v>26</v>
      </c>
      <c r="QG20" s="207" t="s">
        <v>27</v>
      </c>
      <c r="QH20" s="207" t="s">
        <v>26</v>
      </c>
      <c r="QI20" s="207" t="s">
        <v>26</v>
      </c>
      <c r="QJ20" s="207" t="s">
        <v>26</v>
      </c>
      <c r="QK20" s="207" t="s">
        <v>26</v>
      </c>
      <c r="QL20" s="207" t="s">
        <v>26</v>
      </c>
      <c r="QM20" s="207" t="s">
        <v>26</v>
      </c>
      <c r="QN20" s="207" t="s">
        <v>26</v>
      </c>
      <c r="QO20" s="207" t="s">
        <v>26</v>
      </c>
      <c r="QP20" s="207" t="s">
        <v>26</v>
      </c>
      <c r="QQ20" s="207" t="s">
        <v>26</v>
      </c>
      <c r="QR20" s="207" t="s">
        <v>27</v>
      </c>
      <c r="QS20" s="207" t="s">
        <v>27</v>
      </c>
      <c r="QT20" s="207" t="s">
        <v>27</v>
      </c>
      <c r="QU20" s="207" t="s">
        <v>26</v>
      </c>
      <c r="QV20" s="207" t="s">
        <v>26</v>
      </c>
      <c r="QW20" s="207" t="s">
        <v>27</v>
      </c>
      <c r="QX20" s="207" t="s">
        <v>26</v>
      </c>
      <c r="QY20" s="207" t="s">
        <v>26</v>
      </c>
      <c r="QZ20" s="207" t="s">
        <v>27</v>
      </c>
      <c r="RA20" s="207" t="s">
        <v>26</v>
      </c>
      <c r="RB20" s="207" t="s">
        <v>26</v>
      </c>
      <c r="RC20" s="207" t="s">
        <v>27</v>
      </c>
      <c r="RD20" s="207" t="s">
        <v>26</v>
      </c>
      <c r="RE20" s="207" t="s">
        <v>26</v>
      </c>
      <c r="RF20" s="207" t="s">
        <v>26</v>
      </c>
      <c r="RG20" s="207" t="s">
        <v>26</v>
      </c>
      <c r="RH20" s="207" t="s">
        <v>27</v>
      </c>
      <c r="RI20" s="207" t="s">
        <v>27</v>
      </c>
      <c r="RJ20" s="207" t="s">
        <v>26</v>
      </c>
      <c r="RK20" s="207">
        <v>0</v>
      </c>
      <c r="RL20" s="207" t="s">
        <v>27</v>
      </c>
      <c r="RM20" s="207" t="s">
        <v>27</v>
      </c>
      <c r="RN20" s="207" t="s">
        <v>26</v>
      </c>
      <c r="RO20" s="207" t="s">
        <v>27</v>
      </c>
      <c r="RP20" s="207" t="s">
        <v>27</v>
      </c>
      <c r="RQ20" s="207" t="s">
        <v>26</v>
      </c>
      <c r="RR20" s="207" t="s">
        <v>26</v>
      </c>
      <c r="RS20" s="207" t="s">
        <v>27</v>
      </c>
      <c r="RT20" s="207">
        <v>0</v>
      </c>
      <c r="RU20" s="207" t="s">
        <v>15</v>
      </c>
      <c r="RV20" s="207" t="s">
        <v>15</v>
      </c>
      <c r="RW20" s="207" t="s">
        <v>26</v>
      </c>
      <c r="RX20" s="207" t="s">
        <v>15</v>
      </c>
      <c r="RY20" s="207" t="s">
        <v>15</v>
      </c>
      <c r="RZ20" s="207" t="s">
        <v>26</v>
      </c>
      <c r="SA20" s="207" t="s">
        <v>26</v>
      </c>
      <c r="SB20" s="207" t="s">
        <v>15</v>
      </c>
      <c r="SC20" s="207" t="s">
        <v>15</v>
      </c>
      <c r="SD20" s="207" t="s">
        <v>15</v>
      </c>
      <c r="SE20" s="207" t="s">
        <v>15</v>
      </c>
      <c r="SF20" s="207" t="s">
        <v>26</v>
      </c>
      <c r="SG20" s="207" t="s">
        <v>15</v>
      </c>
      <c r="SH20" s="207" t="s">
        <v>15</v>
      </c>
      <c r="SI20" s="207" t="s">
        <v>26</v>
      </c>
      <c r="SJ20" s="207" t="s">
        <v>26</v>
      </c>
      <c r="SK20" s="207" t="s">
        <v>26</v>
      </c>
      <c r="SL20" s="207" t="s">
        <v>26</v>
      </c>
      <c r="SM20" s="207" t="s">
        <v>15</v>
      </c>
      <c r="SN20" s="207" t="s">
        <v>26</v>
      </c>
      <c r="SO20" s="207" t="s">
        <v>15</v>
      </c>
      <c r="SP20" s="207" t="s">
        <v>26</v>
      </c>
      <c r="SQ20" s="207" t="s">
        <v>15</v>
      </c>
      <c r="SR20" s="207" t="s">
        <v>15</v>
      </c>
      <c r="SS20" s="207" t="s">
        <v>15</v>
      </c>
      <c r="ST20" s="207" t="s">
        <v>15</v>
      </c>
      <c r="SU20" s="207" t="s">
        <v>26</v>
      </c>
      <c r="SV20" s="207" t="s">
        <v>15</v>
      </c>
      <c r="SW20" s="207" t="s">
        <v>15</v>
      </c>
      <c r="SX20" s="207" t="s">
        <v>26</v>
      </c>
      <c r="SY20" s="207" t="s">
        <v>15</v>
      </c>
      <c r="SZ20" s="207" t="s">
        <v>26</v>
      </c>
      <c r="TA20" s="207" t="s">
        <v>15</v>
      </c>
      <c r="TB20" s="207" t="s">
        <v>26</v>
      </c>
      <c r="TC20" s="207" t="s">
        <v>26</v>
      </c>
      <c r="TD20" s="207" t="s">
        <v>26</v>
      </c>
      <c r="TE20" s="207" t="s">
        <v>26</v>
      </c>
      <c r="TF20" s="207" t="s">
        <v>15</v>
      </c>
      <c r="TG20" s="207" t="s">
        <v>15</v>
      </c>
      <c r="TH20" s="207" t="s">
        <v>15</v>
      </c>
      <c r="TI20" s="207" t="s">
        <v>15</v>
      </c>
      <c r="TJ20" s="207" t="s">
        <v>26</v>
      </c>
      <c r="TK20" s="207" t="s">
        <v>15</v>
      </c>
      <c r="TL20" s="207" t="s">
        <v>26</v>
      </c>
      <c r="TM20" s="207" t="s">
        <v>26</v>
      </c>
      <c r="TN20" s="207" t="s">
        <v>15</v>
      </c>
      <c r="TO20" s="207" t="s">
        <v>26</v>
      </c>
      <c r="TP20" s="207" t="s">
        <v>26</v>
      </c>
      <c r="TQ20" s="207" t="s">
        <v>15</v>
      </c>
      <c r="TR20" s="207" t="s">
        <v>15</v>
      </c>
      <c r="TS20" s="207">
        <v>0</v>
      </c>
      <c r="TT20" s="207" t="s">
        <v>26</v>
      </c>
      <c r="TU20" s="207" t="s">
        <v>26</v>
      </c>
      <c r="TV20" s="207" t="s">
        <v>26</v>
      </c>
      <c r="TW20" s="207" t="s">
        <v>26</v>
      </c>
      <c r="TX20" s="207" t="s">
        <v>27</v>
      </c>
      <c r="TY20" s="207" t="s">
        <v>27</v>
      </c>
      <c r="TZ20" s="207" t="s">
        <v>27</v>
      </c>
      <c r="UA20" s="207" t="s">
        <v>26</v>
      </c>
      <c r="UB20" s="207" t="s">
        <v>26</v>
      </c>
      <c r="UC20" s="207" t="s">
        <v>26</v>
      </c>
      <c r="UD20" s="207" t="s">
        <v>26</v>
      </c>
      <c r="UE20" s="207" t="s">
        <v>26</v>
      </c>
      <c r="UF20" s="207" t="s">
        <v>26</v>
      </c>
      <c r="UG20" s="207" t="s">
        <v>27</v>
      </c>
      <c r="UH20" s="207" t="s">
        <v>27</v>
      </c>
      <c r="UI20" s="207" t="s">
        <v>27</v>
      </c>
      <c r="UJ20" s="207" t="s">
        <v>27</v>
      </c>
      <c r="UK20" s="207" t="s">
        <v>26</v>
      </c>
      <c r="UL20" s="207" t="s">
        <v>26</v>
      </c>
      <c r="UM20" s="207" t="s">
        <v>26</v>
      </c>
      <c r="UN20" s="207" t="s">
        <v>26</v>
      </c>
      <c r="UO20" s="207" t="s">
        <v>26</v>
      </c>
      <c r="UP20" s="207" t="s">
        <v>26</v>
      </c>
      <c r="UQ20" s="207" t="s">
        <v>26</v>
      </c>
      <c r="UR20" s="207" t="s">
        <v>26</v>
      </c>
      <c r="US20" s="207">
        <v>0</v>
      </c>
      <c r="UT20" s="207" t="s">
        <v>27</v>
      </c>
      <c r="UU20" s="207" t="s">
        <v>26</v>
      </c>
      <c r="UV20" s="207" t="s">
        <v>26</v>
      </c>
      <c r="UW20" s="207" t="s">
        <v>27</v>
      </c>
      <c r="UX20" s="207" t="s">
        <v>27</v>
      </c>
      <c r="UY20" s="207" t="s">
        <v>26</v>
      </c>
      <c r="UZ20" s="207" t="s">
        <v>26</v>
      </c>
      <c r="VA20" s="207" t="s">
        <v>26</v>
      </c>
      <c r="VB20" s="207" t="s">
        <v>27</v>
      </c>
      <c r="VC20" s="207" t="s">
        <v>27</v>
      </c>
      <c r="VD20" s="207" t="s">
        <v>26</v>
      </c>
      <c r="VE20" s="207" t="s">
        <v>26</v>
      </c>
      <c r="VF20" s="207" t="s">
        <v>26</v>
      </c>
      <c r="VG20" s="207" t="s">
        <v>27</v>
      </c>
      <c r="VH20" s="207" t="s">
        <v>26</v>
      </c>
      <c r="VI20" s="207" t="s">
        <v>26</v>
      </c>
      <c r="VJ20" s="207" t="s">
        <v>15</v>
      </c>
      <c r="VK20" s="207" t="s">
        <v>26</v>
      </c>
      <c r="VL20" s="207" t="s">
        <v>26</v>
      </c>
      <c r="VM20" s="207" t="s">
        <v>26</v>
      </c>
      <c r="VN20" s="207" t="s">
        <v>15</v>
      </c>
      <c r="VO20" s="207" t="s">
        <v>26</v>
      </c>
      <c r="VP20" s="207" t="s">
        <v>26</v>
      </c>
      <c r="VQ20" s="207" t="s">
        <v>26</v>
      </c>
      <c r="VR20" s="207" t="s">
        <v>26</v>
      </c>
      <c r="VS20" s="207" t="s">
        <v>26</v>
      </c>
      <c r="VT20" s="207" t="s">
        <v>15</v>
      </c>
      <c r="VU20" s="207" t="s">
        <v>26</v>
      </c>
      <c r="VV20" s="207" t="s">
        <v>26</v>
      </c>
      <c r="VW20" s="207" t="s">
        <v>26</v>
      </c>
      <c r="VX20" s="207" t="s">
        <v>26</v>
      </c>
      <c r="VY20" s="207" t="s">
        <v>26</v>
      </c>
      <c r="VZ20" s="207" t="s">
        <v>26</v>
      </c>
      <c r="WA20" s="207" t="s">
        <v>26</v>
      </c>
      <c r="WB20" s="207" t="s">
        <v>26</v>
      </c>
      <c r="WC20" s="207" t="s">
        <v>26</v>
      </c>
      <c r="WD20" s="207" t="s">
        <v>15</v>
      </c>
      <c r="WE20" s="207" t="s">
        <v>15</v>
      </c>
      <c r="WF20" s="207" t="s">
        <v>26</v>
      </c>
      <c r="WG20" s="207" t="s">
        <v>15</v>
      </c>
      <c r="WH20" s="207" t="s">
        <v>15</v>
      </c>
      <c r="WI20" s="207" t="s">
        <v>26</v>
      </c>
      <c r="WJ20" s="207" t="s">
        <v>15</v>
      </c>
      <c r="WK20" s="207" t="s">
        <v>15</v>
      </c>
      <c r="WL20" s="207" t="s">
        <v>26</v>
      </c>
      <c r="WM20" s="207" t="s">
        <v>26</v>
      </c>
      <c r="WN20" s="207" t="s">
        <v>26</v>
      </c>
      <c r="WO20" s="207" t="s">
        <v>26</v>
      </c>
      <c r="WP20" s="207" t="s">
        <v>15</v>
      </c>
      <c r="WQ20" s="207" t="s">
        <v>15</v>
      </c>
      <c r="WR20" s="207" t="s">
        <v>15</v>
      </c>
      <c r="WS20" s="207" t="s">
        <v>15</v>
      </c>
      <c r="WT20" s="207" t="s">
        <v>26</v>
      </c>
      <c r="WU20" s="207" t="s">
        <v>15</v>
      </c>
      <c r="WV20" s="207" t="s">
        <v>26</v>
      </c>
      <c r="WW20" s="207" t="s">
        <v>26</v>
      </c>
      <c r="WX20" s="207" t="s">
        <v>26</v>
      </c>
      <c r="WY20" s="207" t="s">
        <v>27</v>
      </c>
      <c r="WZ20" s="207" t="s">
        <v>69</v>
      </c>
      <c r="XA20" s="207" t="s">
        <v>69</v>
      </c>
      <c r="XB20" s="207" t="s">
        <v>69</v>
      </c>
      <c r="XC20" s="207" t="s">
        <v>69</v>
      </c>
      <c r="XD20" s="207" t="s">
        <v>69</v>
      </c>
      <c r="XE20" s="207" t="s">
        <v>69</v>
      </c>
      <c r="XF20" s="207" t="s">
        <v>69</v>
      </c>
      <c r="XG20" s="207" t="s">
        <v>69</v>
      </c>
      <c r="XH20" s="207" t="s">
        <v>69</v>
      </c>
      <c r="XI20" s="207" t="s">
        <v>69</v>
      </c>
      <c r="XJ20" s="207" t="s">
        <v>69</v>
      </c>
      <c r="XK20" s="207" t="s">
        <v>69</v>
      </c>
      <c r="XL20" s="207" t="s">
        <v>69</v>
      </c>
      <c r="XM20" s="207" t="s">
        <v>69</v>
      </c>
      <c r="XN20" s="207" t="s">
        <v>69</v>
      </c>
      <c r="XO20" s="207" t="s">
        <v>69</v>
      </c>
      <c r="XP20" s="207" t="s">
        <v>69</v>
      </c>
      <c r="XQ20" s="207" t="s">
        <v>69</v>
      </c>
      <c r="XR20" s="207" t="s">
        <v>69</v>
      </c>
      <c r="XS20" s="207" t="s">
        <v>69</v>
      </c>
      <c r="XT20" s="207" t="s">
        <v>69</v>
      </c>
      <c r="XU20" s="207" t="s">
        <v>69</v>
      </c>
      <c r="XV20" s="207" t="s">
        <v>69</v>
      </c>
      <c r="XW20" s="207" t="s">
        <v>69</v>
      </c>
      <c r="XX20" s="207" t="s">
        <v>69</v>
      </c>
      <c r="XY20" s="207" t="s">
        <v>69</v>
      </c>
      <c r="XZ20" s="207" t="s">
        <v>69</v>
      </c>
      <c r="YA20" s="207" t="s">
        <v>69</v>
      </c>
      <c r="YB20" s="207" t="s">
        <v>69</v>
      </c>
      <c r="YC20" s="207" t="s">
        <v>69</v>
      </c>
      <c r="YD20" s="207" t="s">
        <v>69</v>
      </c>
      <c r="YE20" s="207" t="s">
        <v>69</v>
      </c>
      <c r="YF20" s="207" t="s">
        <v>69</v>
      </c>
      <c r="YG20" s="207" t="s">
        <v>69</v>
      </c>
      <c r="YH20" s="207" t="s">
        <v>69</v>
      </c>
      <c r="YI20" s="207" t="s">
        <v>69</v>
      </c>
      <c r="YJ20" s="207" t="s">
        <v>69</v>
      </c>
      <c r="YK20" s="207" t="s">
        <v>69</v>
      </c>
      <c r="YL20" s="207" t="s">
        <v>69</v>
      </c>
      <c r="YM20" s="207" t="s">
        <v>69</v>
      </c>
      <c r="YN20" s="207" t="s">
        <v>69</v>
      </c>
      <c r="YO20" s="207" t="s">
        <v>69</v>
      </c>
      <c r="YP20" s="207" t="s">
        <v>69</v>
      </c>
      <c r="YQ20" s="207" t="s">
        <v>69</v>
      </c>
      <c r="YR20" s="207" t="s">
        <v>69</v>
      </c>
      <c r="YS20" s="207" t="s">
        <v>69</v>
      </c>
      <c r="YT20" s="207" t="s">
        <v>69</v>
      </c>
      <c r="YU20" s="207" t="s">
        <v>69</v>
      </c>
      <c r="YV20" s="207" t="s">
        <v>69</v>
      </c>
      <c r="YW20" s="207" t="s">
        <v>69</v>
      </c>
      <c r="YX20" s="207" t="s">
        <v>69</v>
      </c>
      <c r="YY20" s="207" t="s">
        <v>69</v>
      </c>
      <c r="YZ20" s="207" t="s">
        <v>69</v>
      </c>
      <c r="ZA20" s="207" t="s">
        <v>69</v>
      </c>
      <c r="ZB20" s="207" t="s">
        <v>69</v>
      </c>
      <c r="ZC20" s="207" t="s">
        <v>69</v>
      </c>
      <c r="ZD20" s="207" t="s">
        <v>69</v>
      </c>
      <c r="ZE20" s="207" t="s">
        <v>69</v>
      </c>
      <c r="ZF20" s="207" t="s">
        <v>69</v>
      </c>
      <c r="ZG20" s="207" t="s">
        <v>69</v>
      </c>
      <c r="ZH20" s="207" t="s">
        <v>69</v>
      </c>
      <c r="ZI20" s="207" t="s">
        <v>69</v>
      </c>
      <c r="ZJ20" s="207" t="s">
        <v>69</v>
      </c>
      <c r="ZK20" s="207" t="s">
        <v>69</v>
      </c>
      <c r="ZL20" s="207" t="s">
        <v>69</v>
      </c>
      <c r="ZM20" s="207" t="s">
        <v>69</v>
      </c>
      <c r="ZN20" s="207" t="s">
        <v>69</v>
      </c>
      <c r="ZO20" s="207" t="s">
        <v>69</v>
      </c>
      <c r="ZP20" s="207" t="s">
        <v>69</v>
      </c>
      <c r="ZQ20" s="207" t="s">
        <v>69</v>
      </c>
      <c r="ZR20" s="207" t="s">
        <v>69</v>
      </c>
      <c r="ZS20" s="207" t="s">
        <v>69</v>
      </c>
      <c r="ZT20" s="207" t="s">
        <v>69</v>
      </c>
      <c r="ZU20" s="207" t="s">
        <v>69</v>
      </c>
      <c r="ZV20" s="207" t="s">
        <v>26</v>
      </c>
      <c r="ZW20" s="207" t="s">
        <v>26</v>
      </c>
      <c r="ZX20" s="207" t="s">
        <v>26</v>
      </c>
      <c r="ZY20" s="207" t="s">
        <v>26</v>
      </c>
      <c r="ZZ20" s="207" t="s">
        <v>26</v>
      </c>
      <c r="AAA20" s="207" t="s">
        <v>158</v>
      </c>
      <c r="AAB20" s="207" t="s">
        <v>158</v>
      </c>
      <c r="AAC20" s="207" t="s">
        <v>158</v>
      </c>
      <c r="AAD20" s="207" t="s">
        <v>158</v>
      </c>
      <c r="AAE20" s="207" t="s">
        <v>158</v>
      </c>
      <c r="AAF20" s="207" t="s">
        <v>158</v>
      </c>
      <c r="AAG20" s="207" t="s">
        <v>158</v>
      </c>
      <c r="AAH20" s="207" t="s">
        <v>158</v>
      </c>
      <c r="AAI20" s="207" t="s">
        <v>158</v>
      </c>
      <c r="AAJ20" s="207" t="s">
        <v>158</v>
      </c>
      <c r="AAK20" s="207" t="s">
        <v>158</v>
      </c>
      <c r="AAL20" s="207" t="s">
        <v>158</v>
      </c>
      <c r="AAM20" s="207" t="s">
        <v>158</v>
      </c>
      <c r="AAN20" s="207" t="s">
        <v>158</v>
      </c>
      <c r="AAO20" s="207" t="s">
        <v>158</v>
      </c>
      <c r="AAP20" s="207" t="s">
        <v>158</v>
      </c>
      <c r="AAQ20" s="207" t="s">
        <v>158</v>
      </c>
      <c r="AAR20" s="207" t="s">
        <v>158</v>
      </c>
      <c r="AAS20" s="207" t="s">
        <v>158</v>
      </c>
      <c r="AAT20" s="207" t="s">
        <v>158</v>
      </c>
      <c r="AAU20" s="207" t="s">
        <v>158</v>
      </c>
      <c r="AAV20" s="207" t="s">
        <v>158</v>
      </c>
      <c r="AAW20" s="207" t="s">
        <v>158</v>
      </c>
      <c r="AAX20" s="207" t="s">
        <v>158</v>
      </c>
      <c r="AAY20" s="207" t="s">
        <v>158</v>
      </c>
      <c r="AAZ20" s="207" t="s">
        <v>158</v>
      </c>
      <c r="ABA20" s="306">
        <f>(ÜBERSICHT!K20)</f>
        <v>0</v>
      </c>
      <c r="ABB20" s="195">
        <f>(ÜBERSICHT!L20)</f>
        <v>0</v>
      </c>
      <c r="ABC20" s="206">
        <f t="shared" si="2"/>
        <v>417</v>
      </c>
      <c r="ABD20" s="34">
        <f t="shared" si="3"/>
        <v>349</v>
      </c>
      <c r="ABE20" s="34">
        <f t="shared" si="4"/>
        <v>62</v>
      </c>
      <c r="ABF20" s="34">
        <f t="shared" si="5"/>
        <v>6</v>
      </c>
      <c r="ABG20" s="34">
        <f t="shared" si="6"/>
        <v>43</v>
      </c>
      <c r="ABH20" s="34">
        <f t="shared" si="7"/>
        <v>0</v>
      </c>
      <c r="ABI20" s="34">
        <f t="shared" si="8"/>
        <v>236</v>
      </c>
      <c r="ABJ20" s="73">
        <f t="shared" si="9"/>
        <v>696</v>
      </c>
      <c r="ABK20" s="28"/>
      <c r="ABL20" s="28"/>
      <c r="ABM20" s="28"/>
      <c r="ABN20" s="28"/>
      <c r="ABO20" s="28"/>
      <c r="ABP20" s="271" t="str">
        <f>(Mitglieder!C21)</f>
        <v>Lea Killerin</v>
      </c>
      <c r="ABQ20" s="216">
        <f t="shared" si="103"/>
        <v>0.83693045563549151</v>
      </c>
      <c r="ABR20" s="216">
        <f t="shared" si="104"/>
        <v>0.70967741935483875</v>
      </c>
      <c r="ABS20" s="34">
        <f t="shared" si="10"/>
        <v>22</v>
      </c>
      <c r="ABT20" s="34">
        <f t="shared" si="11"/>
        <v>9</v>
      </c>
      <c r="ABU20" s="34">
        <f t="shared" si="12"/>
        <v>0</v>
      </c>
      <c r="ABV20" s="34">
        <f t="shared" si="13"/>
        <v>0</v>
      </c>
      <c r="ABW20" s="34">
        <f t="shared" si="14"/>
        <v>0</v>
      </c>
      <c r="ABX20" s="34">
        <f t="shared" si="15"/>
        <v>0</v>
      </c>
      <c r="ABY20" s="73">
        <f t="shared" si="16"/>
        <v>31</v>
      </c>
      <c r="ABZ20" s="216">
        <f t="shared" si="105"/>
        <v>0.65</v>
      </c>
      <c r="ACA20" s="34">
        <f t="shared" si="17"/>
        <v>13</v>
      </c>
      <c r="ACB20" s="34">
        <f t="shared" si="18"/>
        <v>5</v>
      </c>
      <c r="ACC20" s="34">
        <f t="shared" si="19"/>
        <v>2</v>
      </c>
      <c r="ACD20" s="34">
        <f t="shared" si="20"/>
        <v>11</v>
      </c>
      <c r="ACE20" s="34">
        <f t="shared" si="21"/>
        <v>0</v>
      </c>
      <c r="ACF20" s="34">
        <f t="shared" si="22"/>
        <v>0</v>
      </c>
      <c r="ACG20" s="73">
        <f t="shared" si="113"/>
        <v>31</v>
      </c>
      <c r="ACH20" s="216">
        <f t="shared" si="106"/>
        <v>0.92857142857142849</v>
      </c>
      <c r="ACI20" s="34">
        <f t="shared" si="24"/>
        <v>13</v>
      </c>
      <c r="ACJ20" s="34">
        <f t="shared" si="25"/>
        <v>0</v>
      </c>
      <c r="ACK20" s="34">
        <f t="shared" si="26"/>
        <v>1</v>
      </c>
      <c r="ACL20" s="34">
        <f t="shared" si="27"/>
        <v>17</v>
      </c>
      <c r="ACM20" s="34">
        <f t="shared" si="28"/>
        <v>0</v>
      </c>
      <c r="ACN20" s="34">
        <f t="shared" si="29"/>
        <v>0</v>
      </c>
      <c r="ACO20" s="73">
        <f t="shared" si="114"/>
        <v>31</v>
      </c>
      <c r="ACP20" s="216">
        <f t="shared" si="107"/>
        <v>0.66666666666666663</v>
      </c>
      <c r="ACQ20" s="34">
        <f t="shared" si="31"/>
        <v>20</v>
      </c>
      <c r="ACR20" s="34">
        <f t="shared" si="32"/>
        <v>9</v>
      </c>
      <c r="ACS20" s="34">
        <f t="shared" si="33"/>
        <v>1</v>
      </c>
      <c r="ACT20" s="34">
        <f t="shared" si="34"/>
        <v>0</v>
      </c>
      <c r="ACU20" s="34">
        <f t="shared" si="35"/>
        <v>0</v>
      </c>
      <c r="ACV20" s="34">
        <f t="shared" si="36"/>
        <v>0</v>
      </c>
      <c r="ACW20" s="73">
        <f t="shared" si="115"/>
        <v>30</v>
      </c>
      <c r="ACX20" s="216">
        <f t="shared" si="108"/>
        <v>0.8571428571428571</v>
      </c>
      <c r="ACY20" s="34">
        <f t="shared" si="38"/>
        <v>24</v>
      </c>
      <c r="ACZ20" s="34">
        <f t="shared" si="39"/>
        <v>4</v>
      </c>
      <c r="ADA20" s="34">
        <f t="shared" si="40"/>
        <v>0</v>
      </c>
      <c r="ADB20" s="34">
        <f t="shared" si="41"/>
        <v>3</v>
      </c>
      <c r="ADC20" s="34">
        <f t="shared" si="42"/>
        <v>0</v>
      </c>
      <c r="ADD20" s="34">
        <f t="shared" si="43"/>
        <v>0</v>
      </c>
      <c r="ADE20" s="73">
        <f t="shared" si="116"/>
        <v>31</v>
      </c>
      <c r="ADF20" s="216">
        <f t="shared" si="109"/>
        <v>0.91666666666666663</v>
      </c>
      <c r="ADG20" s="34">
        <f t="shared" si="45"/>
        <v>11</v>
      </c>
      <c r="ADH20" s="34">
        <f t="shared" si="46"/>
        <v>1</v>
      </c>
      <c r="ADI20" s="34">
        <f t="shared" si="47"/>
        <v>0</v>
      </c>
      <c r="ADJ20" s="34">
        <f t="shared" si="48"/>
        <v>11</v>
      </c>
      <c r="ADK20" s="34">
        <f t="shared" si="49"/>
        <v>0</v>
      </c>
      <c r="ADL20" s="34">
        <f t="shared" si="50"/>
        <v>7</v>
      </c>
      <c r="ADM20" s="73">
        <f t="shared" si="117"/>
        <v>30</v>
      </c>
      <c r="ADN20" s="216" t="e">
        <f t="shared" si="110"/>
        <v>#DIV/0!</v>
      </c>
      <c r="ADO20" s="34">
        <f t="shared" si="52"/>
        <v>0</v>
      </c>
      <c r="ADP20" s="34">
        <f t="shared" si="53"/>
        <v>0</v>
      </c>
      <c r="ADQ20" s="34">
        <f t="shared" si="54"/>
        <v>0</v>
      </c>
      <c r="ADR20" s="34">
        <f t="shared" si="55"/>
        <v>0</v>
      </c>
      <c r="ADS20" s="34">
        <f t="shared" si="56"/>
        <v>0</v>
      </c>
      <c r="ADT20" s="34">
        <f t="shared" si="57"/>
        <v>31</v>
      </c>
      <c r="ADU20" s="73">
        <f t="shared" si="118"/>
        <v>31</v>
      </c>
      <c r="ADV20" s="216" t="e">
        <f t="shared" si="111"/>
        <v>#DIV/0!</v>
      </c>
      <c r="ADW20" s="34">
        <f t="shared" si="72"/>
        <v>0</v>
      </c>
      <c r="ADX20" s="34">
        <f t="shared" si="73"/>
        <v>0</v>
      </c>
      <c r="ADY20" s="34">
        <f t="shared" si="74"/>
        <v>0</v>
      </c>
      <c r="ADZ20" s="34">
        <f t="shared" si="75"/>
        <v>0</v>
      </c>
      <c r="AEA20" s="34">
        <f t="shared" si="76"/>
        <v>0</v>
      </c>
      <c r="AEB20" s="34">
        <f t="shared" si="77"/>
        <v>31</v>
      </c>
      <c r="AEC20" s="73">
        <f t="shared" si="119"/>
        <v>31</v>
      </c>
      <c r="AED20" s="216">
        <f t="shared" si="112"/>
        <v>1</v>
      </c>
      <c r="AEE20" s="34">
        <f t="shared" si="79"/>
        <v>5</v>
      </c>
      <c r="AEF20" s="34">
        <f t="shared" si="80"/>
        <v>0</v>
      </c>
      <c r="AEG20" s="34">
        <f t="shared" si="81"/>
        <v>0</v>
      </c>
      <c r="AEH20" s="34">
        <f t="shared" si="82"/>
        <v>0</v>
      </c>
      <c r="AEI20" s="34">
        <f t="shared" si="83"/>
        <v>0</v>
      </c>
      <c r="AEJ20" s="34">
        <f t="shared" si="84"/>
        <v>5</v>
      </c>
      <c r="AEK20" s="73">
        <f t="shared" si="120"/>
        <v>10</v>
      </c>
    </row>
    <row r="21" spans="1:817" x14ac:dyDescent="0.3">
      <c r="A21" s="200">
        <f t="shared" si="61"/>
        <v>19</v>
      </c>
      <c r="B21" s="283">
        <f>1*SUBTOTAL(3,A$3:A21)</f>
        <v>19</v>
      </c>
      <c r="C21" s="6" t="str">
        <f>(Mitglieder!C21)</f>
        <v>Lea Killerin</v>
      </c>
      <c r="D21" s="171">
        <f t="shared" si="0"/>
        <v>0.97752808988764039</v>
      </c>
      <c r="E21" s="171">
        <f t="shared" si="1"/>
        <v>1</v>
      </c>
      <c r="F21" s="56"/>
      <c r="G21" s="207" t="s">
        <v>69</v>
      </c>
      <c r="H21" s="207" t="s">
        <v>69</v>
      </c>
      <c r="I21" s="207" t="s">
        <v>69</v>
      </c>
      <c r="J21" s="207" t="s">
        <v>69</v>
      </c>
      <c r="K21" s="207" t="s">
        <v>69</v>
      </c>
      <c r="L21" s="207" t="s">
        <v>69</v>
      </c>
      <c r="M21" s="207" t="s">
        <v>69</v>
      </c>
      <c r="N21" s="207" t="s">
        <v>69</v>
      </c>
      <c r="O21" s="207" t="s">
        <v>69</v>
      </c>
      <c r="P21" s="207" t="s">
        <v>69</v>
      </c>
      <c r="Q21" s="207" t="s">
        <v>69</v>
      </c>
      <c r="R21" s="207" t="s">
        <v>69</v>
      </c>
      <c r="S21" s="207" t="s">
        <v>69</v>
      </c>
      <c r="T21" s="207" t="s">
        <v>69</v>
      </c>
      <c r="U21" s="207" t="s">
        <v>69</v>
      </c>
      <c r="V21" s="207" t="s">
        <v>69</v>
      </c>
      <c r="W21" s="207" t="s">
        <v>69</v>
      </c>
      <c r="X21" s="207" t="s">
        <v>69</v>
      </c>
      <c r="Y21" s="207" t="s">
        <v>69</v>
      </c>
      <c r="Z21" s="207" t="s">
        <v>69</v>
      </c>
      <c r="AA21" s="207" t="s">
        <v>69</v>
      </c>
      <c r="AB21" s="207" t="s">
        <v>69</v>
      </c>
      <c r="AC21" s="207" t="s">
        <v>69</v>
      </c>
      <c r="AD21" s="207" t="s">
        <v>69</v>
      </c>
      <c r="AE21" s="207" t="s">
        <v>69</v>
      </c>
      <c r="AF21" s="207" t="s">
        <v>69</v>
      </c>
      <c r="AG21" s="207" t="s">
        <v>69</v>
      </c>
      <c r="AH21" s="207" t="s">
        <v>69</v>
      </c>
      <c r="AI21" s="207" t="s">
        <v>69</v>
      </c>
      <c r="AJ21" s="207" t="s">
        <v>69</v>
      </c>
      <c r="AK21" s="207" t="s">
        <v>69</v>
      </c>
      <c r="AL21" s="207" t="s">
        <v>69</v>
      </c>
      <c r="AM21" s="207" t="s">
        <v>69</v>
      </c>
      <c r="AN21" s="207" t="s">
        <v>69</v>
      </c>
      <c r="AO21" s="207" t="s">
        <v>69</v>
      </c>
      <c r="AP21" s="207" t="s">
        <v>69</v>
      </c>
      <c r="AQ21" s="207" t="s">
        <v>69</v>
      </c>
      <c r="AR21" s="207" t="s">
        <v>69</v>
      </c>
      <c r="AS21" s="207" t="s">
        <v>69</v>
      </c>
      <c r="AT21" s="207" t="s">
        <v>69</v>
      </c>
      <c r="AU21" s="207" t="s">
        <v>69</v>
      </c>
      <c r="AV21" s="207" t="s">
        <v>69</v>
      </c>
      <c r="AW21" s="207" t="s">
        <v>69</v>
      </c>
      <c r="AX21" s="207" t="s">
        <v>69</v>
      </c>
      <c r="AY21" s="207" t="s">
        <v>69</v>
      </c>
      <c r="AZ21" s="207" t="s">
        <v>69</v>
      </c>
      <c r="BA21" s="207" t="s">
        <v>69</v>
      </c>
      <c r="BB21" s="207" t="s">
        <v>69</v>
      </c>
      <c r="BC21" s="207" t="s">
        <v>69</v>
      </c>
      <c r="BD21" s="207" t="s">
        <v>69</v>
      </c>
      <c r="BE21" s="207" t="s">
        <v>69</v>
      </c>
      <c r="BF21" s="207" t="s">
        <v>69</v>
      </c>
      <c r="BG21" s="207" t="s">
        <v>69</v>
      </c>
      <c r="BH21" s="207" t="s">
        <v>69</v>
      </c>
      <c r="BI21" s="207" t="s">
        <v>69</v>
      </c>
      <c r="BJ21" s="207" t="s">
        <v>69</v>
      </c>
      <c r="BK21" s="207" t="s">
        <v>69</v>
      </c>
      <c r="BL21" s="207" t="s">
        <v>69</v>
      </c>
      <c r="BM21" s="207" t="s">
        <v>69</v>
      </c>
      <c r="BN21" s="207" t="s">
        <v>69</v>
      </c>
      <c r="BO21" s="207" t="s">
        <v>69</v>
      </c>
      <c r="BP21" s="207" t="s">
        <v>69</v>
      </c>
      <c r="BQ21" s="207" t="s">
        <v>69</v>
      </c>
      <c r="BR21" s="207" t="s">
        <v>69</v>
      </c>
      <c r="BS21" s="207" t="s">
        <v>69</v>
      </c>
      <c r="BT21" s="207" t="s">
        <v>69</v>
      </c>
      <c r="BU21" s="207" t="s">
        <v>69</v>
      </c>
      <c r="BV21" s="207" t="s">
        <v>69</v>
      </c>
      <c r="BW21" s="207" t="s">
        <v>69</v>
      </c>
      <c r="BX21" s="207" t="s">
        <v>69</v>
      </c>
      <c r="BY21" s="207" t="s">
        <v>69</v>
      </c>
      <c r="BZ21" s="207" t="s">
        <v>69</v>
      </c>
      <c r="CA21" s="207" t="s">
        <v>69</v>
      </c>
      <c r="CB21" s="207" t="s">
        <v>69</v>
      </c>
      <c r="CC21" s="207" t="s">
        <v>69</v>
      </c>
      <c r="CD21" s="207" t="s">
        <v>69</v>
      </c>
      <c r="CE21" s="207" t="s">
        <v>69</v>
      </c>
      <c r="CF21" s="207" t="s">
        <v>69</v>
      </c>
      <c r="CG21" s="207" t="s">
        <v>69</v>
      </c>
      <c r="CH21" s="207" t="s">
        <v>69</v>
      </c>
      <c r="CI21" s="207" t="s">
        <v>69</v>
      </c>
      <c r="CJ21" s="207" t="s">
        <v>69</v>
      </c>
      <c r="CK21" s="207" t="s">
        <v>69</v>
      </c>
      <c r="CL21" s="207" t="s">
        <v>69</v>
      </c>
      <c r="CM21" s="207" t="s">
        <v>69</v>
      </c>
      <c r="CN21" s="207" t="s">
        <v>69</v>
      </c>
      <c r="CO21" s="207" t="s">
        <v>69</v>
      </c>
      <c r="CP21" s="207" t="s">
        <v>69</v>
      </c>
      <c r="CQ21" s="207" t="s">
        <v>69</v>
      </c>
      <c r="CR21" s="207" t="s">
        <v>69</v>
      </c>
      <c r="CS21" s="207" t="s">
        <v>69</v>
      </c>
      <c r="CT21" s="207" t="s">
        <v>69</v>
      </c>
      <c r="CU21" s="207" t="s">
        <v>69</v>
      </c>
      <c r="CV21" s="207" t="s">
        <v>69</v>
      </c>
      <c r="CW21" s="207" t="s">
        <v>69</v>
      </c>
      <c r="CX21" s="207" t="s">
        <v>69</v>
      </c>
      <c r="CY21" s="207" t="s">
        <v>69</v>
      </c>
      <c r="CZ21" s="207" t="s">
        <v>69</v>
      </c>
      <c r="DA21" s="207" t="s">
        <v>69</v>
      </c>
      <c r="DB21" s="207" t="s">
        <v>69</v>
      </c>
      <c r="DC21" s="207" t="s">
        <v>69</v>
      </c>
      <c r="DD21" s="207" t="s">
        <v>69</v>
      </c>
      <c r="DE21" s="207" t="s">
        <v>69</v>
      </c>
      <c r="DF21" s="207" t="s">
        <v>69</v>
      </c>
      <c r="DG21" s="207" t="s">
        <v>69</v>
      </c>
      <c r="DH21" s="207" t="s">
        <v>69</v>
      </c>
      <c r="DI21" s="207" t="s">
        <v>69</v>
      </c>
      <c r="DJ21" s="207" t="s">
        <v>69</v>
      </c>
      <c r="DK21" s="207" t="s">
        <v>69</v>
      </c>
      <c r="DL21" s="207" t="s">
        <v>69</v>
      </c>
      <c r="DM21" s="207" t="s">
        <v>69</v>
      </c>
      <c r="DN21" s="207" t="s">
        <v>69</v>
      </c>
      <c r="DO21" s="207" t="s">
        <v>69</v>
      </c>
      <c r="DP21" s="207" t="s">
        <v>69</v>
      </c>
      <c r="DQ21" s="207" t="s">
        <v>69</v>
      </c>
      <c r="DR21" s="207" t="s">
        <v>69</v>
      </c>
      <c r="DS21" s="207" t="s">
        <v>69</v>
      </c>
      <c r="DT21" s="207" t="s">
        <v>69</v>
      </c>
      <c r="DU21" s="207" t="s">
        <v>69</v>
      </c>
      <c r="DV21" s="207" t="s">
        <v>69</v>
      </c>
      <c r="DW21" s="207" t="s">
        <v>69</v>
      </c>
      <c r="DX21" s="207" t="s">
        <v>69</v>
      </c>
      <c r="DY21" s="207" t="s">
        <v>69</v>
      </c>
      <c r="DZ21" s="207" t="s">
        <v>69</v>
      </c>
      <c r="EA21" s="207" t="s">
        <v>69</v>
      </c>
      <c r="EB21" s="207" t="s">
        <v>69</v>
      </c>
      <c r="EC21" s="207" t="s">
        <v>69</v>
      </c>
      <c r="ED21" s="207" t="s">
        <v>69</v>
      </c>
      <c r="EE21" s="207" t="s">
        <v>69</v>
      </c>
      <c r="EF21" s="207" t="s">
        <v>69</v>
      </c>
      <c r="EG21" s="207" t="s">
        <v>69</v>
      </c>
      <c r="EH21" s="207" t="s">
        <v>69</v>
      </c>
      <c r="EI21" s="207" t="s">
        <v>69</v>
      </c>
      <c r="EJ21" s="207" t="s">
        <v>69</v>
      </c>
      <c r="EK21" s="207" t="s">
        <v>69</v>
      </c>
      <c r="EL21" s="207" t="s">
        <v>69</v>
      </c>
      <c r="EM21" s="207" t="s">
        <v>69</v>
      </c>
      <c r="EN21" s="207" t="s">
        <v>69</v>
      </c>
      <c r="EO21" s="207" t="s">
        <v>69</v>
      </c>
      <c r="EP21" s="207" t="s">
        <v>69</v>
      </c>
      <c r="EQ21" s="207" t="s">
        <v>69</v>
      </c>
      <c r="ER21" s="207" t="s">
        <v>69</v>
      </c>
      <c r="ES21" s="207" t="s">
        <v>69</v>
      </c>
      <c r="ET21" s="207" t="s">
        <v>69</v>
      </c>
      <c r="EU21" s="207" t="s">
        <v>69</v>
      </c>
      <c r="EV21" s="207" t="s">
        <v>69</v>
      </c>
      <c r="EW21" s="207" t="s">
        <v>69</v>
      </c>
      <c r="EX21" s="207" t="s">
        <v>69</v>
      </c>
      <c r="EY21" s="207" t="s">
        <v>69</v>
      </c>
      <c r="EZ21" s="207" t="s">
        <v>69</v>
      </c>
      <c r="FA21" s="207" t="s">
        <v>69</v>
      </c>
      <c r="FB21" s="207" t="s">
        <v>69</v>
      </c>
      <c r="FC21" s="207" t="s">
        <v>69</v>
      </c>
      <c r="FD21" s="207" t="s">
        <v>69</v>
      </c>
      <c r="FE21" s="207" t="s">
        <v>69</v>
      </c>
      <c r="FF21" s="207" t="s">
        <v>69</v>
      </c>
      <c r="FG21" s="207" t="s">
        <v>69</v>
      </c>
      <c r="FH21" s="207" t="s">
        <v>69</v>
      </c>
      <c r="FI21" s="207" t="s">
        <v>69</v>
      </c>
      <c r="FJ21" s="207" t="s">
        <v>69</v>
      </c>
      <c r="FK21" s="207" t="s">
        <v>69</v>
      </c>
      <c r="FL21" s="207" t="s">
        <v>69</v>
      </c>
      <c r="FM21" s="207" t="s">
        <v>69</v>
      </c>
      <c r="FN21" s="207" t="s">
        <v>69</v>
      </c>
      <c r="FO21" s="207" t="s">
        <v>69</v>
      </c>
      <c r="FP21" s="207" t="s">
        <v>69</v>
      </c>
      <c r="FQ21" s="207" t="s">
        <v>69</v>
      </c>
      <c r="FR21" s="207" t="s">
        <v>69</v>
      </c>
      <c r="FS21" s="207" t="s">
        <v>69</v>
      </c>
      <c r="FT21" s="207" t="s">
        <v>69</v>
      </c>
      <c r="FU21" s="207" t="s">
        <v>69</v>
      </c>
      <c r="FV21" s="207" t="s">
        <v>69</v>
      </c>
      <c r="FW21" s="207" t="s">
        <v>69</v>
      </c>
      <c r="FX21" s="207" t="s">
        <v>69</v>
      </c>
      <c r="FY21" s="207" t="s">
        <v>69</v>
      </c>
      <c r="FZ21" s="207" t="s">
        <v>69</v>
      </c>
      <c r="GA21" s="207" t="s">
        <v>69</v>
      </c>
      <c r="GB21" s="207" t="s">
        <v>69</v>
      </c>
      <c r="GC21" s="207" t="s">
        <v>69</v>
      </c>
      <c r="GD21" s="207" t="s">
        <v>69</v>
      </c>
      <c r="GE21" s="207" t="s">
        <v>69</v>
      </c>
      <c r="GF21" s="207" t="s">
        <v>69</v>
      </c>
      <c r="GG21" s="207" t="s">
        <v>69</v>
      </c>
      <c r="GH21" s="207" t="s">
        <v>69</v>
      </c>
      <c r="GI21" s="207" t="s">
        <v>69</v>
      </c>
      <c r="GJ21" s="207" t="s">
        <v>69</v>
      </c>
      <c r="GK21" s="207" t="s">
        <v>69</v>
      </c>
      <c r="GL21" s="207" t="s">
        <v>69</v>
      </c>
      <c r="GM21" s="207" t="s">
        <v>69</v>
      </c>
      <c r="GN21" s="207" t="s">
        <v>69</v>
      </c>
      <c r="GO21" s="207" t="s">
        <v>69</v>
      </c>
      <c r="GP21" s="207" t="s">
        <v>69</v>
      </c>
      <c r="GQ21" s="207" t="s">
        <v>69</v>
      </c>
      <c r="GR21" s="207" t="s">
        <v>69</v>
      </c>
      <c r="GS21" s="207" t="s">
        <v>69</v>
      </c>
      <c r="GT21" s="207" t="s">
        <v>69</v>
      </c>
      <c r="GU21" s="207" t="s">
        <v>69</v>
      </c>
      <c r="GV21" s="207" t="s">
        <v>69</v>
      </c>
      <c r="GW21" s="207" t="s">
        <v>69</v>
      </c>
      <c r="GX21" s="207" t="s">
        <v>69</v>
      </c>
      <c r="GY21" s="207" t="s">
        <v>69</v>
      </c>
      <c r="GZ21" s="207" t="s">
        <v>69</v>
      </c>
      <c r="HA21" s="207" t="s">
        <v>69</v>
      </c>
      <c r="HB21" s="207" t="s">
        <v>69</v>
      </c>
      <c r="HC21" s="207" t="s">
        <v>69</v>
      </c>
      <c r="HD21" s="207" t="s">
        <v>69</v>
      </c>
      <c r="HE21" s="207" t="s">
        <v>69</v>
      </c>
      <c r="HF21" s="207" t="s">
        <v>69</v>
      </c>
      <c r="HG21" s="207" t="s">
        <v>69</v>
      </c>
      <c r="HH21" s="207" t="s">
        <v>69</v>
      </c>
      <c r="HI21" s="207" t="s">
        <v>69</v>
      </c>
      <c r="HJ21" s="207" t="s">
        <v>69</v>
      </c>
      <c r="HK21" s="207" t="s">
        <v>69</v>
      </c>
      <c r="HL21" s="207" t="s">
        <v>69</v>
      </c>
      <c r="HM21" s="207" t="s">
        <v>69</v>
      </c>
      <c r="HN21" s="207" t="s">
        <v>69</v>
      </c>
      <c r="HO21" s="207" t="s">
        <v>69</v>
      </c>
      <c r="HP21" s="207" t="s">
        <v>69</v>
      </c>
      <c r="HQ21" s="207" t="s">
        <v>69</v>
      </c>
      <c r="HR21" s="207" t="s">
        <v>69</v>
      </c>
      <c r="HS21" s="207" t="s">
        <v>69</v>
      </c>
      <c r="HT21" s="207" t="s">
        <v>69</v>
      </c>
      <c r="HU21" s="207" t="s">
        <v>69</v>
      </c>
      <c r="HV21" s="207" t="s">
        <v>69</v>
      </c>
      <c r="HW21" s="207" t="s">
        <v>69</v>
      </c>
      <c r="HX21" s="207" t="s">
        <v>69</v>
      </c>
      <c r="HY21" s="207" t="s">
        <v>69</v>
      </c>
      <c r="HZ21" s="207" t="s">
        <v>69</v>
      </c>
      <c r="IA21" s="207" t="s">
        <v>69</v>
      </c>
      <c r="IB21" s="207" t="s">
        <v>69</v>
      </c>
      <c r="IC21" s="207" t="s">
        <v>69</v>
      </c>
      <c r="ID21" s="207" t="s">
        <v>69</v>
      </c>
      <c r="IE21" s="207" t="s">
        <v>69</v>
      </c>
      <c r="IF21" s="207" t="s">
        <v>69</v>
      </c>
      <c r="IG21" s="207" t="s">
        <v>69</v>
      </c>
      <c r="IH21" s="207" t="s">
        <v>69</v>
      </c>
      <c r="II21" s="207" t="s">
        <v>69</v>
      </c>
      <c r="IJ21" s="207" t="s">
        <v>69</v>
      </c>
      <c r="IK21" s="207" t="s">
        <v>69</v>
      </c>
      <c r="IL21" s="207" t="s">
        <v>69</v>
      </c>
      <c r="IM21" s="207" t="s">
        <v>69</v>
      </c>
      <c r="IN21" s="207" t="s">
        <v>69</v>
      </c>
      <c r="IO21" s="207" t="s">
        <v>69</v>
      </c>
      <c r="IP21" s="207" t="s">
        <v>69</v>
      </c>
      <c r="IQ21" s="207" t="s">
        <v>69</v>
      </c>
      <c r="IR21" s="207" t="s">
        <v>69</v>
      </c>
      <c r="IS21" s="207" t="s">
        <v>69</v>
      </c>
      <c r="IT21" s="207" t="s">
        <v>69</v>
      </c>
      <c r="IU21" s="207" t="s">
        <v>69</v>
      </c>
      <c r="IV21" s="207" t="s">
        <v>69</v>
      </c>
      <c r="IW21" s="207" t="s">
        <v>69</v>
      </c>
      <c r="IX21" s="207" t="s">
        <v>69</v>
      </c>
      <c r="IY21" s="207" t="s">
        <v>69</v>
      </c>
      <c r="IZ21" s="207" t="s">
        <v>69</v>
      </c>
      <c r="JA21" s="207" t="s">
        <v>69</v>
      </c>
      <c r="JB21" s="207" t="s">
        <v>69</v>
      </c>
      <c r="JC21" s="207" t="s">
        <v>69</v>
      </c>
      <c r="JD21" s="207" t="s">
        <v>69</v>
      </c>
      <c r="JE21" s="207" t="s">
        <v>69</v>
      </c>
      <c r="JF21" s="207" t="s">
        <v>69</v>
      </c>
      <c r="JG21" s="207" t="s">
        <v>69</v>
      </c>
      <c r="JH21" s="207" t="s">
        <v>69</v>
      </c>
      <c r="JI21" s="207" t="s">
        <v>69</v>
      </c>
      <c r="JJ21" s="207" t="s">
        <v>69</v>
      </c>
      <c r="JK21" s="207" t="s">
        <v>69</v>
      </c>
      <c r="JL21" s="207" t="s">
        <v>69</v>
      </c>
      <c r="JM21" s="207" t="s">
        <v>69</v>
      </c>
      <c r="JN21" s="207" t="s">
        <v>69</v>
      </c>
      <c r="JO21" s="207" t="s">
        <v>69</v>
      </c>
      <c r="JP21" s="207" t="s">
        <v>69</v>
      </c>
      <c r="JQ21" s="207" t="s">
        <v>69</v>
      </c>
      <c r="JR21" s="207" t="s">
        <v>69</v>
      </c>
      <c r="JS21" s="207" t="s">
        <v>69</v>
      </c>
      <c r="JT21" s="207" t="s">
        <v>69</v>
      </c>
      <c r="JU21" s="207" t="s">
        <v>69</v>
      </c>
      <c r="JV21" s="207" t="s">
        <v>69</v>
      </c>
      <c r="JW21" s="207" t="s">
        <v>69</v>
      </c>
      <c r="JX21" s="207" t="s">
        <v>69</v>
      </c>
      <c r="JY21" s="207" t="s">
        <v>69</v>
      </c>
      <c r="JZ21" s="207" t="s">
        <v>69</v>
      </c>
      <c r="KA21" s="207" t="s">
        <v>69</v>
      </c>
      <c r="KB21" s="207" t="s">
        <v>69</v>
      </c>
      <c r="KC21" s="207" t="s">
        <v>69</v>
      </c>
      <c r="KD21" s="207" t="s">
        <v>69</v>
      </c>
      <c r="KE21" s="207" t="s">
        <v>69</v>
      </c>
      <c r="KF21" s="207" t="s">
        <v>69</v>
      </c>
      <c r="KG21" s="207" t="s">
        <v>69</v>
      </c>
      <c r="KH21" s="207" t="s">
        <v>69</v>
      </c>
      <c r="KI21" s="207" t="s">
        <v>69</v>
      </c>
      <c r="KJ21" s="207" t="s">
        <v>69</v>
      </c>
      <c r="KK21" s="207" t="s">
        <v>69</v>
      </c>
      <c r="KL21" s="207" t="s">
        <v>69</v>
      </c>
      <c r="KM21" s="207" t="s">
        <v>69</v>
      </c>
      <c r="KN21" s="207" t="s">
        <v>69</v>
      </c>
      <c r="KO21" s="207" t="s">
        <v>69</v>
      </c>
      <c r="KP21" s="207" t="s">
        <v>69</v>
      </c>
      <c r="KQ21" s="207" t="s">
        <v>69</v>
      </c>
      <c r="KR21" s="207" t="s">
        <v>69</v>
      </c>
      <c r="KS21" s="207" t="s">
        <v>69</v>
      </c>
      <c r="KT21" s="207" t="s">
        <v>69</v>
      </c>
      <c r="KU21" s="207" t="s">
        <v>69</v>
      </c>
      <c r="KV21" s="207" t="s">
        <v>69</v>
      </c>
      <c r="KW21" s="207" t="s">
        <v>69</v>
      </c>
      <c r="KX21" s="207" t="s">
        <v>69</v>
      </c>
      <c r="KY21" s="207" t="s">
        <v>69</v>
      </c>
      <c r="KZ21" s="207" t="s">
        <v>69</v>
      </c>
      <c r="LA21" s="207" t="s">
        <v>69</v>
      </c>
      <c r="LB21" s="207" t="s">
        <v>69</v>
      </c>
      <c r="LC21" s="207" t="s">
        <v>69</v>
      </c>
      <c r="LD21" s="207" t="s">
        <v>69</v>
      </c>
      <c r="LE21" s="207" t="s">
        <v>69</v>
      </c>
      <c r="LF21" s="207" t="s">
        <v>69</v>
      </c>
      <c r="LG21" s="207" t="s">
        <v>69</v>
      </c>
      <c r="LH21" s="207" t="s">
        <v>69</v>
      </c>
      <c r="LI21" s="207" t="s">
        <v>69</v>
      </c>
      <c r="LJ21" s="207" t="s">
        <v>69</v>
      </c>
      <c r="LK21" s="207" t="s">
        <v>69</v>
      </c>
      <c r="LL21" s="207" t="s">
        <v>69</v>
      </c>
      <c r="LM21" s="207" t="s">
        <v>69</v>
      </c>
      <c r="LN21" s="207" t="s">
        <v>69</v>
      </c>
      <c r="LO21" s="207" t="s">
        <v>69</v>
      </c>
      <c r="LP21" s="207" t="s">
        <v>69</v>
      </c>
      <c r="LQ21" s="207" t="s">
        <v>69</v>
      </c>
      <c r="LR21" s="207" t="s">
        <v>69</v>
      </c>
      <c r="LS21" s="207" t="s">
        <v>69</v>
      </c>
      <c r="LT21" s="207" t="s">
        <v>69</v>
      </c>
      <c r="LU21" s="207" t="s">
        <v>69</v>
      </c>
      <c r="LV21" s="207" t="s">
        <v>69</v>
      </c>
      <c r="LW21" s="207" t="s">
        <v>69</v>
      </c>
      <c r="LX21" s="207" t="s">
        <v>69</v>
      </c>
      <c r="LY21" s="207" t="s">
        <v>69</v>
      </c>
      <c r="LZ21" s="207" t="s">
        <v>69</v>
      </c>
      <c r="MA21" s="207" t="s">
        <v>69</v>
      </c>
      <c r="MB21" s="207" t="s">
        <v>69</v>
      </c>
      <c r="MC21" s="207" t="s">
        <v>69</v>
      </c>
      <c r="MD21" s="207" t="s">
        <v>69</v>
      </c>
      <c r="ME21" s="207" t="s">
        <v>69</v>
      </c>
      <c r="MF21" s="207" t="s">
        <v>69</v>
      </c>
      <c r="MG21" s="207" t="s">
        <v>69</v>
      </c>
      <c r="MH21" s="207" t="s">
        <v>69</v>
      </c>
      <c r="MI21" s="207" t="s">
        <v>69</v>
      </c>
      <c r="MJ21" s="207" t="s">
        <v>69</v>
      </c>
      <c r="MK21" s="207" t="s">
        <v>69</v>
      </c>
      <c r="ML21" s="207" t="s">
        <v>69</v>
      </c>
      <c r="MM21" s="207" t="s">
        <v>69</v>
      </c>
      <c r="MN21" s="207" t="s">
        <v>69</v>
      </c>
      <c r="MO21" s="207" t="s">
        <v>69</v>
      </c>
      <c r="MP21" s="207" t="s">
        <v>69</v>
      </c>
      <c r="MQ21" s="207" t="s">
        <v>69</v>
      </c>
      <c r="MR21" s="207" t="s">
        <v>69</v>
      </c>
      <c r="MS21" s="207" t="s">
        <v>69</v>
      </c>
      <c r="MT21" s="207" t="s">
        <v>69</v>
      </c>
      <c r="MU21" s="207" t="s">
        <v>69</v>
      </c>
      <c r="MV21" s="207" t="s">
        <v>69</v>
      </c>
      <c r="MW21" s="207" t="s">
        <v>69</v>
      </c>
      <c r="MX21" s="207" t="s">
        <v>69</v>
      </c>
      <c r="MY21" s="207" t="s">
        <v>69</v>
      </c>
      <c r="MZ21" s="207" t="s">
        <v>69</v>
      </c>
      <c r="NA21" s="207" t="s">
        <v>69</v>
      </c>
      <c r="NB21" s="207" t="s">
        <v>69</v>
      </c>
      <c r="NC21" s="207" t="s">
        <v>69</v>
      </c>
      <c r="ND21" s="207" t="s">
        <v>69</v>
      </c>
      <c r="NE21" s="207" t="s">
        <v>69</v>
      </c>
      <c r="NF21" s="207" t="s">
        <v>69</v>
      </c>
      <c r="NG21" s="207" t="s">
        <v>69</v>
      </c>
      <c r="NH21" s="207" t="s">
        <v>69</v>
      </c>
      <c r="NI21" s="207" t="s">
        <v>69</v>
      </c>
      <c r="NJ21" s="207" t="s">
        <v>69</v>
      </c>
      <c r="NK21" s="207" t="s">
        <v>69</v>
      </c>
      <c r="NL21" s="207" t="s">
        <v>69</v>
      </c>
      <c r="NM21" s="207" t="s">
        <v>69</v>
      </c>
      <c r="NN21" s="207" t="s">
        <v>69</v>
      </c>
      <c r="NO21" s="207" t="s">
        <v>69</v>
      </c>
      <c r="NP21" s="207" t="s">
        <v>69</v>
      </c>
      <c r="NQ21" s="207" t="s">
        <v>69</v>
      </c>
      <c r="NR21" s="207" t="s">
        <v>69</v>
      </c>
      <c r="NS21" s="207" t="s">
        <v>69</v>
      </c>
      <c r="NT21" s="207" t="s">
        <v>69</v>
      </c>
      <c r="NU21" s="207" t="s">
        <v>69</v>
      </c>
      <c r="NV21" s="207" t="s">
        <v>69</v>
      </c>
      <c r="NW21" s="207" t="s">
        <v>69</v>
      </c>
      <c r="NX21" s="207" t="s">
        <v>69</v>
      </c>
      <c r="NY21" s="207" t="s">
        <v>69</v>
      </c>
      <c r="NZ21" s="207" t="s">
        <v>69</v>
      </c>
      <c r="OA21" s="207" t="s">
        <v>69</v>
      </c>
      <c r="OB21" s="207" t="s">
        <v>69</v>
      </c>
      <c r="OC21" s="207" t="s">
        <v>69</v>
      </c>
      <c r="OD21" s="207" t="s">
        <v>69</v>
      </c>
      <c r="OE21" s="207" t="s">
        <v>69</v>
      </c>
      <c r="OF21" s="207" t="s">
        <v>69</v>
      </c>
      <c r="OG21" s="207" t="s">
        <v>69</v>
      </c>
      <c r="OH21" s="207" t="s">
        <v>69</v>
      </c>
      <c r="OI21" s="207" t="s">
        <v>69</v>
      </c>
      <c r="OJ21" s="207" t="s">
        <v>69</v>
      </c>
      <c r="OK21" s="207" t="s">
        <v>69</v>
      </c>
      <c r="OL21" s="207" t="s">
        <v>69</v>
      </c>
      <c r="OM21" s="207" t="s">
        <v>69</v>
      </c>
      <c r="ON21" s="207" t="s">
        <v>69</v>
      </c>
      <c r="OO21" s="207" t="s">
        <v>69</v>
      </c>
      <c r="OP21" s="207" t="s">
        <v>69</v>
      </c>
      <c r="OQ21" s="207" t="s">
        <v>69</v>
      </c>
      <c r="OR21" s="207" t="s">
        <v>69</v>
      </c>
      <c r="OS21" s="207" t="s">
        <v>69</v>
      </c>
      <c r="OT21" s="207" t="s">
        <v>69</v>
      </c>
      <c r="OU21" s="207" t="s">
        <v>69</v>
      </c>
      <c r="OV21" s="207" t="s">
        <v>69</v>
      </c>
      <c r="OW21" s="207" t="s">
        <v>69</v>
      </c>
      <c r="OX21" s="207" t="s">
        <v>69</v>
      </c>
      <c r="OY21" s="207" t="s">
        <v>69</v>
      </c>
      <c r="OZ21" s="207" t="s">
        <v>69</v>
      </c>
      <c r="PA21" s="207" t="s">
        <v>69</v>
      </c>
      <c r="PB21" s="207" t="s">
        <v>69</v>
      </c>
      <c r="PC21" s="207" t="s">
        <v>69</v>
      </c>
      <c r="PD21" s="207" t="s">
        <v>69</v>
      </c>
      <c r="PE21" s="207" t="s">
        <v>69</v>
      </c>
      <c r="PF21" s="207" t="s">
        <v>69</v>
      </c>
      <c r="PG21" s="207" t="s">
        <v>69</v>
      </c>
      <c r="PH21" s="207" t="s">
        <v>69</v>
      </c>
      <c r="PI21" s="207" t="s">
        <v>69</v>
      </c>
      <c r="PJ21" s="207" t="s">
        <v>26</v>
      </c>
      <c r="PK21" s="207" t="s">
        <v>26</v>
      </c>
      <c r="PL21" s="207" t="s">
        <v>26</v>
      </c>
      <c r="PM21" s="207" t="s">
        <v>26</v>
      </c>
      <c r="PN21" s="207" t="s">
        <v>26</v>
      </c>
      <c r="PO21" s="207" t="s">
        <v>26</v>
      </c>
      <c r="PP21" s="207" t="s">
        <v>26</v>
      </c>
      <c r="PQ21" s="207" t="s">
        <v>26</v>
      </c>
      <c r="PR21" s="207" t="s">
        <v>26</v>
      </c>
      <c r="PS21" s="207" t="s">
        <v>26</v>
      </c>
      <c r="PT21" s="207" t="s">
        <v>26</v>
      </c>
      <c r="PU21" s="207" t="s">
        <v>69</v>
      </c>
      <c r="PV21" s="207" t="s">
        <v>69</v>
      </c>
      <c r="PW21" s="207" t="s">
        <v>69</v>
      </c>
      <c r="PX21" s="207" t="s">
        <v>69</v>
      </c>
      <c r="PY21" s="207" t="s">
        <v>69</v>
      </c>
      <c r="PZ21" s="207" t="s">
        <v>69</v>
      </c>
      <c r="QA21" s="207" t="s">
        <v>69</v>
      </c>
      <c r="QB21" s="207" t="s">
        <v>69</v>
      </c>
      <c r="QC21" s="207" t="s">
        <v>69</v>
      </c>
      <c r="QD21" s="207" t="s">
        <v>69</v>
      </c>
      <c r="QE21" s="207" t="s">
        <v>69</v>
      </c>
      <c r="QF21" s="207" t="s">
        <v>69</v>
      </c>
      <c r="QG21" s="207" t="s">
        <v>69</v>
      </c>
      <c r="QH21" s="207" t="s">
        <v>69</v>
      </c>
      <c r="QI21" s="207" t="s">
        <v>69</v>
      </c>
      <c r="QJ21" s="207" t="s">
        <v>69</v>
      </c>
      <c r="QK21" s="207" t="s">
        <v>69</v>
      </c>
      <c r="QL21" s="207" t="s">
        <v>69</v>
      </c>
      <c r="QM21" s="207" t="s">
        <v>69</v>
      </c>
      <c r="QN21" s="207" t="s">
        <v>69</v>
      </c>
      <c r="QO21" s="207" t="s">
        <v>69</v>
      </c>
      <c r="QP21" s="207" t="s">
        <v>69</v>
      </c>
      <c r="QQ21" s="207" t="s">
        <v>69</v>
      </c>
      <c r="QR21" s="207" t="s">
        <v>69</v>
      </c>
      <c r="QS21" s="207" t="s">
        <v>69</v>
      </c>
      <c r="QT21" s="207" t="s">
        <v>69</v>
      </c>
      <c r="QU21" s="207" t="s">
        <v>69</v>
      </c>
      <c r="QV21" s="207" t="s">
        <v>69</v>
      </c>
      <c r="QW21" s="207" t="s">
        <v>69</v>
      </c>
      <c r="QX21" s="207" t="s">
        <v>69</v>
      </c>
      <c r="QY21" s="207" t="s">
        <v>69</v>
      </c>
      <c r="QZ21" s="207" t="s">
        <v>69</v>
      </c>
      <c r="RA21" s="207" t="s">
        <v>69</v>
      </c>
      <c r="RB21" s="207" t="s">
        <v>69</v>
      </c>
      <c r="RC21" s="207" t="s">
        <v>69</v>
      </c>
      <c r="RD21" s="207" t="s">
        <v>69</v>
      </c>
      <c r="RE21" s="207" t="s">
        <v>69</v>
      </c>
      <c r="RF21" s="207" t="s">
        <v>69</v>
      </c>
      <c r="RG21" s="207" t="s">
        <v>69</v>
      </c>
      <c r="RH21" s="207" t="s">
        <v>69</v>
      </c>
      <c r="RI21" s="207" t="s">
        <v>69</v>
      </c>
      <c r="RJ21" s="207" t="s">
        <v>69</v>
      </c>
      <c r="RK21" s="207" t="s">
        <v>69</v>
      </c>
      <c r="RL21" s="207" t="s">
        <v>69</v>
      </c>
      <c r="RM21" s="207" t="s">
        <v>69</v>
      </c>
      <c r="RN21" s="207" t="s">
        <v>69</v>
      </c>
      <c r="RO21" s="207" t="s">
        <v>69</v>
      </c>
      <c r="RP21" s="207" t="s">
        <v>69</v>
      </c>
      <c r="RQ21" s="207" t="s">
        <v>69</v>
      </c>
      <c r="RR21" s="207" t="s">
        <v>69</v>
      </c>
      <c r="RS21" s="207" t="s">
        <v>69</v>
      </c>
      <c r="RT21" s="207" t="s">
        <v>69</v>
      </c>
      <c r="RU21" s="207" t="s">
        <v>69</v>
      </c>
      <c r="RV21" s="207" t="s">
        <v>69</v>
      </c>
      <c r="RW21" s="207" t="s">
        <v>69</v>
      </c>
      <c r="RX21" s="207" t="s">
        <v>69</v>
      </c>
      <c r="RY21" s="207" t="s">
        <v>69</v>
      </c>
      <c r="RZ21" s="207" t="s">
        <v>69</v>
      </c>
      <c r="SA21" s="207" t="s">
        <v>69</v>
      </c>
      <c r="SB21" s="207" t="s">
        <v>69</v>
      </c>
      <c r="SC21" s="207" t="s">
        <v>69</v>
      </c>
      <c r="SD21" s="207" t="s">
        <v>69</v>
      </c>
      <c r="SE21" s="207" t="s">
        <v>69</v>
      </c>
      <c r="SF21" s="207" t="s">
        <v>69</v>
      </c>
      <c r="SG21" s="207" t="s">
        <v>69</v>
      </c>
      <c r="SH21" s="207" t="s">
        <v>69</v>
      </c>
      <c r="SI21" s="207" t="s">
        <v>69</v>
      </c>
      <c r="SJ21" s="207" t="s">
        <v>69</v>
      </c>
      <c r="SK21" s="207" t="s">
        <v>26</v>
      </c>
      <c r="SL21" s="207" t="s">
        <v>26</v>
      </c>
      <c r="SM21" s="207" t="s">
        <v>69</v>
      </c>
      <c r="SN21" s="207" t="s">
        <v>69</v>
      </c>
      <c r="SO21" s="207" t="s">
        <v>26</v>
      </c>
      <c r="SP21" s="207" t="s">
        <v>26</v>
      </c>
      <c r="SQ21" s="207" t="s">
        <v>26</v>
      </c>
      <c r="SR21" s="207" t="s">
        <v>26</v>
      </c>
      <c r="SS21" s="207" t="s">
        <v>26</v>
      </c>
      <c r="ST21" s="207" t="s">
        <v>26</v>
      </c>
      <c r="SU21" s="207" t="s">
        <v>26</v>
      </c>
      <c r="SV21" s="207" t="s">
        <v>26</v>
      </c>
      <c r="SW21" s="207" t="s">
        <v>26</v>
      </c>
      <c r="SX21" s="207" t="s">
        <v>69</v>
      </c>
      <c r="SY21" s="207" t="s">
        <v>26</v>
      </c>
      <c r="SZ21" s="207" t="s">
        <v>26</v>
      </c>
      <c r="TA21" s="207" t="s">
        <v>26</v>
      </c>
      <c r="TB21" s="207" t="s">
        <v>26</v>
      </c>
      <c r="TC21" s="207" t="s">
        <v>26</v>
      </c>
      <c r="TD21" s="207" t="s">
        <v>26</v>
      </c>
      <c r="TE21" s="207" t="s">
        <v>26</v>
      </c>
      <c r="TF21" s="207" t="s">
        <v>26</v>
      </c>
      <c r="TG21" s="207" t="s">
        <v>26</v>
      </c>
      <c r="TH21" s="207" t="s">
        <v>26</v>
      </c>
      <c r="TI21" s="207" t="s">
        <v>26</v>
      </c>
      <c r="TJ21" s="207" t="s">
        <v>26</v>
      </c>
      <c r="TK21" s="207" t="s">
        <v>26</v>
      </c>
      <c r="TL21" s="207" t="s">
        <v>26</v>
      </c>
      <c r="TM21" s="207" t="s">
        <v>26</v>
      </c>
      <c r="TN21" s="207" t="s">
        <v>26</v>
      </c>
      <c r="TO21" s="207" t="s">
        <v>26</v>
      </c>
      <c r="TP21" s="207" t="s">
        <v>26</v>
      </c>
      <c r="TQ21" s="207" t="s">
        <v>26</v>
      </c>
      <c r="TR21" s="207" t="s">
        <v>26</v>
      </c>
      <c r="TS21" s="207" t="s">
        <v>26</v>
      </c>
      <c r="TT21" s="207" t="s">
        <v>26</v>
      </c>
      <c r="TU21" s="207" t="s">
        <v>26</v>
      </c>
      <c r="TV21" s="207" t="s">
        <v>26</v>
      </c>
      <c r="TW21" s="207" t="s">
        <v>26</v>
      </c>
      <c r="TX21" s="207" t="s">
        <v>26</v>
      </c>
      <c r="TY21" s="207" t="s">
        <v>26</v>
      </c>
      <c r="TZ21" s="207" t="s">
        <v>26</v>
      </c>
      <c r="UA21" s="207" t="s">
        <v>26</v>
      </c>
      <c r="UB21" s="207" t="s">
        <v>26</v>
      </c>
      <c r="UC21" s="207" t="s">
        <v>26</v>
      </c>
      <c r="UD21" s="207" t="s">
        <v>26</v>
      </c>
      <c r="UE21" s="207" t="s">
        <v>26</v>
      </c>
      <c r="UF21" s="207" t="s">
        <v>26</v>
      </c>
      <c r="UG21" s="207" t="s">
        <v>26</v>
      </c>
      <c r="UH21" s="207" t="s">
        <v>26</v>
      </c>
      <c r="UI21" s="207" t="s">
        <v>26</v>
      </c>
      <c r="UJ21" s="207" t="s">
        <v>27</v>
      </c>
      <c r="UK21" s="207" t="s">
        <v>26</v>
      </c>
      <c r="UL21" s="207" t="s">
        <v>26</v>
      </c>
      <c r="UM21" s="207" t="s">
        <v>26</v>
      </c>
      <c r="UN21" s="207" t="s">
        <v>26</v>
      </c>
      <c r="UO21" s="207" t="s">
        <v>26</v>
      </c>
      <c r="UP21" s="207" t="s">
        <v>26</v>
      </c>
      <c r="UQ21" s="207" t="s">
        <v>26</v>
      </c>
      <c r="UR21" s="207" t="s">
        <v>26</v>
      </c>
      <c r="US21" s="207" t="s">
        <v>26</v>
      </c>
      <c r="UT21" s="207" t="s">
        <v>26</v>
      </c>
      <c r="UU21" s="207" t="s">
        <v>26</v>
      </c>
      <c r="UV21" s="207" t="s">
        <v>26</v>
      </c>
      <c r="UW21" s="207" t="s">
        <v>26</v>
      </c>
      <c r="UX21" s="207" t="s">
        <v>26</v>
      </c>
      <c r="UY21" s="207" t="s">
        <v>26</v>
      </c>
      <c r="UZ21" s="207" t="s">
        <v>26</v>
      </c>
      <c r="VA21" s="207" t="s">
        <v>26</v>
      </c>
      <c r="VB21" s="207" t="s">
        <v>26</v>
      </c>
      <c r="VC21" s="207" t="s">
        <v>26</v>
      </c>
      <c r="VD21" s="207" t="s">
        <v>26</v>
      </c>
      <c r="VE21" s="207" t="s">
        <v>26</v>
      </c>
      <c r="VF21" s="207" t="s">
        <v>26</v>
      </c>
      <c r="VG21" s="207" t="s">
        <v>26</v>
      </c>
      <c r="VH21" s="207" t="s">
        <v>26</v>
      </c>
      <c r="VI21" s="207" t="s">
        <v>26</v>
      </c>
      <c r="VJ21" s="207" t="s">
        <v>26</v>
      </c>
      <c r="VK21" s="207" t="s">
        <v>26</v>
      </c>
      <c r="VL21" s="207" t="s">
        <v>26</v>
      </c>
      <c r="VM21" s="207" t="s">
        <v>26</v>
      </c>
      <c r="VN21" s="207" t="s">
        <v>26</v>
      </c>
      <c r="VO21" s="207" t="s">
        <v>26</v>
      </c>
      <c r="VP21" s="207" t="s">
        <v>26</v>
      </c>
      <c r="VQ21" s="207" t="s">
        <v>26</v>
      </c>
      <c r="VR21" s="207" t="s">
        <v>26</v>
      </c>
      <c r="VS21" s="207" t="s">
        <v>26</v>
      </c>
      <c r="VT21" s="207" t="s">
        <v>26</v>
      </c>
      <c r="VU21" s="207" t="s">
        <v>26</v>
      </c>
      <c r="VV21" s="207" t="s">
        <v>26</v>
      </c>
      <c r="VW21" s="207" t="s">
        <v>26</v>
      </c>
      <c r="VX21" s="207" t="s">
        <v>26</v>
      </c>
      <c r="VY21" s="207" t="s">
        <v>26</v>
      </c>
      <c r="VZ21" s="207" t="s">
        <v>26</v>
      </c>
      <c r="WA21" s="207" t="s">
        <v>26</v>
      </c>
      <c r="WB21" s="207" t="s">
        <v>26</v>
      </c>
      <c r="WC21" s="207" t="s">
        <v>26</v>
      </c>
      <c r="WD21" s="207" t="s">
        <v>26</v>
      </c>
      <c r="WE21" s="207" t="s">
        <v>26</v>
      </c>
      <c r="WF21" s="207" t="s">
        <v>26</v>
      </c>
      <c r="WG21" s="207" t="s">
        <v>26</v>
      </c>
      <c r="WH21" s="207" t="s">
        <v>69</v>
      </c>
      <c r="WI21" s="207" t="s">
        <v>69</v>
      </c>
      <c r="WJ21" s="207" t="s">
        <v>69</v>
      </c>
      <c r="WK21" s="207" t="s">
        <v>69</v>
      </c>
      <c r="WL21" s="207" t="s">
        <v>69</v>
      </c>
      <c r="WM21" s="207" t="s">
        <v>69</v>
      </c>
      <c r="WN21" s="207" t="s">
        <v>69</v>
      </c>
      <c r="WO21" s="207" t="s">
        <v>69</v>
      </c>
      <c r="WP21" s="207" t="s">
        <v>69</v>
      </c>
      <c r="WQ21" s="207" t="s">
        <v>69</v>
      </c>
      <c r="WR21" s="207" t="s">
        <v>69</v>
      </c>
      <c r="WS21" s="207" t="s">
        <v>26</v>
      </c>
      <c r="WT21" s="207" t="s">
        <v>26</v>
      </c>
      <c r="WU21" s="207" t="s">
        <v>26</v>
      </c>
      <c r="WV21" s="207" t="s">
        <v>26</v>
      </c>
      <c r="WW21" s="207" t="s">
        <v>26</v>
      </c>
      <c r="WX21" s="207" t="s">
        <v>26</v>
      </c>
      <c r="WY21" s="207" t="s">
        <v>26</v>
      </c>
      <c r="WZ21" s="207" t="s">
        <v>26</v>
      </c>
      <c r="XA21" s="207" t="s">
        <v>26</v>
      </c>
      <c r="XB21" s="207" t="s">
        <v>26</v>
      </c>
      <c r="XC21" s="207" t="s">
        <v>26</v>
      </c>
      <c r="XD21" s="207" t="s">
        <v>26</v>
      </c>
      <c r="XE21" s="207" t="s">
        <v>26</v>
      </c>
      <c r="XF21" s="207" t="s">
        <v>26</v>
      </c>
      <c r="XG21" s="207" t="s">
        <v>26</v>
      </c>
      <c r="XH21" s="207" t="s">
        <v>26</v>
      </c>
      <c r="XI21" s="207" t="s">
        <v>26</v>
      </c>
      <c r="XJ21" s="207" t="s">
        <v>26</v>
      </c>
      <c r="XK21" s="207" t="s">
        <v>26</v>
      </c>
      <c r="XL21" s="207" t="s">
        <v>26</v>
      </c>
      <c r="XM21" s="207" t="s">
        <v>26</v>
      </c>
      <c r="XN21" s="207" t="s">
        <v>69</v>
      </c>
      <c r="XO21" s="207" t="s">
        <v>69</v>
      </c>
      <c r="XP21" s="207" t="s">
        <v>26</v>
      </c>
      <c r="XQ21" s="207" t="s">
        <v>27</v>
      </c>
      <c r="XR21" s="207" t="s">
        <v>26</v>
      </c>
      <c r="XS21" s="207" t="s">
        <v>26</v>
      </c>
      <c r="XT21" s="207" t="s">
        <v>26</v>
      </c>
      <c r="XU21" s="207" t="s">
        <v>26</v>
      </c>
      <c r="XV21" s="207" t="s">
        <v>26</v>
      </c>
      <c r="XW21" s="207" t="s">
        <v>27</v>
      </c>
      <c r="XX21" s="207" t="s">
        <v>26</v>
      </c>
      <c r="XY21" s="207" t="s">
        <v>26</v>
      </c>
      <c r="XZ21" s="207" t="s">
        <v>26</v>
      </c>
      <c r="YA21" s="207" t="s">
        <v>26</v>
      </c>
      <c r="YB21" s="207" t="s">
        <v>26</v>
      </c>
      <c r="YC21" s="207" t="s">
        <v>27</v>
      </c>
      <c r="YD21" s="207" t="s">
        <v>26</v>
      </c>
      <c r="YE21" s="207" t="s">
        <v>26</v>
      </c>
      <c r="YF21" s="207" t="s">
        <v>26</v>
      </c>
      <c r="YG21" s="207" t="s">
        <v>26</v>
      </c>
      <c r="YH21" s="207" t="s">
        <v>26</v>
      </c>
      <c r="YI21" s="207" t="s">
        <v>26</v>
      </c>
      <c r="YJ21" s="207" t="s">
        <v>26</v>
      </c>
      <c r="YK21" s="207" t="s">
        <v>26</v>
      </c>
      <c r="YL21" s="207" t="s">
        <v>69</v>
      </c>
      <c r="YM21" s="207" t="s">
        <v>69</v>
      </c>
      <c r="YN21" s="207" t="s">
        <v>69</v>
      </c>
      <c r="YO21" s="207" t="s">
        <v>69</v>
      </c>
      <c r="YP21" s="207" t="s">
        <v>69</v>
      </c>
      <c r="YQ21" s="207" t="s">
        <v>26</v>
      </c>
      <c r="YR21" s="207" t="s">
        <v>69</v>
      </c>
      <c r="YS21" s="207" t="s">
        <v>69</v>
      </c>
      <c r="YT21" s="207" t="s">
        <v>69</v>
      </c>
      <c r="YU21" s="207" t="s">
        <v>26</v>
      </c>
      <c r="YV21" s="207" t="s">
        <v>26</v>
      </c>
      <c r="YW21" s="207" t="s">
        <v>26</v>
      </c>
      <c r="YX21" s="207" t="s">
        <v>26</v>
      </c>
      <c r="YY21" s="207" t="s">
        <v>69</v>
      </c>
      <c r="YZ21" s="207" t="s">
        <v>69</v>
      </c>
      <c r="ZA21" s="207" t="s">
        <v>26</v>
      </c>
      <c r="ZB21" s="207" t="s">
        <v>26</v>
      </c>
      <c r="ZC21" s="207" t="s">
        <v>26</v>
      </c>
      <c r="ZD21" s="207" t="s">
        <v>26</v>
      </c>
      <c r="ZE21" s="207" t="s">
        <v>26</v>
      </c>
      <c r="ZF21" s="207" t="s">
        <v>69</v>
      </c>
      <c r="ZG21" s="207" t="s">
        <v>26</v>
      </c>
      <c r="ZH21" s="207" t="s">
        <v>26</v>
      </c>
      <c r="ZI21" s="207" t="s">
        <v>26</v>
      </c>
      <c r="ZJ21" s="207" t="s">
        <v>26</v>
      </c>
      <c r="ZK21" s="207" t="s">
        <v>69</v>
      </c>
      <c r="ZL21" s="207" t="s">
        <v>69</v>
      </c>
      <c r="ZM21" s="207" t="s">
        <v>69</v>
      </c>
      <c r="ZN21" s="207" t="s">
        <v>26</v>
      </c>
      <c r="ZO21" s="207" t="s">
        <v>26</v>
      </c>
      <c r="ZP21" s="207" t="s">
        <v>69</v>
      </c>
      <c r="ZQ21" s="207" t="s">
        <v>26</v>
      </c>
      <c r="ZR21" s="207" t="s">
        <v>26</v>
      </c>
      <c r="ZS21" s="207" t="s">
        <v>26</v>
      </c>
      <c r="ZT21" s="207" t="s">
        <v>26</v>
      </c>
      <c r="ZU21" s="207" t="s">
        <v>26</v>
      </c>
      <c r="ZV21" s="207" t="s">
        <v>26</v>
      </c>
      <c r="ZW21" s="207" t="s">
        <v>26</v>
      </c>
      <c r="ZX21" s="207" t="s">
        <v>26</v>
      </c>
      <c r="ZY21" s="207" t="s">
        <v>26</v>
      </c>
      <c r="ZZ21" s="207" t="s">
        <v>26</v>
      </c>
      <c r="AAA21" s="207" t="s">
        <v>158</v>
      </c>
      <c r="AAB21" s="207" t="s">
        <v>158</v>
      </c>
      <c r="AAC21" s="207" t="s">
        <v>158</v>
      </c>
      <c r="AAD21" s="207" t="s">
        <v>158</v>
      </c>
      <c r="AAE21" s="207" t="s">
        <v>158</v>
      </c>
      <c r="AAF21" s="207" t="s">
        <v>158</v>
      </c>
      <c r="AAG21" s="207" t="s">
        <v>158</v>
      </c>
      <c r="AAH21" s="207" t="s">
        <v>158</v>
      </c>
      <c r="AAI21" s="207" t="s">
        <v>158</v>
      </c>
      <c r="AAJ21" s="207" t="s">
        <v>158</v>
      </c>
      <c r="AAK21" s="207" t="s">
        <v>158</v>
      </c>
      <c r="AAL21" s="207" t="s">
        <v>158</v>
      </c>
      <c r="AAM21" s="207" t="s">
        <v>158</v>
      </c>
      <c r="AAN21" s="207" t="s">
        <v>158</v>
      </c>
      <c r="AAO21" s="207" t="s">
        <v>158</v>
      </c>
      <c r="AAP21" s="207" t="s">
        <v>158</v>
      </c>
      <c r="AAQ21" s="207" t="s">
        <v>158</v>
      </c>
      <c r="AAR21" s="207" t="s">
        <v>158</v>
      </c>
      <c r="AAS21" s="207" t="s">
        <v>158</v>
      </c>
      <c r="AAT21" s="207" t="s">
        <v>158</v>
      </c>
      <c r="AAU21" s="207" t="s">
        <v>158</v>
      </c>
      <c r="AAV21" s="207" t="s">
        <v>158</v>
      </c>
      <c r="AAW21" s="207" t="s">
        <v>158</v>
      </c>
      <c r="AAX21" s="207" t="s">
        <v>158</v>
      </c>
      <c r="AAY21" s="207" t="s">
        <v>158</v>
      </c>
      <c r="AAZ21" s="207" t="s">
        <v>158</v>
      </c>
      <c r="ABA21" s="306">
        <f>(ÜBERSICHT!K21)</f>
        <v>0</v>
      </c>
      <c r="ABB21" s="195">
        <f>(ÜBERSICHT!L21)</f>
        <v>0</v>
      </c>
      <c r="ABC21" s="206">
        <f t="shared" si="2"/>
        <v>178</v>
      </c>
      <c r="ABD21" s="34">
        <f t="shared" si="3"/>
        <v>174</v>
      </c>
      <c r="ABE21" s="34">
        <f t="shared" si="4"/>
        <v>4</v>
      </c>
      <c r="ABF21" s="34">
        <f t="shared" si="5"/>
        <v>0</v>
      </c>
      <c r="ABG21" s="34">
        <f t="shared" si="6"/>
        <v>0</v>
      </c>
      <c r="ABH21" s="34">
        <f t="shared" si="7"/>
        <v>0</v>
      </c>
      <c r="ABI21" s="34">
        <f t="shared" si="8"/>
        <v>518</v>
      </c>
      <c r="ABJ21" s="73">
        <f t="shared" si="9"/>
        <v>696</v>
      </c>
      <c r="ABK21" s="28"/>
      <c r="ABL21" s="28"/>
      <c r="ABM21" s="28"/>
      <c r="ABN21" s="310"/>
      <c r="ABO21" s="28"/>
      <c r="ABP21" s="271" t="str">
        <f>(Mitglieder!C22)</f>
        <v>NismoGTR</v>
      </c>
      <c r="ABQ21" s="216">
        <f t="shared" si="103"/>
        <v>0.97752808988764039</v>
      </c>
      <c r="ABR21" s="216" t="e">
        <f t="shared" si="104"/>
        <v>#DIV/0!</v>
      </c>
      <c r="ABS21" s="34">
        <f t="shared" si="10"/>
        <v>0</v>
      </c>
      <c r="ABT21" s="34">
        <f t="shared" si="11"/>
        <v>0</v>
      </c>
      <c r="ABU21" s="34">
        <f t="shared" si="12"/>
        <v>0</v>
      </c>
      <c r="ABV21" s="34">
        <f t="shared" si="13"/>
        <v>0</v>
      </c>
      <c r="ABW21" s="34">
        <f t="shared" si="14"/>
        <v>0</v>
      </c>
      <c r="ABX21" s="34">
        <f t="shared" si="15"/>
        <v>31</v>
      </c>
      <c r="ABY21" s="73">
        <f t="shared" si="16"/>
        <v>31</v>
      </c>
      <c r="ABZ21" s="216">
        <f t="shared" si="105"/>
        <v>1</v>
      </c>
      <c r="ACA21" s="34">
        <f t="shared" si="17"/>
        <v>2</v>
      </c>
      <c r="ACB21" s="34">
        <f t="shared" si="18"/>
        <v>0</v>
      </c>
      <c r="ACC21" s="34">
        <f t="shared" si="19"/>
        <v>0</v>
      </c>
      <c r="ACD21" s="34">
        <f t="shared" si="20"/>
        <v>0</v>
      </c>
      <c r="ACE21" s="34">
        <f t="shared" si="21"/>
        <v>0</v>
      </c>
      <c r="ACF21" s="34">
        <f t="shared" si="22"/>
        <v>29</v>
      </c>
      <c r="ACG21" s="73">
        <f t="shared" si="113"/>
        <v>31</v>
      </c>
      <c r="ACH21" s="216">
        <f t="shared" si="106"/>
        <v>1</v>
      </c>
      <c r="ACI21" s="34">
        <f t="shared" si="24"/>
        <v>30</v>
      </c>
      <c r="ACJ21" s="34">
        <f t="shared" si="25"/>
        <v>0</v>
      </c>
      <c r="ACK21" s="34">
        <f t="shared" si="26"/>
        <v>0</v>
      </c>
      <c r="ACL21" s="34">
        <f t="shared" si="27"/>
        <v>0</v>
      </c>
      <c r="ACM21" s="34">
        <f t="shared" si="28"/>
        <v>0</v>
      </c>
      <c r="ACN21" s="34">
        <f t="shared" si="29"/>
        <v>1</v>
      </c>
      <c r="ACO21" s="73">
        <f t="shared" si="114"/>
        <v>31</v>
      </c>
      <c r="ACP21" s="216">
        <f t="shared" si="107"/>
        <v>0.96666666666666667</v>
      </c>
      <c r="ACQ21" s="34">
        <f t="shared" si="31"/>
        <v>29</v>
      </c>
      <c r="ACR21" s="34">
        <f t="shared" si="32"/>
        <v>1</v>
      </c>
      <c r="ACS21" s="34">
        <f t="shared" si="33"/>
        <v>0</v>
      </c>
      <c r="ACT21" s="34">
        <f t="shared" si="34"/>
        <v>0</v>
      </c>
      <c r="ACU21" s="34">
        <f t="shared" si="35"/>
        <v>0</v>
      </c>
      <c r="ACV21" s="34">
        <f t="shared" si="36"/>
        <v>0</v>
      </c>
      <c r="ACW21" s="73">
        <f t="shared" si="115"/>
        <v>30</v>
      </c>
      <c r="ACX21" s="216">
        <f t="shared" si="108"/>
        <v>1</v>
      </c>
      <c r="ACY21" s="34">
        <f t="shared" si="38"/>
        <v>31</v>
      </c>
      <c r="ACZ21" s="34">
        <f t="shared" si="39"/>
        <v>0</v>
      </c>
      <c r="ADA21" s="34">
        <f t="shared" si="40"/>
        <v>0</v>
      </c>
      <c r="ADB21" s="34">
        <f t="shared" si="41"/>
        <v>0</v>
      </c>
      <c r="ADC21" s="34">
        <f t="shared" si="42"/>
        <v>0</v>
      </c>
      <c r="ADD21" s="34">
        <f t="shared" si="43"/>
        <v>0</v>
      </c>
      <c r="ADE21" s="73">
        <f t="shared" si="116"/>
        <v>31</v>
      </c>
      <c r="ADF21" s="216">
        <f t="shared" si="109"/>
        <v>1</v>
      </c>
      <c r="ADG21" s="34">
        <f t="shared" si="45"/>
        <v>19</v>
      </c>
      <c r="ADH21" s="34">
        <f t="shared" si="46"/>
        <v>0</v>
      </c>
      <c r="ADI21" s="34">
        <f t="shared" si="47"/>
        <v>0</v>
      </c>
      <c r="ADJ21" s="34">
        <f t="shared" si="48"/>
        <v>0</v>
      </c>
      <c r="ADK21" s="34">
        <f t="shared" si="49"/>
        <v>0</v>
      </c>
      <c r="ADL21" s="34">
        <f t="shared" si="50"/>
        <v>11</v>
      </c>
      <c r="ADM21" s="73">
        <f t="shared" si="117"/>
        <v>30</v>
      </c>
      <c r="ADN21" s="216">
        <f t="shared" si="110"/>
        <v>0.89655172413793105</v>
      </c>
      <c r="ADO21" s="34">
        <f t="shared" si="52"/>
        <v>26</v>
      </c>
      <c r="ADP21" s="34">
        <f t="shared" si="53"/>
        <v>3</v>
      </c>
      <c r="ADQ21" s="34">
        <f t="shared" si="54"/>
        <v>0</v>
      </c>
      <c r="ADR21" s="34">
        <f t="shared" si="55"/>
        <v>0</v>
      </c>
      <c r="ADS21" s="34">
        <f t="shared" si="56"/>
        <v>0</v>
      </c>
      <c r="ADT21" s="34">
        <f t="shared" si="57"/>
        <v>2</v>
      </c>
      <c r="ADU21" s="73">
        <f t="shared" si="118"/>
        <v>31</v>
      </c>
      <c r="ADV21" s="216">
        <f t="shared" si="111"/>
        <v>1</v>
      </c>
      <c r="ADW21" s="34">
        <f t="shared" si="72"/>
        <v>16</v>
      </c>
      <c r="ADX21" s="34">
        <f t="shared" si="73"/>
        <v>0</v>
      </c>
      <c r="ADY21" s="34">
        <f t="shared" si="74"/>
        <v>0</v>
      </c>
      <c r="ADZ21" s="34">
        <f t="shared" si="75"/>
        <v>0</v>
      </c>
      <c r="AEA21" s="34">
        <f t="shared" si="76"/>
        <v>0</v>
      </c>
      <c r="AEB21" s="34">
        <f t="shared" si="77"/>
        <v>15</v>
      </c>
      <c r="AEC21" s="73">
        <f t="shared" si="119"/>
        <v>31</v>
      </c>
      <c r="AED21" s="216">
        <f t="shared" si="112"/>
        <v>1</v>
      </c>
      <c r="AEE21" s="34">
        <f t="shared" si="79"/>
        <v>10</v>
      </c>
      <c r="AEF21" s="34">
        <f t="shared" si="80"/>
        <v>0</v>
      </c>
      <c r="AEG21" s="34">
        <f t="shared" si="81"/>
        <v>0</v>
      </c>
      <c r="AEH21" s="34">
        <f t="shared" si="82"/>
        <v>0</v>
      </c>
      <c r="AEI21" s="34">
        <f t="shared" si="83"/>
        <v>0</v>
      </c>
      <c r="AEJ21" s="34">
        <f t="shared" si="84"/>
        <v>0</v>
      </c>
      <c r="AEK21" s="73">
        <f t="shared" si="120"/>
        <v>10</v>
      </c>
    </row>
    <row r="22" spans="1:817" x14ac:dyDescent="0.3">
      <c r="A22" s="200">
        <f t="shared" si="61"/>
        <v>20</v>
      </c>
      <c r="B22" s="283">
        <f>1*SUBTOTAL(3,A$3:A22)</f>
        <v>20</v>
      </c>
      <c r="C22" s="6" t="str">
        <f>(Mitglieder!C23)</f>
        <v>M3Mark_BvB</v>
      </c>
      <c r="D22" s="171">
        <f t="shared" si="0"/>
        <v>0.96470588235294119</v>
      </c>
      <c r="E22" s="171">
        <f t="shared" si="1"/>
        <v>1</v>
      </c>
      <c r="F22" s="56"/>
      <c r="G22" s="207" t="s">
        <v>69</v>
      </c>
      <c r="H22" s="207" t="s">
        <v>69</v>
      </c>
      <c r="I22" s="207" t="s">
        <v>69</v>
      </c>
      <c r="J22" s="207" t="s">
        <v>69</v>
      </c>
      <c r="K22" s="207" t="s">
        <v>69</v>
      </c>
      <c r="L22" s="207" t="s">
        <v>69</v>
      </c>
      <c r="M22" s="207" t="s">
        <v>69</v>
      </c>
      <c r="N22" s="207" t="s">
        <v>69</v>
      </c>
      <c r="O22" s="207" t="s">
        <v>69</v>
      </c>
      <c r="P22" s="207" t="s">
        <v>69</v>
      </c>
      <c r="Q22" s="207" t="s">
        <v>69</v>
      </c>
      <c r="R22" s="207" t="s">
        <v>69</v>
      </c>
      <c r="S22" s="207" t="s">
        <v>69</v>
      </c>
      <c r="T22" s="207" t="s">
        <v>69</v>
      </c>
      <c r="U22" s="207" t="s">
        <v>69</v>
      </c>
      <c r="V22" s="207" t="s">
        <v>69</v>
      </c>
      <c r="W22" s="207" t="s">
        <v>69</v>
      </c>
      <c r="X22" s="207" t="s">
        <v>69</v>
      </c>
      <c r="Y22" s="207" t="s">
        <v>69</v>
      </c>
      <c r="Z22" s="207" t="s">
        <v>69</v>
      </c>
      <c r="AA22" s="207" t="s">
        <v>69</v>
      </c>
      <c r="AB22" s="207" t="s">
        <v>69</v>
      </c>
      <c r="AC22" s="207" t="s">
        <v>69</v>
      </c>
      <c r="AD22" s="207" t="s">
        <v>69</v>
      </c>
      <c r="AE22" s="207" t="s">
        <v>69</v>
      </c>
      <c r="AF22" s="207" t="s">
        <v>69</v>
      </c>
      <c r="AG22" s="207" t="s">
        <v>69</v>
      </c>
      <c r="AH22" s="207" t="s">
        <v>69</v>
      </c>
      <c r="AI22" s="207" t="s">
        <v>69</v>
      </c>
      <c r="AJ22" s="207" t="s">
        <v>69</v>
      </c>
      <c r="AK22" s="207" t="s">
        <v>69</v>
      </c>
      <c r="AL22" s="207" t="s">
        <v>69</v>
      </c>
      <c r="AM22" s="207" t="s">
        <v>69</v>
      </c>
      <c r="AN22" s="207" t="s">
        <v>69</v>
      </c>
      <c r="AO22" s="207" t="s">
        <v>69</v>
      </c>
      <c r="AP22" s="207" t="s">
        <v>69</v>
      </c>
      <c r="AQ22" s="207" t="s">
        <v>69</v>
      </c>
      <c r="AR22" s="207" t="s">
        <v>69</v>
      </c>
      <c r="AS22" s="207" t="s">
        <v>69</v>
      </c>
      <c r="AT22" s="207" t="s">
        <v>69</v>
      </c>
      <c r="AU22" s="207" t="s">
        <v>69</v>
      </c>
      <c r="AV22" s="207" t="s">
        <v>69</v>
      </c>
      <c r="AW22" s="207" t="s">
        <v>69</v>
      </c>
      <c r="AX22" s="207" t="s">
        <v>69</v>
      </c>
      <c r="AY22" s="207" t="s">
        <v>69</v>
      </c>
      <c r="AZ22" s="207" t="s">
        <v>69</v>
      </c>
      <c r="BA22" s="207" t="s">
        <v>69</v>
      </c>
      <c r="BB22" s="207" t="s">
        <v>69</v>
      </c>
      <c r="BC22" s="207" t="s">
        <v>69</v>
      </c>
      <c r="BD22" s="207" t="s">
        <v>69</v>
      </c>
      <c r="BE22" s="207" t="s">
        <v>69</v>
      </c>
      <c r="BF22" s="207" t="s">
        <v>69</v>
      </c>
      <c r="BG22" s="207" t="s">
        <v>69</v>
      </c>
      <c r="BH22" s="207" t="s">
        <v>69</v>
      </c>
      <c r="BI22" s="207" t="s">
        <v>69</v>
      </c>
      <c r="BJ22" s="207" t="s">
        <v>69</v>
      </c>
      <c r="BK22" s="207" t="s">
        <v>69</v>
      </c>
      <c r="BL22" s="207" t="s">
        <v>69</v>
      </c>
      <c r="BM22" s="207" t="s">
        <v>69</v>
      </c>
      <c r="BN22" s="207" t="s">
        <v>69</v>
      </c>
      <c r="BO22" s="207" t="s">
        <v>69</v>
      </c>
      <c r="BP22" s="207" t="s">
        <v>69</v>
      </c>
      <c r="BQ22" s="207" t="s">
        <v>69</v>
      </c>
      <c r="BR22" s="207" t="s">
        <v>69</v>
      </c>
      <c r="BS22" s="207" t="s">
        <v>69</v>
      </c>
      <c r="BT22" s="207" t="s">
        <v>69</v>
      </c>
      <c r="BU22" s="207" t="s">
        <v>69</v>
      </c>
      <c r="BV22" s="207" t="s">
        <v>69</v>
      </c>
      <c r="BW22" s="207" t="s">
        <v>69</v>
      </c>
      <c r="BX22" s="207" t="s">
        <v>69</v>
      </c>
      <c r="BY22" s="207" t="s">
        <v>69</v>
      </c>
      <c r="BZ22" s="207" t="s">
        <v>69</v>
      </c>
      <c r="CA22" s="207" t="s">
        <v>69</v>
      </c>
      <c r="CB22" s="207" t="s">
        <v>69</v>
      </c>
      <c r="CC22" s="207" t="s">
        <v>69</v>
      </c>
      <c r="CD22" s="207" t="s">
        <v>69</v>
      </c>
      <c r="CE22" s="207" t="s">
        <v>69</v>
      </c>
      <c r="CF22" s="207" t="s">
        <v>69</v>
      </c>
      <c r="CG22" s="207" t="s">
        <v>69</v>
      </c>
      <c r="CH22" s="207" t="s">
        <v>69</v>
      </c>
      <c r="CI22" s="207" t="s">
        <v>69</v>
      </c>
      <c r="CJ22" s="207" t="s">
        <v>69</v>
      </c>
      <c r="CK22" s="207" t="s">
        <v>69</v>
      </c>
      <c r="CL22" s="207" t="s">
        <v>69</v>
      </c>
      <c r="CM22" s="207" t="s">
        <v>69</v>
      </c>
      <c r="CN22" s="207" t="s">
        <v>69</v>
      </c>
      <c r="CO22" s="207" t="s">
        <v>69</v>
      </c>
      <c r="CP22" s="207" t="s">
        <v>69</v>
      </c>
      <c r="CQ22" s="207" t="s">
        <v>69</v>
      </c>
      <c r="CR22" s="207" t="s">
        <v>69</v>
      </c>
      <c r="CS22" s="207" t="s">
        <v>69</v>
      </c>
      <c r="CT22" s="207" t="s">
        <v>69</v>
      </c>
      <c r="CU22" s="207" t="s">
        <v>69</v>
      </c>
      <c r="CV22" s="207" t="s">
        <v>69</v>
      </c>
      <c r="CW22" s="207" t="s">
        <v>69</v>
      </c>
      <c r="CX22" s="207" t="s">
        <v>69</v>
      </c>
      <c r="CY22" s="207" t="s">
        <v>69</v>
      </c>
      <c r="CZ22" s="207" t="s">
        <v>69</v>
      </c>
      <c r="DA22" s="207" t="s">
        <v>69</v>
      </c>
      <c r="DB22" s="207" t="s">
        <v>69</v>
      </c>
      <c r="DC22" s="207" t="s">
        <v>69</v>
      </c>
      <c r="DD22" s="207" t="s">
        <v>69</v>
      </c>
      <c r="DE22" s="207" t="s">
        <v>69</v>
      </c>
      <c r="DF22" s="207" t="s">
        <v>69</v>
      </c>
      <c r="DG22" s="207" t="s">
        <v>69</v>
      </c>
      <c r="DH22" s="207" t="s">
        <v>69</v>
      </c>
      <c r="DI22" s="207" t="s">
        <v>69</v>
      </c>
      <c r="DJ22" s="207" t="s">
        <v>69</v>
      </c>
      <c r="DK22" s="207" t="s">
        <v>69</v>
      </c>
      <c r="DL22" s="207" t="s">
        <v>69</v>
      </c>
      <c r="DM22" s="207" t="s">
        <v>69</v>
      </c>
      <c r="DN22" s="207" t="s">
        <v>69</v>
      </c>
      <c r="DO22" s="207" t="s">
        <v>69</v>
      </c>
      <c r="DP22" s="207" t="s">
        <v>69</v>
      </c>
      <c r="DQ22" s="207" t="s">
        <v>69</v>
      </c>
      <c r="DR22" s="207" t="s">
        <v>69</v>
      </c>
      <c r="DS22" s="207" t="s">
        <v>69</v>
      </c>
      <c r="DT22" s="207" t="s">
        <v>69</v>
      </c>
      <c r="DU22" s="207" t="s">
        <v>69</v>
      </c>
      <c r="DV22" s="207" t="s">
        <v>69</v>
      </c>
      <c r="DW22" s="207" t="s">
        <v>69</v>
      </c>
      <c r="DX22" s="207" t="s">
        <v>69</v>
      </c>
      <c r="DY22" s="207" t="s">
        <v>69</v>
      </c>
      <c r="DZ22" s="207" t="s">
        <v>69</v>
      </c>
      <c r="EA22" s="207" t="s">
        <v>69</v>
      </c>
      <c r="EB22" s="207" t="s">
        <v>69</v>
      </c>
      <c r="EC22" s="207" t="s">
        <v>69</v>
      </c>
      <c r="ED22" s="207" t="s">
        <v>69</v>
      </c>
      <c r="EE22" s="207" t="s">
        <v>69</v>
      </c>
      <c r="EF22" s="207" t="s">
        <v>69</v>
      </c>
      <c r="EG22" s="207" t="s">
        <v>69</v>
      </c>
      <c r="EH22" s="207" t="s">
        <v>69</v>
      </c>
      <c r="EI22" s="207" t="s">
        <v>69</v>
      </c>
      <c r="EJ22" s="207" t="s">
        <v>69</v>
      </c>
      <c r="EK22" s="207" t="s">
        <v>69</v>
      </c>
      <c r="EL22" s="207" t="s">
        <v>69</v>
      </c>
      <c r="EM22" s="207" t="s">
        <v>69</v>
      </c>
      <c r="EN22" s="207" t="s">
        <v>69</v>
      </c>
      <c r="EO22" s="207" t="s">
        <v>69</v>
      </c>
      <c r="EP22" s="207" t="s">
        <v>69</v>
      </c>
      <c r="EQ22" s="207" t="s">
        <v>69</v>
      </c>
      <c r="ER22" s="207" t="s">
        <v>69</v>
      </c>
      <c r="ES22" s="207" t="s">
        <v>69</v>
      </c>
      <c r="ET22" s="207" t="s">
        <v>69</v>
      </c>
      <c r="EU22" s="207" t="s">
        <v>69</v>
      </c>
      <c r="EV22" s="207" t="s">
        <v>69</v>
      </c>
      <c r="EW22" s="207" t="s">
        <v>69</v>
      </c>
      <c r="EX22" s="207" t="s">
        <v>69</v>
      </c>
      <c r="EY22" s="207" t="s">
        <v>69</v>
      </c>
      <c r="EZ22" s="207" t="s">
        <v>69</v>
      </c>
      <c r="FA22" s="207" t="s">
        <v>69</v>
      </c>
      <c r="FB22" s="207" t="s">
        <v>69</v>
      </c>
      <c r="FC22" s="207" t="s">
        <v>69</v>
      </c>
      <c r="FD22" s="207" t="s">
        <v>69</v>
      </c>
      <c r="FE22" s="207" t="s">
        <v>69</v>
      </c>
      <c r="FF22" s="207" t="s">
        <v>69</v>
      </c>
      <c r="FG22" s="207" t="s">
        <v>69</v>
      </c>
      <c r="FH22" s="207" t="s">
        <v>69</v>
      </c>
      <c r="FI22" s="207" t="s">
        <v>69</v>
      </c>
      <c r="FJ22" s="207" t="s">
        <v>69</v>
      </c>
      <c r="FK22" s="207" t="s">
        <v>69</v>
      </c>
      <c r="FL22" s="207" t="s">
        <v>69</v>
      </c>
      <c r="FM22" s="207" t="s">
        <v>69</v>
      </c>
      <c r="FN22" s="207" t="s">
        <v>69</v>
      </c>
      <c r="FO22" s="207" t="s">
        <v>69</v>
      </c>
      <c r="FP22" s="207" t="s">
        <v>69</v>
      </c>
      <c r="FQ22" s="207" t="s">
        <v>69</v>
      </c>
      <c r="FR22" s="207" t="s">
        <v>69</v>
      </c>
      <c r="FS22" s="207" t="s">
        <v>69</v>
      </c>
      <c r="FT22" s="207" t="s">
        <v>69</v>
      </c>
      <c r="FU22" s="207" t="s">
        <v>69</v>
      </c>
      <c r="FV22" s="207" t="s">
        <v>69</v>
      </c>
      <c r="FW22" s="207" t="s">
        <v>69</v>
      </c>
      <c r="FX22" s="207" t="s">
        <v>69</v>
      </c>
      <c r="FY22" s="207" t="s">
        <v>69</v>
      </c>
      <c r="FZ22" s="207" t="s">
        <v>69</v>
      </c>
      <c r="GA22" s="207" t="s">
        <v>69</v>
      </c>
      <c r="GB22" s="207" t="s">
        <v>69</v>
      </c>
      <c r="GC22" s="207" t="s">
        <v>69</v>
      </c>
      <c r="GD22" s="207" t="s">
        <v>69</v>
      </c>
      <c r="GE22" s="207" t="s">
        <v>69</v>
      </c>
      <c r="GF22" s="207" t="s">
        <v>69</v>
      </c>
      <c r="GG22" s="207" t="s">
        <v>69</v>
      </c>
      <c r="GH22" s="207" t="s">
        <v>69</v>
      </c>
      <c r="GI22" s="207" t="s">
        <v>69</v>
      </c>
      <c r="GJ22" s="207" t="s">
        <v>69</v>
      </c>
      <c r="GK22" s="207" t="s">
        <v>69</v>
      </c>
      <c r="GL22" s="207" t="s">
        <v>69</v>
      </c>
      <c r="GM22" s="207" t="s">
        <v>69</v>
      </c>
      <c r="GN22" s="207" t="s">
        <v>69</v>
      </c>
      <c r="GO22" s="207" t="s">
        <v>69</v>
      </c>
      <c r="GP22" s="207" t="s">
        <v>69</v>
      </c>
      <c r="GQ22" s="207" t="s">
        <v>69</v>
      </c>
      <c r="GR22" s="207" t="s">
        <v>69</v>
      </c>
      <c r="GS22" s="207" t="s">
        <v>69</v>
      </c>
      <c r="GT22" s="207" t="s">
        <v>69</v>
      </c>
      <c r="GU22" s="207" t="s">
        <v>69</v>
      </c>
      <c r="GV22" s="207" t="s">
        <v>69</v>
      </c>
      <c r="GW22" s="207" t="s">
        <v>69</v>
      </c>
      <c r="GX22" s="207" t="s">
        <v>69</v>
      </c>
      <c r="GY22" s="207" t="s">
        <v>69</v>
      </c>
      <c r="GZ22" s="207" t="s">
        <v>69</v>
      </c>
      <c r="HA22" s="207" t="s">
        <v>69</v>
      </c>
      <c r="HB22" s="207" t="s">
        <v>69</v>
      </c>
      <c r="HC22" s="207" t="s">
        <v>69</v>
      </c>
      <c r="HD22" s="207" t="s">
        <v>69</v>
      </c>
      <c r="HE22" s="207" t="s">
        <v>69</v>
      </c>
      <c r="HF22" s="207" t="s">
        <v>69</v>
      </c>
      <c r="HG22" s="207" t="s">
        <v>69</v>
      </c>
      <c r="HH22" s="207" t="s">
        <v>69</v>
      </c>
      <c r="HI22" s="207" t="s">
        <v>69</v>
      </c>
      <c r="HJ22" s="207" t="s">
        <v>69</v>
      </c>
      <c r="HK22" s="207" t="s">
        <v>69</v>
      </c>
      <c r="HL22" s="207" t="s">
        <v>69</v>
      </c>
      <c r="HM22" s="207" t="s">
        <v>69</v>
      </c>
      <c r="HN22" s="207" t="s">
        <v>69</v>
      </c>
      <c r="HO22" s="207" t="s">
        <v>69</v>
      </c>
      <c r="HP22" s="207" t="s">
        <v>69</v>
      </c>
      <c r="HQ22" s="207" t="s">
        <v>69</v>
      </c>
      <c r="HR22" s="207" t="s">
        <v>69</v>
      </c>
      <c r="HS22" s="207" t="s">
        <v>69</v>
      </c>
      <c r="HT22" s="207" t="s">
        <v>69</v>
      </c>
      <c r="HU22" s="207" t="s">
        <v>69</v>
      </c>
      <c r="HV22" s="207" t="s">
        <v>69</v>
      </c>
      <c r="HW22" s="207" t="s">
        <v>69</v>
      </c>
      <c r="HX22" s="207" t="s">
        <v>69</v>
      </c>
      <c r="HY22" s="207" t="s">
        <v>69</v>
      </c>
      <c r="HZ22" s="207" t="s">
        <v>69</v>
      </c>
      <c r="IA22" s="207" t="s">
        <v>69</v>
      </c>
      <c r="IB22" s="207" t="s">
        <v>69</v>
      </c>
      <c r="IC22" s="207" t="s">
        <v>69</v>
      </c>
      <c r="ID22" s="207" t="s">
        <v>69</v>
      </c>
      <c r="IE22" s="207" t="s">
        <v>69</v>
      </c>
      <c r="IF22" s="207" t="s">
        <v>69</v>
      </c>
      <c r="IG22" s="207" t="s">
        <v>69</v>
      </c>
      <c r="IH22" s="207" t="s">
        <v>69</v>
      </c>
      <c r="II22" s="207" t="s">
        <v>69</v>
      </c>
      <c r="IJ22" s="207" t="s">
        <v>69</v>
      </c>
      <c r="IK22" s="207" t="s">
        <v>69</v>
      </c>
      <c r="IL22" s="207" t="s">
        <v>69</v>
      </c>
      <c r="IM22" s="207" t="s">
        <v>69</v>
      </c>
      <c r="IN22" s="207" t="s">
        <v>69</v>
      </c>
      <c r="IO22" s="207" t="s">
        <v>69</v>
      </c>
      <c r="IP22" s="207" t="s">
        <v>69</v>
      </c>
      <c r="IQ22" s="207" t="s">
        <v>69</v>
      </c>
      <c r="IR22" s="207" t="s">
        <v>69</v>
      </c>
      <c r="IS22" s="207" t="s">
        <v>69</v>
      </c>
      <c r="IT22" s="207" t="s">
        <v>69</v>
      </c>
      <c r="IU22" s="207" t="s">
        <v>69</v>
      </c>
      <c r="IV22" s="207" t="s">
        <v>69</v>
      </c>
      <c r="IW22" s="207" t="s">
        <v>69</v>
      </c>
      <c r="IX22" s="207" t="s">
        <v>69</v>
      </c>
      <c r="IY22" s="207" t="s">
        <v>69</v>
      </c>
      <c r="IZ22" s="207" t="s">
        <v>69</v>
      </c>
      <c r="JA22" s="207" t="s">
        <v>69</v>
      </c>
      <c r="JB22" s="207" t="s">
        <v>69</v>
      </c>
      <c r="JC22" s="207" t="s">
        <v>69</v>
      </c>
      <c r="JD22" s="207" t="s">
        <v>69</v>
      </c>
      <c r="JE22" s="207" t="s">
        <v>69</v>
      </c>
      <c r="JF22" s="207" t="s">
        <v>69</v>
      </c>
      <c r="JG22" s="207" t="s">
        <v>69</v>
      </c>
      <c r="JH22" s="207" t="s">
        <v>69</v>
      </c>
      <c r="JI22" s="207" t="s">
        <v>69</v>
      </c>
      <c r="JJ22" s="207" t="s">
        <v>69</v>
      </c>
      <c r="JK22" s="207" t="s">
        <v>69</v>
      </c>
      <c r="JL22" s="207" t="s">
        <v>69</v>
      </c>
      <c r="JM22" s="207" t="s">
        <v>69</v>
      </c>
      <c r="JN22" s="207" t="s">
        <v>69</v>
      </c>
      <c r="JO22" s="207" t="s">
        <v>69</v>
      </c>
      <c r="JP22" s="207" t="s">
        <v>69</v>
      </c>
      <c r="JQ22" s="207" t="s">
        <v>69</v>
      </c>
      <c r="JR22" s="207" t="s">
        <v>69</v>
      </c>
      <c r="JS22" s="207" t="s">
        <v>69</v>
      </c>
      <c r="JT22" s="207" t="s">
        <v>69</v>
      </c>
      <c r="JU22" s="207" t="s">
        <v>69</v>
      </c>
      <c r="JV22" s="207" t="s">
        <v>69</v>
      </c>
      <c r="JW22" s="207" t="s">
        <v>69</v>
      </c>
      <c r="JX22" s="207" t="s">
        <v>69</v>
      </c>
      <c r="JY22" s="207" t="s">
        <v>69</v>
      </c>
      <c r="JZ22" s="207" t="s">
        <v>69</v>
      </c>
      <c r="KA22" s="207" t="s">
        <v>69</v>
      </c>
      <c r="KB22" s="207" t="s">
        <v>69</v>
      </c>
      <c r="KC22" s="207" t="s">
        <v>69</v>
      </c>
      <c r="KD22" s="207" t="s">
        <v>69</v>
      </c>
      <c r="KE22" s="207" t="s">
        <v>69</v>
      </c>
      <c r="KF22" s="207" t="s">
        <v>69</v>
      </c>
      <c r="KG22" s="207" t="s">
        <v>69</v>
      </c>
      <c r="KH22" s="207" t="s">
        <v>69</v>
      </c>
      <c r="KI22" s="207" t="s">
        <v>69</v>
      </c>
      <c r="KJ22" s="207" t="s">
        <v>69</v>
      </c>
      <c r="KK22" s="207" t="s">
        <v>69</v>
      </c>
      <c r="KL22" s="207" t="s">
        <v>69</v>
      </c>
      <c r="KM22" s="207" t="s">
        <v>69</v>
      </c>
      <c r="KN22" s="207" t="s">
        <v>69</v>
      </c>
      <c r="KO22" s="207" t="s">
        <v>69</v>
      </c>
      <c r="KP22" s="207" t="s">
        <v>69</v>
      </c>
      <c r="KQ22" s="207" t="s">
        <v>69</v>
      </c>
      <c r="KR22" s="207" t="s">
        <v>69</v>
      </c>
      <c r="KS22" s="207" t="s">
        <v>69</v>
      </c>
      <c r="KT22" s="207" t="s">
        <v>69</v>
      </c>
      <c r="KU22" s="207" t="s">
        <v>69</v>
      </c>
      <c r="KV22" s="207" t="s">
        <v>69</v>
      </c>
      <c r="KW22" s="207" t="s">
        <v>69</v>
      </c>
      <c r="KX22" s="207" t="s">
        <v>69</v>
      </c>
      <c r="KY22" s="207" t="s">
        <v>69</v>
      </c>
      <c r="KZ22" s="207" t="s">
        <v>69</v>
      </c>
      <c r="LA22" s="207" t="s">
        <v>69</v>
      </c>
      <c r="LB22" s="207" t="s">
        <v>69</v>
      </c>
      <c r="LC22" s="207" t="s">
        <v>69</v>
      </c>
      <c r="LD22" s="207" t="s">
        <v>69</v>
      </c>
      <c r="LE22" s="207" t="s">
        <v>69</v>
      </c>
      <c r="LF22" s="207" t="s">
        <v>69</v>
      </c>
      <c r="LG22" s="207" t="s">
        <v>69</v>
      </c>
      <c r="LH22" s="207" t="s">
        <v>69</v>
      </c>
      <c r="LI22" s="207" t="s">
        <v>69</v>
      </c>
      <c r="LJ22" s="207" t="s">
        <v>69</v>
      </c>
      <c r="LK22" s="207" t="s">
        <v>69</v>
      </c>
      <c r="LL22" s="207" t="s">
        <v>69</v>
      </c>
      <c r="LM22" s="207" t="s">
        <v>69</v>
      </c>
      <c r="LN22" s="207" t="s">
        <v>69</v>
      </c>
      <c r="LO22" s="207" t="s">
        <v>69</v>
      </c>
      <c r="LP22" s="207" t="s">
        <v>69</v>
      </c>
      <c r="LQ22" s="207" t="s">
        <v>69</v>
      </c>
      <c r="LR22" s="207" t="s">
        <v>69</v>
      </c>
      <c r="LS22" s="207" t="s">
        <v>69</v>
      </c>
      <c r="LT22" s="207" t="s">
        <v>69</v>
      </c>
      <c r="LU22" s="207" t="s">
        <v>69</v>
      </c>
      <c r="LV22" s="207" t="s">
        <v>69</v>
      </c>
      <c r="LW22" s="207" t="s">
        <v>69</v>
      </c>
      <c r="LX22" s="207" t="s">
        <v>69</v>
      </c>
      <c r="LY22" s="207" t="s">
        <v>69</v>
      </c>
      <c r="LZ22" s="207" t="s">
        <v>69</v>
      </c>
      <c r="MA22" s="207" t="s">
        <v>69</v>
      </c>
      <c r="MB22" s="207" t="s">
        <v>69</v>
      </c>
      <c r="MC22" s="207" t="s">
        <v>69</v>
      </c>
      <c r="MD22" s="207" t="s">
        <v>69</v>
      </c>
      <c r="ME22" s="207" t="s">
        <v>69</v>
      </c>
      <c r="MF22" s="207" t="s">
        <v>69</v>
      </c>
      <c r="MG22" s="207" t="s">
        <v>69</v>
      </c>
      <c r="MH22" s="207" t="s">
        <v>69</v>
      </c>
      <c r="MI22" s="207" t="s">
        <v>69</v>
      </c>
      <c r="MJ22" s="207" t="s">
        <v>69</v>
      </c>
      <c r="MK22" s="207" t="s">
        <v>69</v>
      </c>
      <c r="ML22" s="207" t="s">
        <v>69</v>
      </c>
      <c r="MM22" s="207" t="s">
        <v>69</v>
      </c>
      <c r="MN22" s="207" t="s">
        <v>69</v>
      </c>
      <c r="MO22" s="207" t="s">
        <v>69</v>
      </c>
      <c r="MP22" s="207" t="s">
        <v>69</v>
      </c>
      <c r="MQ22" s="207" t="s">
        <v>69</v>
      </c>
      <c r="MR22" s="207" t="s">
        <v>69</v>
      </c>
      <c r="MS22" s="207" t="s">
        <v>69</v>
      </c>
      <c r="MT22" s="207" t="s">
        <v>69</v>
      </c>
      <c r="MU22" s="207" t="s">
        <v>69</v>
      </c>
      <c r="MV22" s="207" t="s">
        <v>69</v>
      </c>
      <c r="MW22" s="207" t="s">
        <v>69</v>
      </c>
      <c r="MX22" s="207" t="s">
        <v>69</v>
      </c>
      <c r="MY22" s="207" t="s">
        <v>69</v>
      </c>
      <c r="MZ22" s="207" t="s">
        <v>69</v>
      </c>
      <c r="NA22" s="207" t="s">
        <v>69</v>
      </c>
      <c r="NB22" s="207" t="s">
        <v>69</v>
      </c>
      <c r="NC22" s="207" t="s">
        <v>69</v>
      </c>
      <c r="ND22" s="207" t="s">
        <v>69</v>
      </c>
      <c r="NE22" s="207" t="s">
        <v>69</v>
      </c>
      <c r="NF22" s="207" t="s">
        <v>69</v>
      </c>
      <c r="NG22" s="207" t="s">
        <v>69</v>
      </c>
      <c r="NH22" s="207" t="s">
        <v>69</v>
      </c>
      <c r="NI22" s="207" t="s">
        <v>69</v>
      </c>
      <c r="NJ22" s="207" t="s">
        <v>69</v>
      </c>
      <c r="NK22" s="207" t="s">
        <v>69</v>
      </c>
      <c r="NL22" s="207" t="s">
        <v>69</v>
      </c>
      <c r="NM22" s="207" t="s">
        <v>69</v>
      </c>
      <c r="NN22" s="207" t="s">
        <v>69</v>
      </c>
      <c r="NO22" s="207" t="s">
        <v>69</v>
      </c>
      <c r="NP22" s="207" t="s">
        <v>69</v>
      </c>
      <c r="NQ22" s="207" t="s">
        <v>69</v>
      </c>
      <c r="NR22" s="207" t="s">
        <v>69</v>
      </c>
      <c r="NS22" s="207" t="s">
        <v>69</v>
      </c>
      <c r="NT22" s="207" t="s">
        <v>69</v>
      </c>
      <c r="NU22" s="207" t="s">
        <v>69</v>
      </c>
      <c r="NV22" s="207" t="s">
        <v>69</v>
      </c>
      <c r="NW22" s="207" t="s">
        <v>69</v>
      </c>
      <c r="NX22" s="207" t="s">
        <v>69</v>
      </c>
      <c r="NY22" s="207" t="s">
        <v>69</v>
      </c>
      <c r="NZ22" s="207" t="s">
        <v>69</v>
      </c>
      <c r="OA22" s="207" t="s">
        <v>69</v>
      </c>
      <c r="OB22" s="207" t="s">
        <v>69</v>
      </c>
      <c r="OC22" s="207" t="s">
        <v>69</v>
      </c>
      <c r="OD22" s="207" t="s">
        <v>69</v>
      </c>
      <c r="OE22" s="207" t="s">
        <v>69</v>
      </c>
      <c r="OF22" s="207" t="s">
        <v>69</v>
      </c>
      <c r="OG22" s="207" t="s">
        <v>69</v>
      </c>
      <c r="OH22" s="207" t="s">
        <v>69</v>
      </c>
      <c r="OI22" s="207" t="s">
        <v>69</v>
      </c>
      <c r="OJ22" s="207" t="s">
        <v>69</v>
      </c>
      <c r="OK22" s="207" t="s">
        <v>69</v>
      </c>
      <c r="OL22" s="207" t="s">
        <v>69</v>
      </c>
      <c r="OM22" s="207" t="s">
        <v>69</v>
      </c>
      <c r="ON22" s="207" t="s">
        <v>69</v>
      </c>
      <c r="OO22" s="207" t="s">
        <v>69</v>
      </c>
      <c r="OP22" s="207" t="s">
        <v>69</v>
      </c>
      <c r="OQ22" s="207" t="s">
        <v>69</v>
      </c>
      <c r="OR22" s="207" t="s">
        <v>69</v>
      </c>
      <c r="OS22" s="207" t="s">
        <v>69</v>
      </c>
      <c r="OT22" s="207" t="s">
        <v>69</v>
      </c>
      <c r="OU22" s="207" t="s">
        <v>69</v>
      </c>
      <c r="OV22" s="207" t="s">
        <v>69</v>
      </c>
      <c r="OW22" s="207" t="s">
        <v>69</v>
      </c>
      <c r="OX22" s="207" t="s">
        <v>69</v>
      </c>
      <c r="OY22" s="207" t="s">
        <v>69</v>
      </c>
      <c r="OZ22" s="207" t="s">
        <v>69</v>
      </c>
      <c r="PA22" s="207" t="s">
        <v>69</v>
      </c>
      <c r="PB22" s="207" t="s">
        <v>69</v>
      </c>
      <c r="PC22" s="207" t="s">
        <v>69</v>
      </c>
      <c r="PD22" s="207" t="s">
        <v>69</v>
      </c>
      <c r="PE22" s="207" t="s">
        <v>69</v>
      </c>
      <c r="PF22" s="207" t="s">
        <v>69</v>
      </c>
      <c r="PG22" s="207" t="s">
        <v>69</v>
      </c>
      <c r="PH22" s="207" t="s">
        <v>69</v>
      </c>
      <c r="PI22" s="207" t="s">
        <v>69</v>
      </c>
      <c r="PJ22" s="207" t="s">
        <v>69</v>
      </c>
      <c r="PK22" s="207" t="s">
        <v>69</v>
      </c>
      <c r="PL22" s="207" t="s">
        <v>69</v>
      </c>
      <c r="PM22" s="207" t="s">
        <v>69</v>
      </c>
      <c r="PN22" s="207" t="s">
        <v>69</v>
      </c>
      <c r="PO22" s="207" t="s">
        <v>69</v>
      </c>
      <c r="PP22" s="207" t="s">
        <v>69</v>
      </c>
      <c r="PQ22" s="207" t="s">
        <v>69</v>
      </c>
      <c r="PR22" s="207" t="s">
        <v>69</v>
      </c>
      <c r="PS22" s="207" t="s">
        <v>69</v>
      </c>
      <c r="PT22" s="207" t="s">
        <v>69</v>
      </c>
      <c r="PU22" s="207" t="s">
        <v>69</v>
      </c>
      <c r="PV22" s="207" t="s">
        <v>69</v>
      </c>
      <c r="PW22" s="207" t="s">
        <v>69</v>
      </c>
      <c r="PX22" s="207" t="s">
        <v>69</v>
      </c>
      <c r="PY22" s="207" t="s">
        <v>69</v>
      </c>
      <c r="PZ22" s="207" t="s">
        <v>69</v>
      </c>
      <c r="QA22" s="207" t="s">
        <v>69</v>
      </c>
      <c r="QB22" s="207" t="s">
        <v>69</v>
      </c>
      <c r="QC22" s="207" t="s">
        <v>69</v>
      </c>
      <c r="QD22" s="207" t="s">
        <v>69</v>
      </c>
      <c r="QE22" s="207" t="s">
        <v>69</v>
      </c>
      <c r="QF22" s="207" t="s">
        <v>27</v>
      </c>
      <c r="QG22" s="207" t="s">
        <v>26</v>
      </c>
      <c r="QH22" s="207" t="s">
        <v>26</v>
      </c>
      <c r="QI22" s="207" t="s">
        <v>26</v>
      </c>
      <c r="QJ22" s="207" t="s">
        <v>26</v>
      </c>
      <c r="QK22" s="207" t="s">
        <v>26</v>
      </c>
      <c r="QL22" s="207" t="s">
        <v>26</v>
      </c>
      <c r="QM22" s="207" t="s">
        <v>26</v>
      </c>
      <c r="QN22" s="207" t="s">
        <v>26</v>
      </c>
      <c r="QO22" s="207" t="s">
        <v>26</v>
      </c>
      <c r="QP22" s="207" t="s">
        <v>26</v>
      </c>
      <c r="QQ22" s="207" t="s">
        <v>26</v>
      </c>
      <c r="QR22" s="207" t="s">
        <v>26</v>
      </c>
      <c r="QS22" s="207" t="s">
        <v>26</v>
      </c>
      <c r="QT22" s="207" t="s">
        <v>26</v>
      </c>
      <c r="QU22" s="207" t="s">
        <v>26</v>
      </c>
      <c r="QV22" s="207" t="s">
        <v>27</v>
      </c>
      <c r="QW22" s="207" t="s">
        <v>26</v>
      </c>
      <c r="QX22" s="207" t="s">
        <v>26</v>
      </c>
      <c r="QY22" s="207" t="s">
        <v>26</v>
      </c>
      <c r="QZ22" s="207" t="s">
        <v>26</v>
      </c>
      <c r="RA22" s="207" t="s">
        <v>26</v>
      </c>
      <c r="RB22" s="207" t="s">
        <v>26</v>
      </c>
      <c r="RC22" s="207" t="s">
        <v>26</v>
      </c>
      <c r="RD22" s="207" t="s">
        <v>26</v>
      </c>
      <c r="RE22" s="207" t="s">
        <v>26</v>
      </c>
      <c r="RF22" s="207" t="s">
        <v>26</v>
      </c>
      <c r="RG22" s="207" t="s">
        <v>26</v>
      </c>
      <c r="RH22" s="207" t="s">
        <v>26</v>
      </c>
      <c r="RI22" s="207" t="s">
        <v>27</v>
      </c>
      <c r="RJ22" s="207" t="s">
        <v>26</v>
      </c>
      <c r="RK22" s="207" t="s">
        <v>26</v>
      </c>
      <c r="RL22" s="207" t="s">
        <v>27</v>
      </c>
      <c r="RM22" s="207" t="s">
        <v>26</v>
      </c>
      <c r="RN22" s="207" t="s">
        <v>26</v>
      </c>
      <c r="RO22" s="207" t="s">
        <v>26</v>
      </c>
      <c r="RP22" s="207" t="s">
        <v>26</v>
      </c>
      <c r="RQ22" s="207" t="s">
        <v>26</v>
      </c>
      <c r="RR22" s="207" t="s">
        <v>26</v>
      </c>
      <c r="RS22" s="207" t="s">
        <v>27</v>
      </c>
      <c r="RT22" s="207" t="s">
        <v>26</v>
      </c>
      <c r="RU22" s="207" t="s">
        <v>26</v>
      </c>
      <c r="RV22" s="207" t="s">
        <v>26</v>
      </c>
      <c r="RW22" s="207" t="s">
        <v>26</v>
      </c>
      <c r="RX22" s="207" t="s">
        <v>26</v>
      </c>
      <c r="RY22" s="207" t="s">
        <v>26</v>
      </c>
      <c r="RZ22" s="207" t="s">
        <v>26</v>
      </c>
      <c r="SA22" s="207" t="s">
        <v>26</v>
      </c>
      <c r="SB22" s="207" t="s">
        <v>26</v>
      </c>
      <c r="SC22" s="207" t="s">
        <v>26</v>
      </c>
      <c r="SD22" s="207" t="s">
        <v>26</v>
      </c>
      <c r="SE22" s="207" t="s">
        <v>26</v>
      </c>
      <c r="SF22" s="207" t="s">
        <v>26</v>
      </c>
      <c r="SG22" s="207" t="s">
        <v>26</v>
      </c>
      <c r="SH22" s="207" t="s">
        <v>26</v>
      </c>
      <c r="SI22" s="207" t="s">
        <v>26</v>
      </c>
      <c r="SJ22" s="207" t="s">
        <v>26</v>
      </c>
      <c r="SK22" s="207" t="s">
        <v>26</v>
      </c>
      <c r="SL22" s="207" t="s">
        <v>26</v>
      </c>
      <c r="SM22" s="207" t="s">
        <v>26</v>
      </c>
      <c r="SN22" s="207" t="s">
        <v>26</v>
      </c>
      <c r="SO22" s="207" t="s">
        <v>26</v>
      </c>
      <c r="SP22" s="207" t="s">
        <v>26</v>
      </c>
      <c r="SQ22" s="207" t="s">
        <v>26</v>
      </c>
      <c r="SR22" s="207" t="s">
        <v>26</v>
      </c>
      <c r="SS22" s="207" t="s">
        <v>26</v>
      </c>
      <c r="ST22" s="207" t="s">
        <v>26</v>
      </c>
      <c r="SU22" s="207" t="s">
        <v>26</v>
      </c>
      <c r="SV22" s="207" t="s">
        <v>26</v>
      </c>
      <c r="SW22" s="207" t="s">
        <v>26</v>
      </c>
      <c r="SX22" s="207" t="s">
        <v>26</v>
      </c>
      <c r="SY22" s="207" t="s">
        <v>26</v>
      </c>
      <c r="SZ22" s="207" t="s">
        <v>26</v>
      </c>
      <c r="TA22" s="207" t="s">
        <v>26</v>
      </c>
      <c r="TB22" s="207" t="s">
        <v>26</v>
      </c>
      <c r="TC22" s="207" t="s">
        <v>26</v>
      </c>
      <c r="TD22" s="207" t="s">
        <v>26</v>
      </c>
      <c r="TE22" s="207" t="s">
        <v>26</v>
      </c>
      <c r="TF22" s="207" t="s">
        <v>26</v>
      </c>
      <c r="TG22" s="207" t="s">
        <v>26</v>
      </c>
      <c r="TH22" s="207" t="s">
        <v>26</v>
      </c>
      <c r="TI22" s="207" t="s">
        <v>26</v>
      </c>
      <c r="TJ22" s="207" t="s">
        <v>26</v>
      </c>
      <c r="TK22" s="207" t="s">
        <v>26</v>
      </c>
      <c r="TL22" s="207" t="s">
        <v>26</v>
      </c>
      <c r="TM22" s="207" t="s">
        <v>26</v>
      </c>
      <c r="TN22" s="207" t="s">
        <v>26</v>
      </c>
      <c r="TO22" s="207" t="s">
        <v>26</v>
      </c>
      <c r="TP22" s="207" t="s">
        <v>26</v>
      </c>
      <c r="TQ22" s="207" t="s">
        <v>26</v>
      </c>
      <c r="TR22" s="207" t="s">
        <v>26</v>
      </c>
      <c r="TS22" s="207" t="s">
        <v>26</v>
      </c>
      <c r="TT22" s="207" t="s">
        <v>26</v>
      </c>
      <c r="TU22" s="207" t="s">
        <v>26</v>
      </c>
      <c r="TV22" s="207" t="s">
        <v>26</v>
      </c>
      <c r="TW22" s="207" t="s">
        <v>26</v>
      </c>
      <c r="TX22" s="207" t="s">
        <v>26</v>
      </c>
      <c r="TY22" s="207" t="s">
        <v>26</v>
      </c>
      <c r="TZ22" s="207" t="s">
        <v>26</v>
      </c>
      <c r="UA22" s="207" t="s">
        <v>26</v>
      </c>
      <c r="UB22" s="207" t="s">
        <v>26</v>
      </c>
      <c r="UC22" s="207" t="s">
        <v>26</v>
      </c>
      <c r="UD22" s="207" t="s">
        <v>26</v>
      </c>
      <c r="UE22" s="207" t="s">
        <v>26</v>
      </c>
      <c r="UF22" s="207" t="s">
        <v>26</v>
      </c>
      <c r="UG22" s="207" t="s">
        <v>26</v>
      </c>
      <c r="UH22" s="207" t="s">
        <v>26</v>
      </c>
      <c r="UI22" s="207" t="s">
        <v>26</v>
      </c>
      <c r="UJ22" s="207" t="s">
        <v>26</v>
      </c>
      <c r="UK22" s="207" t="s">
        <v>26</v>
      </c>
      <c r="UL22" s="207" t="s">
        <v>26</v>
      </c>
      <c r="UM22" s="207" t="s">
        <v>26</v>
      </c>
      <c r="UN22" s="207" t="s">
        <v>26</v>
      </c>
      <c r="UO22" s="207" t="s">
        <v>26</v>
      </c>
      <c r="UP22" s="207" t="s">
        <v>26</v>
      </c>
      <c r="UQ22" s="207" t="s">
        <v>26</v>
      </c>
      <c r="UR22" s="207" t="s">
        <v>27</v>
      </c>
      <c r="US22" s="207" t="s">
        <v>26</v>
      </c>
      <c r="UT22" s="207" t="s">
        <v>26</v>
      </c>
      <c r="UU22" s="207" t="s">
        <v>26</v>
      </c>
      <c r="UV22" s="207" t="s">
        <v>26</v>
      </c>
      <c r="UW22" s="207" t="s">
        <v>26</v>
      </c>
      <c r="UX22" s="207" t="s">
        <v>26</v>
      </c>
      <c r="UY22" s="207" t="s">
        <v>26</v>
      </c>
      <c r="UZ22" s="207" t="s">
        <v>26</v>
      </c>
      <c r="VA22" s="207" t="s">
        <v>26</v>
      </c>
      <c r="VB22" s="207" t="s">
        <v>26</v>
      </c>
      <c r="VC22" s="207" t="s">
        <v>26</v>
      </c>
      <c r="VD22" s="207" t="s">
        <v>26</v>
      </c>
      <c r="VE22" s="207" t="s">
        <v>26</v>
      </c>
      <c r="VF22" s="207" t="s">
        <v>26</v>
      </c>
      <c r="VG22" s="207" t="s">
        <v>26</v>
      </c>
      <c r="VH22" s="207" t="s">
        <v>26</v>
      </c>
      <c r="VI22" s="207" t="s">
        <v>26</v>
      </c>
      <c r="VJ22" s="207" t="s">
        <v>26</v>
      </c>
      <c r="VK22" s="207" t="s">
        <v>26</v>
      </c>
      <c r="VL22" s="207" t="s">
        <v>26</v>
      </c>
      <c r="VM22" s="207" t="s">
        <v>26</v>
      </c>
      <c r="VN22" s="207" t="s">
        <v>26</v>
      </c>
      <c r="VO22" s="207" t="s">
        <v>26</v>
      </c>
      <c r="VP22" s="207" t="s">
        <v>26</v>
      </c>
      <c r="VQ22" s="207" t="s">
        <v>26</v>
      </c>
      <c r="VR22" s="207" t="s">
        <v>26</v>
      </c>
      <c r="VS22" s="207" t="s">
        <v>26</v>
      </c>
      <c r="VT22" s="207" t="s">
        <v>26</v>
      </c>
      <c r="VU22" s="207" t="s">
        <v>26</v>
      </c>
      <c r="VV22" s="207" t="s">
        <v>26</v>
      </c>
      <c r="VW22" s="207" t="s">
        <v>26</v>
      </c>
      <c r="VX22" s="207" t="s">
        <v>26</v>
      </c>
      <c r="VY22" s="207" t="s">
        <v>26</v>
      </c>
      <c r="VZ22" s="207" t="s">
        <v>26</v>
      </c>
      <c r="WA22" s="207" t="s">
        <v>26</v>
      </c>
      <c r="WB22" s="207" t="s">
        <v>26</v>
      </c>
      <c r="WC22" s="207" t="s">
        <v>26</v>
      </c>
      <c r="WD22" s="207" t="s">
        <v>26</v>
      </c>
      <c r="WE22" s="207" t="s">
        <v>26</v>
      </c>
      <c r="WF22" s="207" t="s">
        <v>26</v>
      </c>
      <c r="WG22" s="207" t="s">
        <v>26</v>
      </c>
      <c r="WH22" s="207" t="s">
        <v>26</v>
      </c>
      <c r="WI22" s="207" t="s">
        <v>26</v>
      </c>
      <c r="WJ22" s="207" t="s">
        <v>26</v>
      </c>
      <c r="WK22" s="207" t="s">
        <v>26</v>
      </c>
      <c r="WL22" s="207" t="s">
        <v>26</v>
      </c>
      <c r="WM22" s="207" t="s">
        <v>26</v>
      </c>
      <c r="WN22" s="207" t="s">
        <v>26</v>
      </c>
      <c r="WO22" s="207" t="s">
        <v>26</v>
      </c>
      <c r="WP22" s="207" t="s">
        <v>26</v>
      </c>
      <c r="WQ22" s="207" t="s">
        <v>26</v>
      </c>
      <c r="WR22" s="207" t="s">
        <v>26</v>
      </c>
      <c r="WS22" s="207" t="s">
        <v>26</v>
      </c>
      <c r="WT22" s="207" t="s">
        <v>26</v>
      </c>
      <c r="WU22" s="207" t="s">
        <v>26</v>
      </c>
      <c r="WV22" s="207" t="s">
        <v>26</v>
      </c>
      <c r="WW22" s="207" t="s">
        <v>26</v>
      </c>
      <c r="WX22" s="207" t="s">
        <v>26</v>
      </c>
      <c r="WY22" s="207" t="s">
        <v>26</v>
      </c>
      <c r="WZ22" s="207" t="s">
        <v>26</v>
      </c>
      <c r="XA22" s="207" t="s">
        <v>26</v>
      </c>
      <c r="XB22" s="207" t="s">
        <v>26</v>
      </c>
      <c r="XC22" s="207" t="s">
        <v>26</v>
      </c>
      <c r="XD22" s="207" t="s">
        <v>26</v>
      </c>
      <c r="XE22" s="207" t="s">
        <v>26</v>
      </c>
      <c r="XF22" s="207" t="s">
        <v>26</v>
      </c>
      <c r="XG22" s="207" t="s">
        <v>26</v>
      </c>
      <c r="XH22" s="207" t="s">
        <v>26</v>
      </c>
      <c r="XI22" s="207" t="s">
        <v>26</v>
      </c>
      <c r="XJ22" s="207" t="s">
        <v>26</v>
      </c>
      <c r="XK22" s="207" t="s">
        <v>26</v>
      </c>
      <c r="XL22" s="207" t="s">
        <v>26</v>
      </c>
      <c r="XM22" s="207" t="s">
        <v>26</v>
      </c>
      <c r="XN22" s="207" t="s">
        <v>26</v>
      </c>
      <c r="XO22" s="207" t="s">
        <v>26</v>
      </c>
      <c r="XP22" s="207" t="s">
        <v>26</v>
      </c>
      <c r="XQ22" s="207" t="s">
        <v>26</v>
      </c>
      <c r="XR22" s="207" t="s">
        <v>26</v>
      </c>
      <c r="XS22" s="207" t="s">
        <v>26</v>
      </c>
      <c r="XT22" s="207" t="s">
        <v>26</v>
      </c>
      <c r="XU22" s="207" t="s">
        <v>26</v>
      </c>
      <c r="XV22" s="207" t="s">
        <v>26</v>
      </c>
      <c r="XW22" s="207" t="s">
        <v>26</v>
      </c>
      <c r="XX22" s="207" t="s">
        <v>26</v>
      </c>
      <c r="XY22" s="207" t="s">
        <v>26</v>
      </c>
      <c r="XZ22" s="207" t="s">
        <v>26</v>
      </c>
      <c r="YA22" s="207" t="s">
        <v>27</v>
      </c>
      <c r="YB22" s="207" t="s">
        <v>26</v>
      </c>
      <c r="YC22" s="207" t="s">
        <v>26</v>
      </c>
      <c r="YD22" s="207" t="s">
        <v>27</v>
      </c>
      <c r="YE22" s="207" t="s">
        <v>26</v>
      </c>
      <c r="YF22" s="207" t="s">
        <v>26</v>
      </c>
      <c r="YG22" s="207" t="s">
        <v>26</v>
      </c>
      <c r="YH22" s="207" t="s">
        <v>26</v>
      </c>
      <c r="YI22" s="207" t="s">
        <v>26</v>
      </c>
      <c r="YJ22" s="207" t="s">
        <v>26</v>
      </c>
      <c r="YK22" s="207" t="s">
        <v>26</v>
      </c>
      <c r="YL22" s="207" t="s">
        <v>26</v>
      </c>
      <c r="YM22" s="207" t="s">
        <v>26</v>
      </c>
      <c r="YN22" s="207" t="s">
        <v>26</v>
      </c>
      <c r="YO22" s="207" t="s">
        <v>26</v>
      </c>
      <c r="YP22" s="207" t="s">
        <v>26</v>
      </c>
      <c r="YQ22" s="207" t="s">
        <v>26</v>
      </c>
      <c r="YR22" s="207" t="s">
        <v>26</v>
      </c>
      <c r="YS22" s="207" t="s">
        <v>26</v>
      </c>
      <c r="YT22" s="207" t="s">
        <v>26</v>
      </c>
      <c r="YU22" s="207" t="s">
        <v>26</v>
      </c>
      <c r="YV22" s="207" t="s">
        <v>26</v>
      </c>
      <c r="YW22" s="207" t="s">
        <v>26</v>
      </c>
      <c r="YX22" s="207" t="s">
        <v>26</v>
      </c>
      <c r="YY22" s="207" t="s">
        <v>26</v>
      </c>
      <c r="YZ22" s="207" t="s">
        <v>26</v>
      </c>
      <c r="ZA22" s="207" t="s">
        <v>26</v>
      </c>
      <c r="ZB22" s="207" t="s">
        <v>26</v>
      </c>
      <c r="ZC22" s="207" t="s">
        <v>26</v>
      </c>
      <c r="ZD22" s="207" t="s">
        <v>26</v>
      </c>
      <c r="ZE22" s="207" t="s">
        <v>26</v>
      </c>
      <c r="ZF22" s="207" t="s">
        <v>26</v>
      </c>
      <c r="ZG22" s="207" t="s">
        <v>26</v>
      </c>
      <c r="ZH22" s="207" t="s">
        <v>26</v>
      </c>
      <c r="ZI22" s="207" t="s">
        <v>26</v>
      </c>
      <c r="ZJ22" s="207" t="s">
        <v>26</v>
      </c>
      <c r="ZK22" s="207" t="s">
        <v>26</v>
      </c>
      <c r="ZL22" s="207" t="s">
        <v>26</v>
      </c>
      <c r="ZM22" s="207" t="s">
        <v>26</v>
      </c>
      <c r="ZN22" s="207" t="s">
        <v>26</v>
      </c>
      <c r="ZO22" s="207" t="s">
        <v>27</v>
      </c>
      <c r="ZP22" s="207" t="s">
        <v>26</v>
      </c>
      <c r="ZQ22" s="207" t="s">
        <v>26</v>
      </c>
      <c r="ZR22" s="207" t="s">
        <v>26</v>
      </c>
      <c r="ZS22" s="207" t="s">
        <v>26</v>
      </c>
      <c r="ZT22" s="207" t="s">
        <v>26</v>
      </c>
      <c r="ZU22" s="207" t="s">
        <v>26</v>
      </c>
      <c r="ZV22" s="207" t="s">
        <v>26</v>
      </c>
      <c r="ZW22" s="207" t="s">
        <v>26</v>
      </c>
      <c r="ZX22" s="207" t="s">
        <v>26</v>
      </c>
      <c r="ZY22" s="207" t="s">
        <v>26</v>
      </c>
      <c r="ZZ22" s="207" t="s">
        <v>26</v>
      </c>
      <c r="AAA22" s="207" t="s">
        <v>158</v>
      </c>
      <c r="AAB22" s="207" t="s">
        <v>158</v>
      </c>
      <c r="AAC22" s="207" t="s">
        <v>158</v>
      </c>
      <c r="AAD22" s="207" t="s">
        <v>158</v>
      </c>
      <c r="AAE22" s="207" t="s">
        <v>158</v>
      </c>
      <c r="AAF22" s="207" t="s">
        <v>158</v>
      </c>
      <c r="AAG22" s="207" t="s">
        <v>158</v>
      </c>
      <c r="AAH22" s="207" t="s">
        <v>158</v>
      </c>
      <c r="AAI22" s="207" t="s">
        <v>158</v>
      </c>
      <c r="AAJ22" s="207" t="s">
        <v>158</v>
      </c>
      <c r="AAK22" s="207" t="s">
        <v>158</v>
      </c>
      <c r="AAL22" s="207" t="s">
        <v>158</v>
      </c>
      <c r="AAM22" s="207" t="s">
        <v>158</v>
      </c>
      <c r="AAN22" s="207" t="s">
        <v>158</v>
      </c>
      <c r="AAO22" s="207" t="s">
        <v>158</v>
      </c>
      <c r="AAP22" s="207" t="s">
        <v>158</v>
      </c>
      <c r="AAQ22" s="207" t="s">
        <v>158</v>
      </c>
      <c r="AAR22" s="207" t="s">
        <v>158</v>
      </c>
      <c r="AAS22" s="207" t="s">
        <v>158</v>
      </c>
      <c r="AAT22" s="207" t="s">
        <v>158</v>
      </c>
      <c r="AAU22" s="207" t="s">
        <v>158</v>
      </c>
      <c r="AAV22" s="207" t="s">
        <v>158</v>
      </c>
      <c r="AAW22" s="207" t="s">
        <v>158</v>
      </c>
      <c r="AAX22" s="207" t="s">
        <v>158</v>
      </c>
      <c r="AAY22" s="207" t="s">
        <v>158</v>
      </c>
      <c r="AAZ22" s="207" t="s">
        <v>158</v>
      </c>
      <c r="ABA22" s="306">
        <f>(ÜBERSICHT!K22)</f>
        <v>0</v>
      </c>
      <c r="ABB22" s="195">
        <f>(ÜBERSICHT!L22)</f>
        <v>0</v>
      </c>
      <c r="ABC22" s="206">
        <f t="shared" si="2"/>
        <v>255</v>
      </c>
      <c r="ABD22" s="34">
        <f t="shared" si="3"/>
        <v>246</v>
      </c>
      <c r="ABE22" s="34">
        <f t="shared" si="4"/>
        <v>9</v>
      </c>
      <c r="ABF22" s="34">
        <f t="shared" si="5"/>
        <v>0</v>
      </c>
      <c r="ABG22" s="34">
        <f t="shared" si="6"/>
        <v>0</v>
      </c>
      <c r="ABH22" s="34">
        <f t="shared" si="7"/>
        <v>0</v>
      </c>
      <c r="ABI22" s="34">
        <f t="shared" si="8"/>
        <v>441</v>
      </c>
      <c r="ABJ22" s="73">
        <f t="shared" si="9"/>
        <v>696</v>
      </c>
      <c r="ABK22" s="28"/>
      <c r="ABL22" s="28"/>
      <c r="ABM22" s="28"/>
      <c r="ABN22" s="28"/>
      <c r="ABO22" s="28"/>
      <c r="ABP22" s="271" t="str">
        <f>(Mitglieder!C23)</f>
        <v>M3Mark_BvB</v>
      </c>
      <c r="ABQ22" s="216">
        <f t="shared" si="103"/>
        <v>0.96470588235294119</v>
      </c>
      <c r="ABR22" s="216">
        <f t="shared" si="104"/>
        <v>0.9</v>
      </c>
      <c r="ABS22" s="34">
        <f t="shared" si="10"/>
        <v>27</v>
      </c>
      <c r="ABT22" s="34">
        <f t="shared" si="11"/>
        <v>3</v>
      </c>
      <c r="ABU22" s="34">
        <f t="shared" si="12"/>
        <v>0</v>
      </c>
      <c r="ABV22" s="34">
        <f t="shared" si="13"/>
        <v>0</v>
      </c>
      <c r="ABW22" s="34">
        <f t="shared" si="14"/>
        <v>0</v>
      </c>
      <c r="ABX22" s="34">
        <f t="shared" si="15"/>
        <v>1</v>
      </c>
      <c r="ABY22" s="73">
        <f t="shared" si="16"/>
        <v>31</v>
      </c>
      <c r="ABZ22" s="216">
        <f t="shared" si="105"/>
        <v>0.93548387096774188</v>
      </c>
      <c r="ACA22" s="34">
        <f t="shared" si="17"/>
        <v>29</v>
      </c>
      <c r="ACB22" s="34">
        <f t="shared" si="18"/>
        <v>2</v>
      </c>
      <c r="ACC22" s="34">
        <f t="shared" si="19"/>
        <v>0</v>
      </c>
      <c r="ACD22" s="34">
        <f t="shared" si="20"/>
        <v>0</v>
      </c>
      <c r="ACE22" s="34">
        <f t="shared" si="21"/>
        <v>0</v>
      </c>
      <c r="ACF22" s="34">
        <f t="shared" si="22"/>
        <v>0</v>
      </c>
      <c r="ACG22" s="73">
        <f t="shared" si="113"/>
        <v>31</v>
      </c>
      <c r="ACH22" s="216">
        <f t="shared" si="106"/>
        <v>1</v>
      </c>
      <c r="ACI22" s="34">
        <f t="shared" si="24"/>
        <v>31</v>
      </c>
      <c r="ACJ22" s="34">
        <f t="shared" si="25"/>
        <v>0</v>
      </c>
      <c r="ACK22" s="34">
        <f t="shared" si="26"/>
        <v>0</v>
      </c>
      <c r="ACL22" s="34">
        <f t="shared" si="27"/>
        <v>0</v>
      </c>
      <c r="ACM22" s="34">
        <f t="shared" si="28"/>
        <v>0</v>
      </c>
      <c r="ACN22" s="34">
        <f t="shared" si="29"/>
        <v>0</v>
      </c>
      <c r="ACO22" s="73">
        <f t="shared" si="114"/>
        <v>31</v>
      </c>
      <c r="ACP22" s="216">
        <f t="shared" si="107"/>
        <v>0.96666666666666667</v>
      </c>
      <c r="ACQ22" s="34">
        <f t="shared" si="31"/>
        <v>29</v>
      </c>
      <c r="ACR22" s="34">
        <f t="shared" si="32"/>
        <v>1</v>
      </c>
      <c r="ACS22" s="34">
        <f t="shared" si="33"/>
        <v>0</v>
      </c>
      <c r="ACT22" s="34">
        <f t="shared" si="34"/>
        <v>0</v>
      </c>
      <c r="ACU22" s="34">
        <f t="shared" si="35"/>
        <v>0</v>
      </c>
      <c r="ACV22" s="34">
        <f t="shared" si="36"/>
        <v>0</v>
      </c>
      <c r="ACW22" s="73">
        <f t="shared" si="115"/>
        <v>30</v>
      </c>
      <c r="ACX22" s="216">
        <f t="shared" si="108"/>
        <v>1</v>
      </c>
      <c r="ACY22" s="34">
        <f t="shared" si="38"/>
        <v>31</v>
      </c>
      <c r="ACZ22" s="34">
        <f t="shared" si="39"/>
        <v>0</v>
      </c>
      <c r="ADA22" s="34">
        <f t="shared" si="40"/>
        <v>0</v>
      </c>
      <c r="ADB22" s="34">
        <f t="shared" si="41"/>
        <v>0</v>
      </c>
      <c r="ADC22" s="34">
        <f t="shared" si="42"/>
        <v>0</v>
      </c>
      <c r="ADD22" s="34">
        <f t="shared" si="43"/>
        <v>0</v>
      </c>
      <c r="ADE22" s="73">
        <f t="shared" si="116"/>
        <v>31</v>
      </c>
      <c r="ADF22" s="216">
        <f t="shared" si="109"/>
        <v>1</v>
      </c>
      <c r="ADG22" s="34">
        <f t="shared" si="45"/>
        <v>30</v>
      </c>
      <c r="ADH22" s="34">
        <f t="shared" si="46"/>
        <v>0</v>
      </c>
      <c r="ADI22" s="34">
        <f t="shared" si="47"/>
        <v>0</v>
      </c>
      <c r="ADJ22" s="34">
        <f t="shared" si="48"/>
        <v>0</v>
      </c>
      <c r="ADK22" s="34">
        <f t="shared" si="49"/>
        <v>0</v>
      </c>
      <c r="ADL22" s="34">
        <f t="shared" si="50"/>
        <v>0</v>
      </c>
      <c r="ADM22" s="73">
        <f t="shared" si="117"/>
        <v>30</v>
      </c>
      <c r="ADN22" s="216">
        <f t="shared" si="110"/>
        <v>0.93548387096774188</v>
      </c>
      <c r="ADO22" s="34">
        <f t="shared" si="52"/>
        <v>29</v>
      </c>
      <c r="ADP22" s="34">
        <f t="shared" si="53"/>
        <v>2</v>
      </c>
      <c r="ADQ22" s="34">
        <f t="shared" si="54"/>
        <v>0</v>
      </c>
      <c r="ADR22" s="34">
        <f t="shared" si="55"/>
        <v>0</v>
      </c>
      <c r="ADS22" s="34">
        <f t="shared" si="56"/>
        <v>0</v>
      </c>
      <c r="ADT22" s="34">
        <f t="shared" si="57"/>
        <v>0</v>
      </c>
      <c r="ADU22" s="73">
        <f t="shared" si="118"/>
        <v>31</v>
      </c>
      <c r="ADV22" s="216">
        <f t="shared" si="111"/>
        <v>0.967741935483871</v>
      </c>
      <c r="ADW22" s="34">
        <f t="shared" si="72"/>
        <v>30</v>
      </c>
      <c r="ADX22" s="34">
        <f t="shared" si="73"/>
        <v>1</v>
      </c>
      <c r="ADY22" s="34">
        <f t="shared" si="74"/>
        <v>0</v>
      </c>
      <c r="ADZ22" s="34">
        <f t="shared" si="75"/>
        <v>0</v>
      </c>
      <c r="AEA22" s="34">
        <f t="shared" si="76"/>
        <v>0</v>
      </c>
      <c r="AEB22" s="34">
        <f t="shared" si="77"/>
        <v>0</v>
      </c>
      <c r="AEC22" s="73">
        <f t="shared" si="119"/>
        <v>31</v>
      </c>
      <c r="AED22" s="216">
        <f t="shared" si="112"/>
        <v>1</v>
      </c>
      <c r="AEE22" s="34">
        <f t="shared" si="79"/>
        <v>10</v>
      </c>
      <c r="AEF22" s="34">
        <f t="shared" si="80"/>
        <v>0</v>
      </c>
      <c r="AEG22" s="34">
        <f t="shared" si="81"/>
        <v>0</v>
      </c>
      <c r="AEH22" s="34">
        <f t="shared" si="82"/>
        <v>0</v>
      </c>
      <c r="AEI22" s="34">
        <f t="shared" si="83"/>
        <v>0</v>
      </c>
      <c r="AEJ22" s="34">
        <f t="shared" si="84"/>
        <v>0</v>
      </c>
      <c r="AEK22" s="73">
        <f t="shared" si="120"/>
        <v>10</v>
      </c>
    </row>
    <row r="23" spans="1:817" x14ac:dyDescent="0.3">
      <c r="A23" s="200">
        <f t="shared" si="61"/>
        <v>21</v>
      </c>
      <c r="B23" s="283">
        <f>1*SUBTOTAL(3,A$3:A23)</f>
        <v>21</v>
      </c>
      <c r="C23" s="6" t="str">
        <f>(Mitglieder!C24)</f>
        <v>Maddox</v>
      </c>
      <c r="D23" s="171">
        <f t="shared" si="0"/>
        <v>0.88976377952755903</v>
      </c>
      <c r="E23" s="171">
        <f t="shared" si="1"/>
        <v>1</v>
      </c>
      <c r="F23" s="56"/>
      <c r="G23" s="207" t="s">
        <v>69</v>
      </c>
      <c r="H23" s="207" t="s">
        <v>69</v>
      </c>
      <c r="I23" s="207" t="s">
        <v>69</v>
      </c>
      <c r="J23" s="207" t="s">
        <v>69</v>
      </c>
      <c r="K23" s="207" t="s">
        <v>69</v>
      </c>
      <c r="L23" s="207" t="s">
        <v>69</v>
      </c>
      <c r="M23" s="207" t="s">
        <v>69</v>
      </c>
      <c r="N23" s="207" t="s">
        <v>69</v>
      </c>
      <c r="O23" s="207" t="s">
        <v>69</v>
      </c>
      <c r="P23" s="207" t="s">
        <v>69</v>
      </c>
      <c r="Q23" s="207" t="s">
        <v>69</v>
      </c>
      <c r="R23" s="207" t="s">
        <v>69</v>
      </c>
      <c r="S23" s="207" t="s">
        <v>69</v>
      </c>
      <c r="T23" s="207" t="s">
        <v>69</v>
      </c>
      <c r="U23" s="207" t="s">
        <v>69</v>
      </c>
      <c r="V23" s="207" t="s">
        <v>69</v>
      </c>
      <c r="W23" s="207" t="s">
        <v>69</v>
      </c>
      <c r="X23" s="207" t="s">
        <v>69</v>
      </c>
      <c r="Y23" s="207" t="s">
        <v>69</v>
      </c>
      <c r="Z23" s="207" t="s">
        <v>69</v>
      </c>
      <c r="AA23" s="207" t="s">
        <v>69</v>
      </c>
      <c r="AB23" s="207" t="s">
        <v>69</v>
      </c>
      <c r="AC23" s="207" t="s">
        <v>69</v>
      </c>
      <c r="AD23" s="207" t="s">
        <v>69</v>
      </c>
      <c r="AE23" s="207" t="s">
        <v>69</v>
      </c>
      <c r="AF23" s="207" t="s">
        <v>69</v>
      </c>
      <c r="AG23" s="207" t="s">
        <v>69</v>
      </c>
      <c r="AH23" s="207" t="s">
        <v>69</v>
      </c>
      <c r="AI23" s="207" t="s">
        <v>69</v>
      </c>
      <c r="AJ23" s="207" t="s">
        <v>69</v>
      </c>
      <c r="AK23" s="207" t="s">
        <v>69</v>
      </c>
      <c r="AL23" s="207" t="s">
        <v>69</v>
      </c>
      <c r="AM23" s="207" t="s">
        <v>69</v>
      </c>
      <c r="AN23" s="207" t="s">
        <v>69</v>
      </c>
      <c r="AO23" s="207" t="s">
        <v>69</v>
      </c>
      <c r="AP23" s="207" t="s">
        <v>69</v>
      </c>
      <c r="AQ23" s="207" t="s">
        <v>69</v>
      </c>
      <c r="AR23" s="207" t="s">
        <v>69</v>
      </c>
      <c r="AS23" s="207" t="s">
        <v>69</v>
      </c>
      <c r="AT23" s="207" t="s">
        <v>69</v>
      </c>
      <c r="AU23" s="207" t="s">
        <v>69</v>
      </c>
      <c r="AV23" s="207" t="s">
        <v>69</v>
      </c>
      <c r="AW23" s="207" t="s">
        <v>69</v>
      </c>
      <c r="AX23" s="207" t="s">
        <v>69</v>
      </c>
      <c r="AY23" s="207" t="s">
        <v>69</v>
      </c>
      <c r="AZ23" s="207" t="s">
        <v>69</v>
      </c>
      <c r="BA23" s="207" t="s">
        <v>69</v>
      </c>
      <c r="BB23" s="207" t="s">
        <v>69</v>
      </c>
      <c r="BC23" s="207" t="s">
        <v>69</v>
      </c>
      <c r="BD23" s="207" t="s">
        <v>69</v>
      </c>
      <c r="BE23" s="207" t="s">
        <v>69</v>
      </c>
      <c r="BF23" s="207" t="s">
        <v>69</v>
      </c>
      <c r="BG23" s="207" t="s">
        <v>69</v>
      </c>
      <c r="BH23" s="207" t="s">
        <v>69</v>
      </c>
      <c r="BI23" s="207" t="s">
        <v>69</v>
      </c>
      <c r="BJ23" s="207" t="s">
        <v>69</v>
      </c>
      <c r="BK23" s="207" t="s">
        <v>69</v>
      </c>
      <c r="BL23" s="207" t="s">
        <v>69</v>
      </c>
      <c r="BM23" s="207" t="s">
        <v>69</v>
      </c>
      <c r="BN23" s="207" t="s">
        <v>69</v>
      </c>
      <c r="BO23" s="207" t="s">
        <v>69</v>
      </c>
      <c r="BP23" s="207" t="s">
        <v>69</v>
      </c>
      <c r="BQ23" s="207" t="s">
        <v>69</v>
      </c>
      <c r="BR23" s="207" t="s">
        <v>69</v>
      </c>
      <c r="BS23" s="207" t="s">
        <v>69</v>
      </c>
      <c r="BT23" s="207" t="s">
        <v>69</v>
      </c>
      <c r="BU23" s="207" t="s">
        <v>69</v>
      </c>
      <c r="BV23" s="207" t="s">
        <v>69</v>
      </c>
      <c r="BW23" s="207" t="s">
        <v>69</v>
      </c>
      <c r="BX23" s="207" t="s">
        <v>69</v>
      </c>
      <c r="BY23" s="207" t="s">
        <v>69</v>
      </c>
      <c r="BZ23" s="207" t="s">
        <v>69</v>
      </c>
      <c r="CA23" s="207" t="s">
        <v>69</v>
      </c>
      <c r="CB23" s="207" t="s">
        <v>69</v>
      </c>
      <c r="CC23" s="207" t="s">
        <v>69</v>
      </c>
      <c r="CD23" s="207" t="s">
        <v>69</v>
      </c>
      <c r="CE23" s="207" t="s">
        <v>69</v>
      </c>
      <c r="CF23" s="207" t="s">
        <v>69</v>
      </c>
      <c r="CG23" s="207" t="s">
        <v>69</v>
      </c>
      <c r="CH23" s="207" t="s">
        <v>69</v>
      </c>
      <c r="CI23" s="207" t="s">
        <v>69</v>
      </c>
      <c r="CJ23" s="207" t="s">
        <v>69</v>
      </c>
      <c r="CK23" s="207" t="s">
        <v>69</v>
      </c>
      <c r="CL23" s="207" t="s">
        <v>69</v>
      </c>
      <c r="CM23" s="207" t="s">
        <v>69</v>
      </c>
      <c r="CN23" s="207" t="s">
        <v>69</v>
      </c>
      <c r="CO23" s="207" t="s">
        <v>69</v>
      </c>
      <c r="CP23" s="207" t="s">
        <v>69</v>
      </c>
      <c r="CQ23" s="207" t="s">
        <v>69</v>
      </c>
      <c r="CR23" s="207" t="s">
        <v>69</v>
      </c>
      <c r="CS23" s="207" t="s">
        <v>69</v>
      </c>
      <c r="CT23" s="207" t="s">
        <v>69</v>
      </c>
      <c r="CU23" s="207" t="s">
        <v>69</v>
      </c>
      <c r="CV23" s="207" t="s">
        <v>69</v>
      </c>
      <c r="CW23" s="207" t="s">
        <v>69</v>
      </c>
      <c r="CX23" s="207" t="s">
        <v>69</v>
      </c>
      <c r="CY23" s="207" t="s">
        <v>69</v>
      </c>
      <c r="CZ23" s="207" t="s">
        <v>69</v>
      </c>
      <c r="DA23" s="207" t="s">
        <v>69</v>
      </c>
      <c r="DB23" s="207" t="s">
        <v>69</v>
      </c>
      <c r="DC23" s="207" t="s">
        <v>69</v>
      </c>
      <c r="DD23" s="207" t="s">
        <v>69</v>
      </c>
      <c r="DE23" s="207" t="s">
        <v>69</v>
      </c>
      <c r="DF23" s="207" t="s">
        <v>69</v>
      </c>
      <c r="DG23" s="207" t="s">
        <v>69</v>
      </c>
      <c r="DH23" s="207" t="s">
        <v>69</v>
      </c>
      <c r="DI23" s="207" t="s">
        <v>69</v>
      </c>
      <c r="DJ23" s="207" t="s">
        <v>69</v>
      </c>
      <c r="DK23" s="207" t="s">
        <v>69</v>
      </c>
      <c r="DL23" s="207" t="s">
        <v>69</v>
      </c>
      <c r="DM23" s="207" t="s">
        <v>69</v>
      </c>
      <c r="DN23" s="207" t="s">
        <v>69</v>
      </c>
      <c r="DO23" s="207" t="s">
        <v>69</v>
      </c>
      <c r="DP23" s="207" t="s">
        <v>69</v>
      </c>
      <c r="DQ23" s="207" t="s">
        <v>69</v>
      </c>
      <c r="DR23" s="207" t="s">
        <v>69</v>
      </c>
      <c r="DS23" s="207" t="s">
        <v>69</v>
      </c>
      <c r="DT23" s="207" t="s">
        <v>69</v>
      </c>
      <c r="DU23" s="207" t="s">
        <v>69</v>
      </c>
      <c r="DV23" s="207" t="s">
        <v>69</v>
      </c>
      <c r="DW23" s="207" t="s">
        <v>69</v>
      </c>
      <c r="DX23" s="207" t="s">
        <v>69</v>
      </c>
      <c r="DY23" s="207" t="s">
        <v>69</v>
      </c>
      <c r="DZ23" s="207" t="s">
        <v>69</v>
      </c>
      <c r="EA23" s="207" t="s">
        <v>69</v>
      </c>
      <c r="EB23" s="207" t="s">
        <v>69</v>
      </c>
      <c r="EC23" s="207" t="s">
        <v>69</v>
      </c>
      <c r="ED23" s="207" t="s">
        <v>69</v>
      </c>
      <c r="EE23" s="207" t="s">
        <v>69</v>
      </c>
      <c r="EF23" s="207" t="s">
        <v>69</v>
      </c>
      <c r="EG23" s="207" t="s">
        <v>69</v>
      </c>
      <c r="EH23" s="207" t="s">
        <v>69</v>
      </c>
      <c r="EI23" s="207" t="s">
        <v>69</v>
      </c>
      <c r="EJ23" s="207" t="s">
        <v>69</v>
      </c>
      <c r="EK23" s="207" t="s">
        <v>69</v>
      </c>
      <c r="EL23" s="207" t="s">
        <v>69</v>
      </c>
      <c r="EM23" s="207" t="s">
        <v>69</v>
      </c>
      <c r="EN23" s="207" t="s">
        <v>69</v>
      </c>
      <c r="EO23" s="207" t="s">
        <v>69</v>
      </c>
      <c r="EP23" s="207" t="s">
        <v>69</v>
      </c>
      <c r="EQ23" s="207" t="s">
        <v>69</v>
      </c>
      <c r="ER23" s="207" t="s">
        <v>69</v>
      </c>
      <c r="ES23" s="207" t="s">
        <v>69</v>
      </c>
      <c r="ET23" s="207" t="s">
        <v>69</v>
      </c>
      <c r="EU23" s="207" t="s">
        <v>69</v>
      </c>
      <c r="EV23" s="207" t="s">
        <v>69</v>
      </c>
      <c r="EW23" s="207" t="s">
        <v>69</v>
      </c>
      <c r="EX23" s="207" t="s">
        <v>69</v>
      </c>
      <c r="EY23" s="207" t="s">
        <v>69</v>
      </c>
      <c r="EZ23" s="207" t="s">
        <v>69</v>
      </c>
      <c r="FA23" s="207" t="s">
        <v>69</v>
      </c>
      <c r="FB23" s="207" t="s">
        <v>69</v>
      </c>
      <c r="FC23" s="207" t="s">
        <v>69</v>
      </c>
      <c r="FD23" s="207" t="s">
        <v>69</v>
      </c>
      <c r="FE23" s="207" t="s">
        <v>69</v>
      </c>
      <c r="FF23" s="207" t="s">
        <v>69</v>
      </c>
      <c r="FG23" s="207" t="s">
        <v>69</v>
      </c>
      <c r="FH23" s="207" t="s">
        <v>69</v>
      </c>
      <c r="FI23" s="207" t="s">
        <v>69</v>
      </c>
      <c r="FJ23" s="207" t="s">
        <v>69</v>
      </c>
      <c r="FK23" s="207" t="s">
        <v>69</v>
      </c>
      <c r="FL23" s="207" t="s">
        <v>69</v>
      </c>
      <c r="FM23" s="207" t="s">
        <v>69</v>
      </c>
      <c r="FN23" s="207" t="s">
        <v>69</v>
      </c>
      <c r="FO23" s="207" t="s">
        <v>69</v>
      </c>
      <c r="FP23" s="207" t="s">
        <v>69</v>
      </c>
      <c r="FQ23" s="207" t="s">
        <v>69</v>
      </c>
      <c r="FR23" s="207" t="s">
        <v>69</v>
      </c>
      <c r="FS23" s="207" t="s">
        <v>69</v>
      </c>
      <c r="FT23" s="207" t="s">
        <v>69</v>
      </c>
      <c r="FU23" s="207" t="s">
        <v>69</v>
      </c>
      <c r="FV23" s="207" t="s">
        <v>69</v>
      </c>
      <c r="FW23" s="207" t="s">
        <v>69</v>
      </c>
      <c r="FX23" s="207" t="s">
        <v>69</v>
      </c>
      <c r="FY23" s="207" t="s">
        <v>69</v>
      </c>
      <c r="FZ23" s="207" t="s">
        <v>69</v>
      </c>
      <c r="GA23" s="207" t="s">
        <v>69</v>
      </c>
      <c r="GB23" s="207" t="s">
        <v>69</v>
      </c>
      <c r="GC23" s="207" t="s">
        <v>69</v>
      </c>
      <c r="GD23" s="207" t="s">
        <v>69</v>
      </c>
      <c r="GE23" s="207" t="s">
        <v>69</v>
      </c>
      <c r="GF23" s="207" t="s">
        <v>69</v>
      </c>
      <c r="GG23" s="207" t="s">
        <v>69</v>
      </c>
      <c r="GH23" s="207" t="s">
        <v>69</v>
      </c>
      <c r="GI23" s="207" t="s">
        <v>69</v>
      </c>
      <c r="GJ23" s="207" t="s">
        <v>69</v>
      </c>
      <c r="GK23" s="207" t="s">
        <v>69</v>
      </c>
      <c r="GL23" s="207" t="s">
        <v>69</v>
      </c>
      <c r="GM23" s="207" t="s">
        <v>69</v>
      </c>
      <c r="GN23" s="207" t="s">
        <v>69</v>
      </c>
      <c r="GO23" s="207" t="s">
        <v>69</v>
      </c>
      <c r="GP23" s="207" t="s">
        <v>69</v>
      </c>
      <c r="GQ23" s="207" t="s">
        <v>69</v>
      </c>
      <c r="GR23" s="207" t="s">
        <v>69</v>
      </c>
      <c r="GS23" s="207" t="s">
        <v>69</v>
      </c>
      <c r="GT23" s="207" t="s">
        <v>69</v>
      </c>
      <c r="GU23" s="207" t="s">
        <v>69</v>
      </c>
      <c r="GV23" s="207" t="s">
        <v>69</v>
      </c>
      <c r="GW23" s="207" t="s">
        <v>69</v>
      </c>
      <c r="GX23" s="207" t="s">
        <v>69</v>
      </c>
      <c r="GY23" s="207" t="s">
        <v>69</v>
      </c>
      <c r="GZ23" s="207" t="s">
        <v>69</v>
      </c>
      <c r="HA23" s="207" t="s">
        <v>69</v>
      </c>
      <c r="HB23" s="207" t="s">
        <v>69</v>
      </c>
      <c r="HC23" s="207" t="s">
        <v>69</v>
      </c>
      <c r="HD23" s="207" t="s">
        <v>69</v>
      </c>
      <c r="HE23" s="207" t="s">
        <v>69</v>
      </c>
      <c r="HF23" s="207" t="s">
        <v>69</v>
      </c>
      <c r="HG23" s="207" t="s">
        <v>69</v>
      </c>
      <c r="HH23" s="207" t="s">
        <v>69</v>
      </c>
      <c r="HI23" s="207" t="s">
        <v>69</v>
      </c>
      <c r="HJ23" s="207" t="s">
        <v>69</v>
      </c>
      <c r="HK23" s="207" t="s">
        <v>69</v>
      </c>
      <c r="HL23" s="207" t="s">
        <v>69</v>
      </c>
      <c r="HM23" s="207" t="s">
        <v>69</v>
      </c>
      <c r="HN23" s="207" t="s">
        <v>69</v>
      </c>
      <c r="HO23" s="207" t="s">
        <v>69</v>
      </c>
      <c r="HP23" s="207" t="s">
        <v>69</v>
      </c>
      <c r="HQ23" s="207" t="s">
        <v>69</v>
      </c>
      <c r="HR23" s="207" t="s">
        <v>69</v>
      </c>
      <c r="HS23" s="207" t="s">
        <v>69</v>
      </c>
      <c r="HT23" s="207" t="s">
        <v>69</v>
      </c>
      <c r="HU23" s="207" t="s">
        <v>69</v>
      </c>
      <c r="HV23" s="207" t="s">
        <v>69</v>
      </c>
      <c r="HW23" s="207" t="s">
        <v>69</v>
      </c>
      <c r="HX23" s="207" t="s">
        <v>69</v>
      </c>
      <c r="HY23" s="207" t="s">
        <v>69</v>
      </c>
      <c r="HZ23" s="207" t="s">
        <v>69</v>
      </c>
      <c r="IA23" s="207" t="s">
        <v>69</v>
      </c>
      <c r="IB23" s="207" t="s">
        <v>69</v>
      </c>
      <c r="IC23" s="207" t="s">
        <v>69</v>
      </c>
      <c r="ID23" s="207" t="s">
        <v>69</v>
      </c>
      <c r="IE23" s="207" t="s">
        <v>69</v>
      </c>
      <c r="IF23" s="207" t="s">
        <v>69</v>
      </c>
      <c r="IG23" s="207" t="s">
        <v>69</v>
      </c>
      <c r="IH23" s="207" t="s">
        <v>69</v>
      </c>
      <c r="II23" s="207" t="s">
        <v>69</v>
      </c>
      <c r="IJ23" s="207" t="s">
        <v>69</v>
      </c>
      <c r="IK23" s="207" t="s">
        <v>69</v>
      </c>
      <c r="IL23" s="207" t="s">
        <v>69</v>
      </c>
      <c r="IM23" s="207" t="s">
        <v>69</v>
      </c>
      <c r="IN23" s="207" t="s">
        <v>69</v>
      </c>
      <c r="IO23" s="207" t="s">
        <v>69</v>
      </c>
      <c r="IP23" s="207" t="s">
        <v>69</v>
      </c>
      <c r="IQ23" s="207" t="s">
        <v>69</v>
      </c>
      <c r="IR23" s="207" t="s">
        <v>69</v>
      </c>
      <c r="IS23" s="207" t="s">
        <v>69</v>
      </c>
      <c r="IT23" s="207" t="s">
        <v>69</v>
      </c>
      <c r="IU23" s="207" t="s">
        <v>69</v>
      </c>
      <c r="IV23" s="207" t="s">
        <v>69</v>
      </c>
      <c r="IW23" s="207" t="s">
        <v>69</v>
      </c>
      <c r="IX23" s="207" t="s">
        <v>69</v>
      </c>
      <c r="IY23" s="207" t="s">
        <v>69</v>
      </c>
      <c r="IZ23" s="207" t="s">
        <v>69</v>
      </c>
      <c r="JA23" s="207" t="s">
        <v>69</v>
      </c>
      <c r="JB23" s="207" t="s">
        <v>69</v>
      </c>
      <c r="JC23" s="207" t="s">
        <v>69</v>
      </c>
      <c r="JD23" s="207" t="s">
        <v>69</v>
      </c>
      <c r="JE23" s="207" t="s">
        <v>69</v>
      </c>
      <c r="JF23" s="207" t="s">
        <v>69</v>
      </c>
      <c r="JG23" s="207" t="s">
        <v>69</v>
      </c>
      <c r="JH23" s="207" t="s">
        <v>69</v>
      </c>
      <c r="JI23" s="207" t="s">
        <v>69</v>
      </c>
      <c r="JJ23" s="207" t="s">
        <v>69</v>
      </c>
      <c r="JK23" s="207" t="s">
        <v>69</v>
      </c>
      <c r="JL23" s="207" t="s">
        <v>69</v>
      </c>
      <c r="JM23" s="207" t="s">
        <v>69</v>
      </c>
      <c r="JN23" s="207" t="s">
        <v>69</v>
      </c>
      <c r="JO23" s="207" t="s">
        <v>69</v>
      </c>
      <c r="JP23" s="207" t="s">
        <v>69</v>
      </c>
      <c r="JQ23" s="207" t="s">
        <v>69</v>
      </c>
      <c r="JR23" s="207" t="s">
        <v>69</v>
      </c>
      <c r="JS23" s="207" t="s">
        <v>69</v>
      </c>
      <c r="JT23" s="207" t="s">
        <v>69</v>
      </c>
      <c r="JU23" s="207" t="s">
        <v>69</v>
      </c>
      <c r="JV23" s="207" t="s">
        <v>69</v>
      </c>
      <c r="JW23" s="207" t="s">
        <v>69</v>
      </c>
      <c r="JX23" s="207" t="s">
        <v>69</v>
      </c>
      <c r="JY23" s="207" t="s">
        <v>69</v>
      </c>
      <c r="JZ23" s="207" t="s">
        <v>69</v>
      </c>
      <c r="KA23" s="207" t="s">
        <v>69</v>
      </c>
      <c r="KB23" s="207" t="s">
        <v>69</v>
      </c>
      <c r="KC23" s="207" t="s">
        <v>69</v>
      </c>
      <c r="KD23" s="207" t="s">
        <v>69</v>
      </c>
      <c r="KE23" s="207" t="s">
        <v>69</v>
      </c>
      <c r="KF23" s="207" t="s">
        <v>69</v>
      </c>
      <c r="KG23" s="207" t="s">
        <v>69</v>
      </c>
      <c r="KH23" s="207" t="s">
        <v>69</v>
      </c>
      <c r="KI23" s="207" t="s">
        <v>69</v>
      </c>
      <c r="KJ23" s="207" t="s">
        <v>69</v>
      </c>
      <c r="KK23" s="207" t="s">
        <v>69</v>
      </c>
      <c r="KL23" s="207" t="s">
        <v>69</v>
      </c>
      <c r="KM23" s="207" t="s">
        <v>69</v>
      </c>
      <c r="KN23" s="207" t="s">
        <v>69</v>
      </c>
      <c r="KO23" s="207" t="s">
        <v>69</v>
      </c>
      <c r="KP23" s="207" t="s">
        <v>69</v>
      </c>
      <c r="KQ23" s="207" t="s">
        <v>69</v>
      </c>
      <c r="KR23" s="207" t="s">
        <v>69</v>
      </c>
      <c r="KS23" s="207" t="s">
        <v>69</v>
      </c>
      <c r="KT23" s="207" t="s">
        <v>69</v>
      </c>
      <c r="KU23" s="207" t="s">
        <v>69</v>
      </c>
      <c r="KV23" s="207" t="s">
        <v>69</v>
      </c>
      <c r="KW23" s="207" t="s">
        <v>69</v>
      </c>
      <c r="KX23" s="207" t="s">
        <v>69</v>
      </c>
      <c r="KY23" s="207" t="s">
        <v>69</v>
      </c>
      <c r="KZ23" s="207" t="s">
        <v>69</v>
      </c>
      <c r="LA23" s="207" t="s">
        <v>69</v>
      </c>
      <c r="LB23" s="207" t="s">
        <v>69</v>
      </c>
      <c r="LC23" s="207" t="s">
        <v>69</v>
      </c>
      <c r="LD23" s="207" t="s">
        <v>69</v>
      </c>
      <c r="LE23" s="207" t="s">
        <v>69</v>
      </c>
      <c r="LF23" s="207" t="s">
        <v>69</v>
      </c>
      <c r="LG23" s="207" t="s">
        <v>69</v>
      </c>
      <c r="LH23" s="207" t="s">
        <v>69</v>
      </c>
      <c r="LI23" s="207" t="s">
        <v>69</v>
      </c>
      <c r="LJ23" s="207" t="s">
        <v>69</v>
      </c>
      <c r="LK23" s="207" t="s">
        <v>69</v>
      </c>
      <c r="LL23" s="207" t="s">
        <v>69</v>
      </c>
      <c r="LM23" s="207" t="s">
        <v>69</v>
      </c>
      <c r="LN23" s="207" t="s">
        <v>69</v>
      </c>
      <c r="LO23" s="207" t="s">
        <v>69</v>
      </c>
      <c r="LP23" s="207" t="s">
        <v>69</v>
      </c>
      <c r="LQ23" s="207" t="s">
        <v>69</v>
      </c>
      <c r="LR23" s="207" t="s">
        <v>69</v>
      </c>
      <c r="LS23" s="207" t="s">
        <v>69</v>
      </c>
      <c r="LT23" s="207" t="s">
        <v>69</v>
      </c>
      <c r="LU23" s="207" t="s">
        <v>69</v>
      </c>
      <c r="LV23" s="207" t="s">
        <v>69</v>
      </c>
      <c r="LW23" s="207" t="s">
        <v>69</v>
      </c>
      <c r="LX23" s="207" t="s">
        <v>69</v>
      </c>
      <c r="LY23" s="207" t="s">
        <v>69</v>
      </c>
      <c r="LZ23" s="207" t="s">
        <v>69</v>
      </c>
      <c r="MA23" s="207" t="s">
        <v>69</v>
      </c>
      <c r="MB23" s="207" t="s">
        <v>69</v>
      </c>
      <c r="MC23" s="207" t="s">
        <v>69</v>
      </c>
      <c r="MD23" s="207" t="s">
        <v>69</v>
      </c>
      <c r="ME23" s="207" t="s">
        <v>69</v>
      </c>
      <c r="MF23" s="207" t="s">
        <v>69</v>
      </c>
      <c r="MG23" s="207" t="s">
        <v>69</v>
      </c>
      <c r="MH23" s="207" t="s">
        <v>69</v>
      </c>
      <c r="MI23" s="207" t="s">
        <v>69</v>
      </c>
      <c r="MJ23" s="207" t="s">
        <v>69</v>
      </c>
      <c r="MK23" s="207" t="s">
        <v>69</v>
      </c>
      <c r="ML23" s="207" t="s">
        <v>69</v>
      </c>
      <c r="MM23" s="207" t="s">
        <v>69</v>
      </c>
      <c r="MN23" s="207" t="s">
        <v>69</v>
      </c>
      <c r="MO23" s="207" t="s">
        <v>69</v>
      </c>
      <c r="MP23" s="207" t="s">
        <v>69</v>
      </c>
      <c r="MQ23" s="207" t="s">
        <v>69</v>
      </c>
      <c r="MR23" s="207" t="s">
        <v>69</v>
      </c>
      <c r="MS23" s="207" t="s">
        <v>69</v>
      </c>
      <c r="MT23" s="207" t="s">
        <v>69</v>
      </c>
      <c r="MU23" s="207" t="s">
        <v>69</v>
      </c>
      <c r="MV23" s="207" t="s">
        <v>69</v>
      </c>
      <c r="MW23" s="207" t="s">
        <v>69</v>
      </c>
      <c r="MX23" s="207" t="s">
        <v>69</v>
      </c>
      <c r="MY23" s="207" t="s">
        <v>69</v>
      </c>
      <c r="MZ23" s="207" t="s">
        <v>69</v>
      </c>
      <c r="NA23" s="207" t="s">
        <v>69</v>
      </c>
      <c r="NB23" s="207" t="s">
        <v>69</v>
      </c>
      <c r="NC23" s="207" t="s">
        <v>69</v>
      </c>
      <c r="ND23" s="207" t="s">
        <v>69</v>
      </c>
      <c r="NE23" s="207" t="s">
        <v>69</v>
      </c>
      <c r="NF23" s="207" t="s">
        <v>69</v>
      </c>
      <c r="NG23" s="207" t="s">
        <v>69</v>
      </c>
      <c r="NH23" s="207" t="s">
        <v>69</v>
      </c>
      <c r="NI23" s="207" t="s">
        <v>69</v>
      </c>
      <c r="NJ23" s="207" t="s">
        <v>69</v>
      </c>
      <c r="NK23" s="207" t="s">
        <v>69</v>
      </c>
      <c r="NL23" s="207" t="s">
        <v>69</v>
      </c>
      <c r="NM23" s="207" t="s">
        <v>69</v>
      </c>
      <c r="NN23" s="207" t="s">
        <v>69</v>
      </c>
      <c r="NO23" s="207" t="s">
        <v>69</v>
      </c>
      <c r="NP23" s="207" t="s">
        <v>69</v>
      </c>
      <c r="NQ23" s="207" t="s">
        <v>69</v>
      </c>
      <c r="NR23" s="207" t="s">
        <v>69</v>
      </c>
      <c r="NS23" s="207" t="s">
        <v>69</v>
      </c>
      <c r="NT23" s="207" t="s">
        <v>69</v>
      </c>
      <c r="NU23" s="207" t="s">
        <v>69</v>
      </c>
      <c r="NV23" s="207" t="s">
        <v>69</v>
      </c>
      <c r="NW23" s="207" t="s">
        <v>69</v>
      </c>
      <c r="NX23" s="207" t="s">
        <v>69</v>
      </c>
      <c r="NY23" s="207" t="s">
        <v>69</v>
      </c>
      <c r="NZ23" s="207" t="s">
        <v>69</v>
      </c>
      <c r="OA23" s="207" t="s">
        <v>69</v>
      </c>
      <c r="OB23" s="207" t="s">
        <v>69</v>
      </c>
      <c r="OC23" s="207" t="s">
        <v>69</v>
      </c>
      <c r="OD23" s="207" t="s">
        <v>69</v>
      </c>
      <c r="OE23" s="207" t="s">
        <v>69</v>
      </c>
      <c r="OF23" s="207" t="s">
        <v>69</v>
      </c>
      <c r="OG23" s="207" t="s">
        <v>69</v>
      </c>
      <c r="OH23" s="207" t="s">
        <v>69</v>
      </c>
      <c r="OI23" s="207" t="s">
        <v>69</v>
      </c>
      <c r="OJ23" s="207" t="s">
        <v>69</v>
      </c>
      <c r="OK23" s="207" t="s">
        <v>69</v>
      </c>
      <c r="OL23" s="207" t="s">
        <v>69</v>
      </c>
      <c r="OM23" s="207" t="s">
        <v>69</v>
      </c>
      <c r="ON23" s="207" t="s">
        <v>69</v>
      </c>
      <c r="OO23" s="207" t="s">
        <v>69</v>
      </c>
      <c r="OP23" s="207" t="s">
        <v>69</v>
      </c>
      <c r="OQ23" s="207" t="s">
        <v>69</v>
      </c>
      <c r="OR23" s="207" t="s">
        <v>69</v>
      </c>
      <c r="OS23" s="207" t="s">
        <v>69</v>
      </c>
      <c r="OT23" s="207" t="s">
        <v>69</v>
      </c>
      <c r="OU23" s="207" t="s">
        <v>69</v>
      </c>
      <c r="OV23" s="207" t="s">
        <v>69</v>
      </c>
      <c r="OW23" s="207" t="s">
        <v>69</v>
      </c>
      <c r="OX23" s="207" t="s">
        <v>69</v>
      </c>
      <c r="OY23" s="207" t="s">
        <v>69</v>
      </c>
      <c r="OZ23" s="207" t="s">
        <v>69</v>
      </c>
      <c r="PA23" s="207" t="s">
        <v>69</v>
      </c>
      <c r="PB23" s="207" t="s">
        <v>69</v>
      </c>
      <c r="PC23" s="207" t="s">
        <v>69</v>
      </c>
      <c r="PD23" s="207" t="s">
        <v>69</v>
      </c>
      <c r="PE23" s="207" t="s">
        <v>69</v>
      </c>
      <c r="PF23" s="207" t="s">
        <v>69</v>
      </c>
      <c r="PG23" s="207" t="s">
        <v>69</v>
      </c>
      <c r="PH23" s="207" t="s">
        <v>69</v>
      </c>
      <c r="PI23" s="207" t="s">
        <v>69</v>
      </c>
      <c r="PJ23" s="207" t="s">
        <v>69</v>
      </c>
      <c r="PK23" s="207" t="s">
        <v>69</v>
      </c>
      <c r="PL23" s="207" t="s">
        <v>69</v>
      </c>
      <c r="PM23" s="207" t="s">
        <v>69</v>
      </c>
      <c r="PN23" s="207" t="s">
        <v>69</v>
      </c>
      <c r="PO23" s="207" t="s">
        <v>69</v>
      </c>
      <c r="PP23" s="207" t="s">
        <v>69</v>
      </c>
      <c r="PQ23" s="207" t="s">
        <v>69</v>
      </c>
      <c r="PR23" s="207" t="s">
        <v>69</v>
      </c>
      <c r="PS23" s="207" t="s">
        <v>69</v>
      </c>
      <c r="PT23" s="207" t="s">
        <v>69</v>
      </c>
      <c r="PU23" s="207" t="s">
        <v>69</v>
      </c>
      <c r="PV23" s="207" t="s">
        <v>69</v>
      </c>
      <c r="PW23" s="207" t="s">
        <v>69</v>
      </c>
      <c r="PX23" s="207" t="s">
        <v>69</v>
      </c>
      <c r="PY23" s="207" t="s">
        <v>69</v>
      </c>
      <c r="PZ23" s="207" t="s">
        <v>69</v>
      </c>
      <c r="QA23" s="207" t="s">
        <v>69</v>
      </c>
      <c r="QB23" s="207" t="s">
        <v>69</v>
      </c>
      <c r="QC23" s="207" t="s">
        <v>69</v>
      </c>
      <c r="QD23" s="207" t="s">
        <v>69</v>
      </c>
      <c r="QE23" s="207" t="s">
        <v>69</v>
      </c>
      <c r="QF23" s="207" t="s">
        <v>69</v>
      </c>
      <c r="QG23" s="207" t="s">
        <v>69</v>
      </c>
      <c r="QH23" s="207" t="s">
        <v>69</v>
      </c>
      <c r="QI23" s="207" t="s">
        <v>69</v>
      </c>
      <c r="QJ23" s="207" t="s">
        <v>69</v>
      </c>
      <c r="QK23" s="207" t="s">
        <v>69</v>
      </c>
      <c r="QL23" s="207" t="s">
        <v>69</v>
      </c>
      <c r="QM23" s="207" t="s">
        <v>69</v>
      </c>
      <c r="QN23" s="207" t="s">
        <v>69</v>
      </c>
      <c r="QO23" s="207" t="s">
        <v>69</v>
      </c>
      <c r="QP23" s="207" t="s">
        <v>69</v>
      </c>
      <c r="QQ23" s="207" t="s">
        <v>69</v>
      </c>
      <c r="QR23" s="207" t="s">
        <v>69</v>
      </c>
      <c r="QS23" s="207" t="s">
        <v>69</v>
      </c>
      <c r="QT23" s="207" t="s">
        <v>69</v>
      </c>
      <c r="QU23" s="207" t="s">
        <v>69</v>
      </c>
      <c r="QV23" s="207" t="s">
        <v>69</v>
      </c>
      <c r="QW23" s="207" t="s">
        <v>69</v>
      </c>
      <c r="QX23" s="207" t="s">
        <v>69</v>
      </c>
      <c r="QY23" s="207" t="s">
        <v>69</v>
      </c>
      <c r="QZ23" s="207" t="s">
        <v>69</v>
      </c>
      <c r="RA23" s="207" t="s">
        <v>69</v>
      </c>
      <c r="RB23" s="207" t="s">
        <v>69</v>
      </c>
      <c r="RC23" s="207" t="s">
        <v>69</v>
      </c>
      <c r="RD23" s="207" t="s">
        <v>69</v>
      </c>
      <c r="RE23" s="207" t="s">
        <v>69</v>
      </c>
      <c r="RF23" s="207" t="s">
        <v>69</v>
      </c>
      <c r="RG23" s="207" t="s">
        <v>69</v>
      </c>
      <c r="RH23" s="207" t="s">
        <v>69</v>
      </c>
      <c r="RI23" s="207" t="s">
        <v>69</v>
      </c>
      <c r="RJ23" s="207" t="s">
        <v>69</v>
      </c>
      <c r="RK23" s="207" t="s">
        <v>69</v>
      </c>
      <c r="RL23" s="207" t="s">
        <v>69</v>
      </c>
      <c r="RM23" s="207" t="s">
        <v>69</v>
      </c>
      <c r="RN23" s="207" t="s">
        <v>69</v>
      </c>
      <c r="RO23" s="207" t="s">
        <v>69</v>
      </c>
      <c r="RP23" s="207" t="s">
        <v>69</v>
      </c>
      <c r="RQ23" s="207" t="s">
        <v>69</v>
      </c>
      <c r="RR23" s="207" t="s">
        <v>69</v>
      </c>
      <c r="RS23" s="207" t="s">
        <v>69</v>
      </c>
      <c r="RT23" s="207" t="s">
        <v>69</v>
      </c>
      <c r="RU23" s="207" t="s">
        <v>69</v>
      </c>
      <c r="RV23" s="207" t="s">
        <v>69</v>
      </c>
      <c r="RW23" s="207" t="s">
        <v>69</v>
      </c>
      <c r="RX23" s="207" t="s">
        <v>69</v>
      </c>
      <c r="RY23" s="207" t="s">
        <v>69</v>
      </c>
      <c r="RZ23" s="207" t="s">
        <v>69</v>
      </c>
      <c r="SA23" s="207" t="s">
        <v>69</v>
      </c>
      <c r="SB23" s="207" t="s">
        <v>69</v>
      </c>
      <c r="SC23" s="207" t="s">
        <v>69</v>
      </c>
      <c r="SD23" s="207" t="s">
        <v>69</v>
      </c>
      <c r="SE23" s="207" t="s">
        <v>69</v>
      </c>
      <c r="SF23" s="207" t="s">
        <v>69</v>
      </c>
      <c r="SG23" s="207" t="s">
        <v>69</v>
      </c>
      <c r="SH23" s="207" t="s">
        <v>69</v>
      </c>
      <c r="SI23" s="207" t="s">
        <v>69</v>
      </c>
      <c r="SJ23" s="207" t="s">
        <v>69</v>
      </c>
      <c r="SK23" s="207" t="s">
        <v>69</v>
      </c>
      <c r="SL23" s="207" t="s">
        <v>69</v>
      </c>
      <c r="SM23" s="207" t="s">
        <v>69</v>
      </c>
      <c r="SN23" s="207" t="s">
        <v>69</v>
      </c>
      <c r="SO23" s="207" t="s">
        <v>69</v>
      </c>
      <c r="SP23" s="207" t="s">
        <v>69</v>
      </c>
      <c r="SQ23" s="207" t="s">
        <v>69</v>
      </c>
      <c r="SR23" s="207" t="s">
        <v>69</v>
      </c>
      <c r="SS23" s="207" t="s">
        <v>69</v>
      </c>
      <c r="ST23" s="207" t="s">
        <v>69</v>
      </c>
      <c r="SU23" s="207" t="s">
        <v>69</v>
      </c>
      <c r="SV23" s="207" t="s">
        <v>69</v>
      </c>
      <c r="SW23" s="207" t="s">
        <v>69</v>
      </c>
      <c r="SX23" s="207" t="s">
        <v>69</v>
      </c>
      <c r="SY23" s="207" t="s">
        <v>69</v>
      </c>
      <c r="SZ23" s="207" t="s">
        <v>69</v>
      </c>
      <c r="TA23" s="207" t="s">
        <v>69</v>
      </c>
      <c r="TB23" s="207" t="s">
        <v>69</v>
      </c>
      <c r="TC23" s="207" t="s">
        <v>69</v>
      </c>
      <c r="TD23" s="207" t="s">
        <v>69</v>
      </c>
      <c r="TE23" s="207" t="s">
        <v>69</v>
      </c>
      <c r="TF23" s="207" t="s">
        <v>69</v>
      </c>
      <c r="TG23" s="207" t="s">
        <v>69</v>
      </c>
      <c r="TH23" s="207" t="s">
        <v>69</v>
      </c>
      <c r="TI23" s="207" t="s">
        <v>69</v>
      </c>
      <c r="TJ23" s="207" t="s">
        <v>69</v>
      </c>
      <c r="TK23" s="207" t="s">
        <v>69</v>
      </c>
      <c r="TL23" s="207" t="s">
        <v>69</v>
      </c>
      <c r="TM23" s="207" t="s">
        <v>69</v>
      </c>
      <c r="TN23" s="207" t="s">
        <v>69</v>
      </c>
      <c r="TO23" s="207" t="s">
        <v>69</v>
      </c>
      <c r="TP23" s="207" t="s">
        <v>69</v>
      </c>
      <c r="TQ23" s="207" t="s">
        <v>69</v>
      </c>
      <c r="TR23" s="207" t="s">
        <v>69</v>
      </c>
      <c r="TS23" s="207" t="s">
        <v>69</v>
      </c>
      <c r="TT23" s="207" t="s">
        <v>69</v>
      </c>
      <c r="TU23" s="207" t="s">
        <v>69</v>
      </c>
      <c r="TV23" s="207" t="s">
        <v>69</v>
      </c>
      <c r="TW23" s="207" t="s">
        <v>69</v>
      </c>
      <c r="TX23" s="207" t="s">
        <v>69</v>
      </c>
      <c r="TY23" s="207" t="s">
        <v>69</v>
      </c>
      <c r="TZ23" s="207" t="s">
        <v>69</v>
      </c>
      <c r="UA23" s="207" t="s">
        <v>69</v>
      </c>
      <c r="UB23" s="207" t="s">
        <v>69</v>
      </c>
      <c r="UC23" s="207" t="s">
        <v>69</v>
      </c>
      <c r="UD23" s="207" t="s">
        <v>69</v>
      </c>
      <c r="UE23" s="207" t="s">
        <v>69</v>
      </c>
      <c r="UF23" s="207" t="s">
        <v>69</v>
      </c>
      <c r="UG23" s="207" t="s">
        <v>69</v>
      </c>
      <c r="UH23" s="207" t="s">
        <v>69</v>
      </c>
      <c r="UI23" s="207" t="s">
        <v>69</v>
      </c>
      <c r="UJ23" s="207" t="s">
        <v>69</v>
      </c>
      <c r="UK23" s="207" t="s">
        <v>69</v>
      </c>
      <c r="UL23" s="207" t="s">
        <v>69</v>
      </c>
      <c r="UM23" s="207" t="s">
        <v>69</v>
      </c>
      <c r="UN23" s="207" t="s">
        <v>69</v>
      </c>
      <c r="UO23" s="207" t="s">
        <v>69</v>
      </c>
      <c r="UP23" s="207" t="s">
        <v>69</v>
      </c>
      <c r="UQ23" s="207" t="s">
        <v>69</v>
      </c>
      <c r="UR23" s="207" t="s">
        <v>69</v>
      </c>
      <c r="US23" s="207" t="s">
        <v>69</v>
      </c>
      <c r="UT23" s="207" t="s">
        <v>69</v>
      </c>
      <c r="UU23" s="207" t="s">
        <v>69</v>
      </c>
      <c r="UV23" s="207" t="s">
        <v>69</v>
      </c>
      <c r="UW23" s="207" t="s">
        <v>69</v>
      </c>
      <c r="UX23" s="207" t="s">
        <v>69</v>
      </c>
      <c r="UY23" s="207" t="s">
        <v>69</v>
      </c>
      <c r="UZ23" s="207" t="s">
        <v>69</v>
      </c>
      <c r="VA23" s="207" t="s">
        <v>69</v>
      </c>
      <c r="VB23" s="207" t="s">
        <v>69</v>
      </c>
      <c r="VC23" s="207">
        <v>0</v>
      </c>
      <c r="VD23" s="207" t="s">
        <v>26</v>
      </c>
      <c r="VE23" s="207" t="s">
        <v>26</v>
      </c>
      <c r="VF23" s="207" t="s">
        <v>26</v>
      </c>
      <c r="VG23" s="207" t="s">
        <v>26</v>
      </c>
      <c r="VH23" s="207" t="s">
        <v>26</v>
      </c>
      <c r="VI23" s="207" t="s">
        <v>26</v>
      </c>
      <c r="VJ23" s="207" t="s">
        <v>26</v>
      </c>
      <c r="VK23" s="207" t="s">
        <v>26</v>
      </c>
      <c r="VL23" s="207" t="s">
        <v>26</v>
      </c>
      <c r="VM23" s="207" t="s">
        <v>26</v>
      </c>
      <c r="VN23" s="207" t="s">
        <v>26</v>
      </c>
      <c r="VO23" s="207" t="s">
        <v>26</v>
      </c>
      <c r="VP23" s="207" t="s">
        <v>26</v>
      </c>
      <c r="VQ23" s="207" t="s">
        <v>26</v>
      </c>
      <c r="VR23" s="207" t="s">
        <v>26</v>
      </c>
      <c r="VS23" s="207" t="s">
        <v>26</v>
      </c>
      <c r="VT23" s="207" t="s">
        <v>26</v>
      </c>
      <c r="VU23" s="207" t="s">
        <v>27</v>
      </c>
      <c r="VV23" s="207" t="s">
        <v>27</v>
      </c>
      <c r="VW23" s="207" t="s">
        <v>26</v>
      </c>
      <c r="VX23" s="207" t="s">
        <v>26</v>
      </c>
      <c r="VY23" s="207" t="s">
        <v>26</v>
      </c>
      <c r="VZ23" s="207" t="s">
        <v>26</v>
      </c>
      <c r="WA23" s="207" t="s">
        <v>26</v>
      </c>
      <c r="WB23" s="207" t="s">
        <v>27</v>
      </c>
      <c r="WC23" s="207" t="s">
        <v>26</v>
      </c>
      <c r="WD23" s="207" t="s">
        <v>26</v>
      </c>
      <c r="WE23" s="207" t="s">
        <v>26</v>
      </c>
      <c r="WF23" s="207" t="s">
        <v>26</v>
      </c>
      <c r="WG23" s="207" t="s">
        <v>26</v>
      </c>
      <c r="WH23" s="207" t="s">
        <v>27</v>
      </c>
      <c r="WI23" s="207" t="s">
        <v>26</v>
      </c>
      <c r="WJ23" s="207" t="s">
        <v>26</v>
      </c>
      <c r="WK23" s="207" t="s">
        <v>26</v>
      </c>
      <c r="WL23" s="207" t="s">
        <v>26</v>
      </c>
      <c r="WM23" s="207" t="s">
        <v>26</v>
      </c>
      <c r="WN23" s="207" t="s">
        <v>26</v>
      </c>
      <c r="WO23" s="207" t="s">
        <v>26</v>
      </c>
      <c r="WP23" s="207" t="s">
        <v>26</v>
      </c>
      <c r="WQ23" s="207" t="s">
        <v>26</v>
      </c>
      <c r="WR23" s="207" t="s">
        <v>26</v>
      </c>
      <c r="WS23" s="207" t="s">
        <v>26</v>
      </c>
      <c r="WT23" s="207" t="s">
        <v>26</v>
      </c>
      <c r="WU23" s="207" t="s">
        <v>26</v>
      </c>
      <c r="WV23" s="207" t="s">
        <v>26</v>
      </c>
      <c r="WW23" s="207" t="s">
        <v>26</v>
      </c>
      <c r="WX23" s="207" t="s">
        <v>26</v>
      </c>
      <c r="WY23" s="207" t="s">
        <v>26</v>
      </c>
      <c r="WZ23" s="207" t="s">
        <v>27</v>
      </c>
      <c r="XA23" s="207" t="s">
        <v>26</v>
      </c>
      <c r="XB23" s="207" t="s">
        <v>26</v>
      </c>
      <c r="XC23" s="207" t="s">
        <v>26</v>
      </c>
      <c r="XD23" s="207" t="s">
        <v>26</v>
      </c>
      <c r="XE23" s="207" t="s">
        <v>26</v>
      </c>
      <c r="XF23" s="207" t="s">
        <v>26</v>
      </c>
      <c r="XG23" s="207" t="s">
        <v>27</v>
      </c>
      <c r="XH23" s="207" t="s">
        <v>26</v>
      </c>
      <c r="XI23" s="207" t="s">
        <v>26</v>
      </c>
      <c r="XJ23" s="207" t="s">
        <v>26</v>
      </c>
      <c r="XK23" s="207" t="s">
        <v>26</v>
      </c>
      <c r="XL23" s="207" t="s">
        <v>26</v>
      </c>
      <c r="XM23" s="207" t="s">
        <v>27</v>
      </c>
      <c r="XN23" s="207" t="s">
        <v>26</v>
      </c>
      <c r="XO23" s="207" t="s">
        <v>26</v>
      </c>
      <c r="XP23" s="207" t="s">
        <v>26</v>
      </c>
      <c r="XQ23" s="207" t="s">
        <v>26</v>
      </c>
      <c r="XR23" s="207" t="s">
        <v>26</v>
      </c>
      <c r="XS23" s="207" t="s">
        <v>26</v>
      </c>
      <c r="XT23" s="207" t="s">
        <v>26</v>
      </c>
      <c r="XU23" s="207" t="s">
        <v>26</v>
      </c>
      <c r="XV23" s="207" t="s">
        <v>26</v>
      </c>
      <c r="XW23" s="207" t="s">
        <v>27</v>
      </c>
      <c r="XX23" s="207" t="s">
        <v>26</v>
      </c>
      <c r="XY23" s="207" t="s">
        <v>27</v>
      </c>
      <c r="XZ23" s="207" t="s">
        <v>26</v>
      </c>
      <c r="YA23" s="207" t="s">
        <v>26</v>
      </c>
      <c r="YB23" s="207" t="s">
        <v>26</v>
      </c>
      <c r="YC23" s="207" t="s">
        <v>27</v>
      </c>
      <c r="YD23" s="207" t="s">
        <v>26</v>
      </c>
      <c r="YE23" s="207" t="s">
        <v>26</v>
      </c>
      <c r="YF23" s="207" t="s">
        <v>27</v>
      </c>
      <c r="YG23" s="207" t="s">
        <v>26</v>
      </c>
      <c r="YH23" s="207" t="s">
        <v>26</v>
      </c>
      <c r="YI23" s="207" t="s">
        <v>26</v>
      </c>
      <c r="YJ23" s="207" t="s">
        <v>26</v>
      </c>
      <c r="YK23" s="207" t="s">
        <v>26</v>
      </c>
      <c r="YL23" s="207" t="s">
        <v>26</v>
      </c>
      <c r="YM23" s="207" t="s">
        <v>26</v>
      </c>
      <c r="YN23" s="207" t="s">
        <v>26</v>
      </c>
      <c r="YO23" s="207" t="s">
        <v>26</v>
      </c>
      <c r="YP23" s="207" t="s">
        <v>26</v>
      </c>
      <c r="YQ23" s="207" t="s">
        <v>26</v>
      </c>
      <c r="YR23" s="207" t="s">
        <v>26</v>
      </c>
      <c r="YS23" s="207" t="s">
        <v>26</v>
      </c>
      <c r="YT23" s="207" t="s">
        <v>26</v>
      </c>
      <c r="YU23" s="207" t="s">
        <v>26</v>
      </c>
      <c r="YV23" s="207" t="s">
        <v>26</v>
      </c>
      <c r="YW23" s="207" t="s">
        <v>26</v>
      </c>
      <c r="YX23" s="207" t="s">
        <v>26</v>
      </c>
      <c r="YY23" s="207" t="s">
        <v>26</v>
      </c>
      <c r="YZ23" s="207" t="s">
        <v>26</v>
      </c>
      <c r="ZA23" s="207" t="s">
        <v>26</v>
      </c>
      <c r="ZB23" s="207" t="s">
        <v>26</v>
      </c>
      <c r="ZC23" s="207" t="s">
        <v>26</v>
      </c>
      <c r="ZD23" s="207" t="s">
        <v>26</v>
      </c>
      <c r="ZE23" s="207" t="s">
        <v>26</v>
      </c>
      <c r="ZF23" s="207" t="s">
        <v>26</v>
      </c>
      <c r="ZG23" s="207">
        <v>0</v>
      </c>
      <c r="ZH23" s="207" t="s">
        <v>26</v>
      </c>
      <c r="ZI23" s="207" t="s">
        <v>26</v>
      </c>
      <c r="ZJ23" s="207" t="s">
        <v>26</v>
      </c>
      <c r="ZK23" s="207" t="s">
        <v>26</v>
      </c>
      <c r="ZL23" s="207">
        <v>0</v>
      </c>
      <c r="ZM23" s="207" t="s">
        <v>69</v>
      </c>
      <c r="ZN23" s="207" t="s">
        <v>26</v>
      </c>
      <c r="ZO23" s="207" t="s">
        <v>26</v>
      </c>
      <c r="ZP23" s="207" t="s">
        <v>26</v>
      </c>
      <c r="ZQ23" s="207" t="s">
        <v>26</v>
      </c>
      <c r="ZR23" s="207" t="s">
        <v>26</v>
      </c>
      <c r="ZS23" s="207" t="s">
        <v>26</v>
      </c>
      <c r="ZT23" s="207" t="s">
        <v>26</v>
      </c>
      <c r="ZU23" s="207" t="s">
        <v>26</v>
      </c>
      <c r="ZV23" s="207" t="s">
        <v>26</v>
      </c>
      <c r="ZW23" s="207" t="s">
        <v>26</v>
      </c>
      <c r="ZX23" s="207" t="s">
        <v>26</v>
      </c>
      <c r="ZY23" s="207" t="s">
        <v>26</v>
      </c>
      <c r="ZZ23" s="207" t="s">
        <v>26</v>
      </c>
      <c r="AAA23" s="207" t="s">
        <v>158</v>
      </c>
      <c r="AAB23" s="207" t="s">
        <v>158</v>
      </c>
      <c r="AAC23" s="207" t="s">
        <v>158</v>
      </c>
      <c r="AAD23" s="207" t="s">
        <v>158</v>
      </c>
      <c r="AAE23" s="207" t="s">
        <v>158</v>
      </c>
      <c r="AAF23" s="207" t="s">
        <v>158</v>
      </c>
      <c r="AAG23" s="207" t="s">
        <v>158</v>
      </c>
      <c r="AAH23" s="207" t="s">
        <v>158</v>
      </c>
      <c r="AAI23" s="207" t="s">
        <v>158</v>
      </c>
      <c r="AAJ23" s="207" t="s">
        <v>158</v>
      </c>
      <c r="AAK23" s="207" t="s">
        <v>158</v>
      </c>
      <c r="AAL23" s="207" t="s">
        <v>158</v>
      </c>
      <c r="AAM23" s="207" t="s">
        <v>158</v>
      </c>
      <c r="AAN23" s="207" t="s">
        <v>158</v>
      </c>
      <c r="AAO23" s="207" t="s">
        <v>158</v>
      </c>
      <c r="AAP23" s="207" t="s">
        <v>158</v>
      </c>
      <c r="AAQ23" s="207" t="s">
        <v>158</v>
      </c>
      <c r="AAR23" s="207" t="s">
        <v>158</v>
      </c>
      <c r="AAS23" s="207" t="s">
        <v>158</v>
      </c>
      <c r="AAT23" s="207" t="s">
        <v>158</v>
      </c>
      <c r="AAU23" s="207" t="s">
        <v>158</v>
      </c>
      <c r="AAV23" s="207" t="s">
        <v>158</v>
      </c>
      <c r="AAW23" s="207" t="s">
        <v>158</v>
      </c>
      <c r="AAX23" s="207" t="s">
        <v>158</v>
      </c>
      <c r="AAY23" s="207" t="s">
        <v>158</v>
      </c>
      <c r="AAZ23" s="207" t="s">
        <v>158</v>
      </c>
      <c r="ABA23" s="306">
        <f>(ÜBERSICHT!K23)</f>
        <v>0</v>
      </c>
      <c r="ABB23" s="195">
        <f>(ÜBERSICHT!L23)</f>
        <v>0</v>
      </c>
      <c r="ABC23" s="206">
        <f t="shared" si="2"/>
        <v>127</v>
      </c>
      <c r="ABD23" s="34">
        <f t="shared" si="3"/>
        <v>113</v>
      </c>
      <c r="ABE23" s="34">
        <f t="shared" si="4"/>
        <v>11</v>
      </c>
      <c r="ABF23" s="34">
        <f t="shared" si="5"/>
        <v>3</v>
      </c>
      <c r="ABG23" s="34">
        <f t="shared" si="6"/>
        <v>0</v>
      </c>
      <c r="ABH23" s="34">
        <f t="shared" si="7"/>
        <v>0</v>
      </c>
      <c r="ABI23" s="34">
        <f t="shared" si="8"/>
        <v>569</v>
      </c>
      <c r="ABJ23" s="73">
        <f t="shared" si="9"/>
        <v>696</v>
      </c>
      <c r="ABK23" s="28"/>
      <c r="ABL23" s="28"/>
      <c r="ABM23" s="28"/>
      <c r="ABN23" s="28"/>
      <c r="ABO23" s="28"/>
      <c r="ABP23" s="271" t="str">
        <f>(Mitglieder!C24)</f>
        <v>Maddox</v>
      </c>
      <c r="ABQ23" s="216">
        <f t="shared" si="103"/>
        <v>0.88976377952755903</v>
      </c>
      <c r="ABR23" s="216" t="e">
        <f t="shared" si="104"/>
        <v>#DIV/0!</v>
      </c>
      <c r="ABS23" s="34">
        <f t="shared" si="10"/>
        <v>0</v>
      </c>
      <c r="ABT23" s="34">
        <f t="shared" si="11"/>
        <v>0</v>
      </c>
      <c r="ABU23" s="34">
        <f t="shared" si="12"/>
        <v>0</v>
      </c>
      <c r="ABV23" s="34">
        <f t="shared" si="13"/>
        <v>0</v>
      </c>
      <c r="ABW23" s="34">
        <f t="shared" si="14"/>
        <v>0</v>
      </c>
      <c r="ABX23" s="34">
        <f t="shared" si="15"/>
        <v>31</v>
      </c>
      <c r="ABY23" s="73">
        <f t="shared" si="16"/>
        <v>31</v>
      </c>
      <c r="ABZ23" s="216" t="e">
        <f t="shared" si="105"/>
        <v>#DIV/0!</v>
      </c>
      <c r="ACA23" s="34">
        <f t="shared" si="17"/>
        <v>0</v>
      </c>
      <c r="ACB23" s="34">
        <f t="shared" si="18"/>
        <v>0</v>
      </c>
      <c r="ACC23" s="34">
        <f t="shared" si="19"/>
        <v>0</v>
      </c>
      <c r="ACD23" s="34">
        <f t="shared" si="20"/>
        <v>0</v>
      </c>
      <c r="ACE23" s="34">
        <f t="shared" si="21"/>
        <v>0</v>
      </c>
      <c r="ACF23" s="34">
        <f t="shared" si="22"/>
        <v>31</v>
      </c>
      <c r="ACG23" s="73">
        <f t="shared" si="113"/>
        <v>31</v>
      </c>
      <c r="ACH23" s="216" t="e">
        <f t="shared" si="106"/>
        <v>#DIV/0!</v>
      </c>
      <c r="ACI23" s="34">
        <f t="shared" si="24"/>
        <v>0</v>
      </c>
      <c r="ACJ23" s="34">
        <f t="shared" si="25"/>
        <v>0</v>
      </c>
      <c r="ACK23" s="34">
        <f t="shared" si="26"/>
        <v>0</v>
      </c>
      <c r="ACL23" s="34">
        <f t="shared" si="27"/>
        <v>0</v>
      </c>
      <c r="ACM23" s="34">
        <f t="shared" si="28"/>
        <v>0</v>
      </c>
      <c r="ACN23" s="34">
        <f t="shared" si="29"/>
        <v>31</v>
      </c>
      <c r="ACO23" s="73">
        <f t="shared" si="114"/>
        <v>31</v>
      </c>
      <c r="ACP23" s="216" t="e">
        <f t="shared" si="107"/>
        <v>#DIV/0!</v>
      </c>
      <c r="ACQ23" s="34">
        <f t="shared" si="31"/>
        <v>0</v>
      </c>
      <c r="ACR23" s="34">
        <f t="shared" si="32"/>
        <v>0</v>
      </c>
      <c r="ACS23" s="34">
        <f t="shared" si="33"/>
        <v>0</v>
      </c>
      <c r="ACT23" s="34">
        <f t="shared" si="34"/>
        <v>0</v>
      </c>
      <c r="ACU23" s="34">
        <f t="shared" si="35"/>
        <v>0</v>
      </c>
      <c r="ACV23" s="34">
        <f t="shared" si="36"/>
        <v>30</v>
      </c>
      <c r="ACW23" s="73">
        <f t="shared" si="115"/>
        <v>30</v>
      </c>
      <c r="ACX23" s="216">
        <f t="shared" si="108"/>
        <v>0.84615384615384626</v>
      </c>
      <c r="ACY23" s="34">
        <f t="shared" si="38"/>
        <v>22</v>
      </c>
      <c r="ACZ23" s="34">
        <f t="shared" si="39"/>
        <v>3</v>
      </c>
      <c r="ADA23" s="34">
        <f t="shared" si="40"/>
        <v>1</v>
      </c>
      <c r="ADB23" s="34">
        <f t="shared" si="41"/>
        <v>0</v>
      </c>
      <c r="ADC23" s="34">
        <f t="shared" si="42"/>
        <v>0</v>
      </c>
      <c r="ADD23" s="34">
        <f t="shared" si="43"/>
        <v>5</v>
      </c>
      <c r="ADE23" s="73">
        <f t="shared" si="116"/>
        <v>31</v>
      </c>
      <c r="ADF23" s="216">
        <f t="shared" si="109"/>
        <v>0.93333333333333335</v>
      </c>
      <c r="ADG23" s="34">
        <f t="shared" si="45"/>
        <v>28</v>
      </c>
      <c r="ADH23" s="34">
        <f t="shared" si="46"/>
        <v>2</v>
      </c>
      <c r="ADI23" s="34">
        <f t="shared" si="47"/>
        <v>0</v>
      </c>
      <c r="ADJ23" s="34">
        <f t="shared" si="48"/>
        <v>0</v>
      </c>
      <c r="ADK23" s="34">
        <f t="shared" si="49"/>
        <v>0</v>
      </c>
      <c r="ADL23" s="34">
        <f t="shared" si="50"/>
        <v>0</v>
      </c>
      <c r="ADM23" s="73">
        <f t="shared" si="117"/>
        <v>30</v>
      </c>
      <c r="ADN23" s="216">
        <f t="shared" si="110"/>
        <v>0.80645161290322576</v>
      </c>
      <c r="ADO23" s="34">
        <f t="shared" si="52"/>
        <v>25</v>
      </c>
      <c r="ADP23" s="34">
        <f t="shared" si="53"/>
        <v>6</v>
      </c>
      <c r="ADQ23" s="34">
        <f t="shared" si="54"/>
        <v>0</v>
      </c>
      <c r="ADR23" s="34">
        <f t="shared" si="55"/>
        <v>0</v>
      </c>
      <c r="ADS23" s="34">
        <f t="shared" si="56"/>
        <v>0</v>
      </c>
      <c r="ADT23" s="34">
        <f t="shared" si="57"/>
        <v>0</v>
      </c>
      <c r="ADU23" s="73">
        <f t="shared" si="118"/>
        <v>31</v>
      </c>
      <c r="ADV23" s="216">
        <f t="shared" si="111"/>
        <v>0.93333333333333335</v>
      </c>
      <c r="ADW23" s="34">
        <f t="shared" si="72"/>
        <v>28</v>
      </c>
      <c r="ADX23" s="34">
        <f t="shared" si="73"/>
        <v>0</v>
      </c>
      <c r="ADY23" s="34">
        <f t="shared" si="74"/>
        <v>2</v>
      </c>
      <c r="ADZ23" s="34">
        <f t="shared" si="75"/>
        <v>0</v>
      </c>
      <c r="AEA23" s="34">
        <f t="shared" si="76"/>
        <v>0</v>
      </c>
      <c r="AEB23" s="34">
        <f t="shared" si="77"/>
        <v>1</v>
      </c>
      <c r="AEC23" s="73">
        <f t="shared" si="119"/>
        <v>31</v>
      </c>
      <c r="AED23" s="216">
        <f t="shared" si="112"/>
        <v>1</v>
      </c>
      <c r="AEE23" s="34">
        <f t="shared" si="79"/>
        <v>10</v>
      </c>
      <c r="AEF23" s="34">
        <f t="shared" si="80"/>
        <v>0</v>
      </c>
      <c r="AEG23" s="34">
        <f t="shared" si="81"/>
        <v>0</v>
      </c>
      <c r="AEH23" s="34">
        <f t="shared" si="82"/>
        <v>0</v>
      </c>
      <c r="AEI23" s="34">
        <f t="shared" si="83"/>
        <v>0</v>
      </c>
      <c r="AEJ23" s="34">
        <f t="shared" si="84"/>
        <v>0</v>
      </c>
      <c r="AEK23" s="73">
        <f t="shared" si="120"/>
        <v>10</v>
      </c>
    </row>
    <row r="24" spans="1:817" x14ac:dyDescent="0.3">
      <c r="A24" s="200">
        <f t="shared" si="61"/>
        <v>22</v>
      </c>
      <c r="B24" s="283">
        <f>1*SUBTOTAL(3,A$3:A24)</f>
        <v>22</v>
      </c>
      <c r="C24" s="6" t="str">
        <f>(Mitglieder!C25)</f>
        <v>Manhattan</v>
      </c>
      <c r="D24" s="171">
        <f t="shared" si="0"/>
        <v>0.92258064516129035</v>
      </c>
      <c r="E24" s="171">
        <f t="shared" si="1"/>
        <v>1</v>
      </c>
      <c r="F24" s="56"/>
      <c r="G24" s="207" t="s">
        <v>69</v>
      </c>
      <c r="H24" s="207" t="s">
        <v>69</v>
      </c>
      <c r="I24" s="207" t="s">
        <v>69</v>
      </c>
      <c r="J24" s="207" t="s">
        <v>69</v>
      </c>
      <c r="K24" s="207" t="s">
        <v>69</v>
      </c>
      <c r="L24" s="207" t="s">
        <v>69</v>
      </c>
      <c r="M24" s="207" t="s">
        <v>69</v>
      </c>
      <c r="N24" s="207" t="s">
        <v>69</v>
      </c>
      <c r="O24" s="207" t="s">
        <v>69</v>
      </c>
      <c r="P24" s="207" t="s">
        <v>69</v>
      </c>
      <c r="Q24" s="207" t="s">
        <v>69</v>
      </c>
      <c r="R24" s="207" t="s">
        <v>69</v>
      </c>
      <c r="S24" s="207" t="s">
        <v>69</v>
      </c>
      <c r="T24" s="207" t="s">
        <v>69</v>
      </c>
      <c r="U24" s="207" t="s">
        <v>69</v>
      </c>
      <c r="V24" s="207" t="s">
        <v>69</v>
      </c>
      <c r="W24" s="207" t="s">
        <v>69</v>
      </c>
      <c r="X24" s="207" t="s">
        <v>69</v>
      </c>
      <c r="Y24" s="207" t="s">
        <v>69</v>
      </c>
      <c r="Z24" s="207" t="s">
        <v>69</v>
      </c>
      <c r="AA24" s="207" t="s">
        <v>69</v>
      </c>
      <c r="AB24" s="207" t="s">
        <v>69</v>
      </c>
      <c r="AC24" s="207" t="s">
        <v>69</v>
      </c>
      <c r="AD24" s="207" t="s">
        <v>69</v>
      </c>
      <c r="AE24" s="207" t="s">
        <v>69</v>
      </c>
      <c r="AF24" s="207" t="s">
        <v>69</v>
      </c>
      <c r="AG24" s="207" t="s">
        <v>69</v>
      </c>
      <c r="AH24" s="207" t="s">
        <v>69</v>
      </c>
      <c r="AI24" s="207" t="s">
        <v>69</v>
      </c>
      <c r="AJ24" s="207" t="s">
        <v>69</v>
      </c>
      <c r="AK24" s="207" t="s">
        <v>69</v>
      </c>
      <c r="AL24" s="207" t="s">
        <v>69</v>
      </c>
      <c r="AM24" s="207" t="s">
        <v>69</v>
      </c>
      <c r="AN24" s="207" t="s">
        <v>69</v>
      </c>
      <c r="AO24" s="207" t="s">
        <v>69</v>
      </c>
      <c r="AP24" s="207" t="s">
        <v>69</v>
      </c>
      <c r="AQ24" s="207" t="s">
        <v>69</v>
      </c>
      <c r="AR24" s="207" t="s">
        <v>69</v>
      </c>
      <c r="AS24" s="207" t="s">
        <v>69</v>
      </c>
      <c r="AT24" s="207" t="s">
        <v>69</v>
      </c>
      <c r="AU24" s="207" t="s">
        <v>69</v>
      </c>
      <c r="AV24" s="207" t="s">
        <v>69</v>
      </c>
      <c r="AW24" s="207" t="s">
        <v>69</v>
      </c>
      <c r="AX24" s="207" t="s">
        <v>69</v>
      </c>
      <c r="AY24" s="207" t="s">
        <v>69</v>
      </c>
      <c r="AZ24" s="207" t="s">
        <v>69</v>
      </c>
      <c r="BA24" s="207" t="s">
        <v>69</v>
      </c>
      <c r="BB24" s="207" t="s">
        <v>69</v>
      </c>
      <c r="BC24" s="207" t="s">
        <v>69</v>
      </c>
      <c r="BD24" s="207" t="s">
        <v>69</v>
      </c>
      <c r="BE24" s="207" t="s">
        <v>69</v>
      </c>
      <c r="BF24" s="207" t="s">
        <v>69</v>
      </c>
      <c r="BG24" s="207" t="s">
        <v>69</v>
      </c>
      <c r="BH24" s="207" t="s">
        <v>69</v>
      </c>
      <c r="BI24" s="207" t="s">
        <v>69</v>
      </c>
      <c r="BJ24" s="207" t="s">
        <v>69</v>
      </c>
      <c r="BK24" s="207" t="s">
        <v>69</v>
      </c>
      <c r="BL24" s="207" t="s">
        <v>69</v>
      </c>
      <c r="BM24" s="207" t="s">
        <v>69</v>
      </c>
      <c r="BN24" s="207" t="s">
        <v>69</v>
      </c>
      <c r="BO24" s="207" t="s">
        <v>69</v>
      </c>
      <c r="BP24" s="207" t="s">
        <v>69</v>
      </c>
      <c r="BQ24" s="207" t="s">
        <v>69</v>
      </c>
      <c r="BR24" s="207" t="s">
        <v>69</v>
      </c>
      <c r="BS24" s="207" t="s">
        <v>69</v>
      </c>
      <c r="BT24" s="207" t="s">
        <v>69</v>
      </c>
      <c r="BU24" s="207" t="s">
        <v>69</v>
      </c>
      <c r="BV24" s="207" t="s">
        <v>69</v>
      </c>
      <c r="BW24" s="207" t="s">
        <v>69</v>
      </c>
      <c r="BX24" s="207" t="s">
        <v>69</v>
      </c>
      <c r="BY24" s="207" t="s">
        <v>69</v>
      </c>
      <c r="BZ24" s="207" t="s">
        <v>69</v>
      </c>
      <c r="CA24" s="207" t="s">
        <v>69</v>
      </c>
      <c r="CB24" s="207" t="s">
        <v>69</v>
      </c>
      <c r="CC24" s="207" t="s">
        <v>69</v>
      </c>
      <c r="CD24" s="207" t="s">
        <v>69</v>
      </c>
      <c r="CE24" s="207" t="s">
        <v>69</v>
      </c>
      <c r="CF24" s="207" t="s">
        <v>69</v>
      </c>
      <c r="CG24" s="207" t="s">
        <v>69</v>
      </c>
      <c r="CH24" s="207" t="s">
        <v>69</v>
      </c>
      <c r="CI24" s="207" t="s">
        <v>69</v>
      </c>
      <c r="CJ24" s="207" t="s">
        <v>69</v>
      </c>
      <c r="CK24" s="207" t="s">
        <v>69</v>
      </c>
      <c r="CL24" s="207" t="s">
        <v>69</v>
      </c>
      <c r="CM24" s="207" t="s">
        <v>69</v>
      </c>
      <c r="CN24" s="207" t="s">
        <v>69</v>
      </c>
      <c r="CO24" s="207" t="s">
        <v>69</v>
      </c>
      <c r="CP24" s="207" t="s">
        <v>69</v>
      </c>
      <c r="CQ24" s="207" t="s">
        <v>69</v>
      </c>
      <c r="CR24" s="207" t="s">
        <v>69</v>
      </c>
      <c r="CS24" s="207" t="s">
        <v>69</v>
      </c>
      <c r="CT24" s="207" t="s">
        <v>69</v>
      </c>
      <c r="CU24" s="207" t="s">
        <v>69</v>
      </c>
      <c r="CV24" s="207" t="s">
        <v>69</v>
      </c>
      <c r="CW24" s="207" t="s">
        <v>69</v>
      </c>
      <c r="CX24" s="207" t="s">
        <v>69</v>
      </c>
      <c r="CY24" s="207" t="s">
        <v>69</v>
      </c>
      <c r="CZ24" s="207" t="s">
        <v>69</v>
      </c>
      <c r="DA24" s="207" t="s">
        <v>69</v>
      </c>
      <c r="DB24" s="207" t="s">
        <v>69</v>
      </c>
      <c r="DC24" s="207" t="s">
        <v>69</v>
      </c>
      <c r="DD24" s="207" t="s">
        <v>69</v>
      </c>
      <c r="DE24" s="207" t="s">
        <v>69</v>
      </c>
      <c r="DF24" s="207" t="s">
        <v>69</v>
      </c>
      <c r="DG24" s="207" t="s">
        <v>69</v>
      </c>
      <c r="DH24" s="207" t="s">
        <v>69</v>
      </c>
      <c r="DI24" s="207" t="s">
        <v>69</v>
      </c>
      <c r="DJ24" s="207" t="s">
        <v>69</v>
      </c>
      <c r="DK24" s="207" t="s">
        <v>69</v>
      </c>
      <c r="DL24" s="207" t="s">
        <v>69</v>
      </c>
      <c r="DM24" s="207" t="s">
        <v>69</v>
      </c>
      <c r="DN24" s="207" t="s">
        <v>69</v>
      </c>
      <c r="DO24" s="207" t="s">
        <v>69</v>
      </c>
      <c r="DP24" s="207" t="s">
        <v>69</v>
      </c>
      <c r="DQ24" s="207" t="s">
        <v>69</v>
      </c>
      <c r="DR24" s="207" t="s">
        <v>69</v>
      </c>
      <c r="DS24" s="207" t="s">
        <v>69</v>
      </c>
      <c r="DT24" s="207" t="s">
        <v>69</v>
      </c>
      <c r="DU24" s="207" t="s">
        <v>69</v>
      </c>
      <c r="DV24" s="207" t="s">
        <v>69</v>
      </c>
      <c r="DW24" s="207" t="s">
        <v>69</v>
      </c>
      <c r="DX24" s="207" t="s">
        <v>69</v>
      </c>
      <c r="DY24" s="207" t="s">
        <v>69</v>
      </c>
      <c r="DZ24" s="207" t="s">
        <v>69</v>
      </c>
      <c r="EA24" s="207" t="s">
        <v>69</v>
      </c>
      <c r="EB24" s="207" t="s">
        <v>69</v>
      </c>
      <c r="EC24" s="207" t="s">
        <v>69</v>
      </c>
      <c r="ED24" s="207" t="s">
        <v>69</v>
      </c>
      <c r="EE24" s="207" t="s">
        <v>69</v>
      </c>
      <c r="EF24" s="207" t="s">
        <v>69</v>
      </c>
      <c r="EG24" s="207" t="s">
        <v>69</v>
      </c>
      <c r="EH24" s="207" t="s">
        <v>69</v>
      </c>
      <c r="EI24" s="207" t="s">
        <v>69</v>
      </c>
      <c r="EJ24" s="207" t="s">
        <v>69</v>
      </c>
      <c r="EK24" s="207" t="s">
        <v>69</v>
      </c>
      <c r="EL24" s="207" t="s">
        <v>69</v>
      </c>
      <c r="EM24" s="207" t="s">
        <v>69</v>
      </c>
      <c r="EN24" s="207" t="s">
        <v>69</v>
      </c>
      <c r="EO24" s="207" t="s">
        <v>69</v>
      </c>
      <c r="EP24" s="207" t="s">
        <v>69</v>
      </c>
      <c r="EQ24" s="207" t="s">
        <v>69</v>
      </c>
      <c r="ER24" s="207" t="s">
        <v>69</v>
      </c>
      <c r="ES24" s="207" t="s">
        <v>69</v>
      </c>
      <c r="ET24" s="207" t="s">
        <v>69</v>
      </c>
      <c r="EU24" s="207" t="s">
        <v>69</v>
      </c>
      <c r="EV24" s="207" t="s">
        <v>69</v>
      </c>
      <c r="EW24" s="207" t="s">
        <v>69</v>
      </c>
      <c r="EX24" s="207" t="s">
        <v>69</v>
      </c>
      <c r="EY24" s="207" t="s">
        <v>69</v>
      </c>
      <c r="EZ24" s="207" t="s">
        <v>69</v>
      </c>
      <c r="FA24" s="207" t="s">
        <v>69</v>
      </c>
      <c r="FB24" s="207" t="s">
        <v>69</v>
      </c>
      <c r="FC24" s="207" t="s">
        <v>69</v>
      </c>
      <c r="FD24" s="207" t="s">
        <v>69</v>
      </c>
      <c r="FE24" s="207" t="s">
        <v>69</v>
      </c>
      <c r="FF24" s="207" t="s">
        <v>69</v>
      </c>
      <c r="FG24" s="207" t="s">
        <v>69</v>
      </c>
      <c r="FH24" s="207" t="s">
        <v>69</v>
      </c>
      <c r="FI24" s="207" t="s">
        <v>69</v>
      </c>
      <c r="FJ24" s="207" t="s">
        <v>69</v>
      </c>
      <c r="FK24" s="207" t="s">
        <v>69</v>
      </c>
      <c r="FL24" s="207" t="s">
        <v>69</v>
      </c>
      <c r="FM24" s="207" t="s">
        <v>69</v>
      </c>
      <c r="FN24" s="207" t="s">
        <v>69</v>
      </c>
      <c r="FO24" s="207" t="s">
        <v>69</v>
      </c>
      <c r="FP24" s="207" t="s">
        <v>69</v>
      </c>
      <c r="FQ24" s="207" t="s">
        <v>69</v>
      </c>
      <c r="FR24" s="207" t="s">
        <v>69</v>
      </c>
      <c r="FS24" s="207" t="s">
        <v>69</v>
      </c>
      <c r="FT24" s="207" t="s">
        <v>69</v>
      </c>
      <c r="FU24" s="207" t="s">
        <v>69</v>
      </c>
      <c r="FV24" s="207" t="s">
        <v>69</v>
      </c>
      <c r="FW24" s="207" t="s">
        <v>69</v>
      </c>
      <c r="FX24" s="207" t="s">
        <v>69</v>
      </c>
      <c r="FY24" s="207" t="s">
        <v>69</v>
      </c>
      <c r="FZ24" s="207" t="s">
        <v>69</v>
      </c>
      <c r="GA24" s="207" t="s">
        <v>69</v>
      </c>
      <c r="GB24" s="207" t="s">
        <v>69</v>
      </c>
      <c r="GC24" s="207" t="s">
        <v>69</v>
      </c>
      <c r="GD24" s="207" t="s">
        <v>69</v>
      </c>
      <c r="GE24" s="207" t="s">
        <v>69</v>
      </c>
      <c r="GF24" s="207" t="s">
        <v>69</v>
      </c>
      <c r="GG24" s="207" t="s">
        <v>69</v>
      </c>
      <c r="GH24" s="207" t="s">
        <v>69</v>
      </c>
      <c r="GI24" s="207" t="s">
        <v>69</v>
      </c>
      <c r="GJ24" s="207" t="s">
        <v>69</v>
      </c>
      <c r="GK24" s="207" t="s">
        <v>69</v>
      </c>
      <c r="GL24" s="207" t="s">
        <v>69</v>
      </c>
      <c r="GM24" s="207" t="s">
        <v>69</v>
      </c>
      <c r="GN24" s="207" t="s">
        <v>69</v>
      </c>
      <c r="GO24" s="207" t="s">
        <v>69</v>
      </c>
      <c r="GP24" s="207" t="s">
        <v>69</v>
      </c>
      <c r="GQ24" s="207" t="s">
        <v>69</v>
      </c>
      <c r="GR24" s="207" t="s">
        <v>69</v>
      </c>
      <c r="GS24" s="207" t="s">
        <v>69</v>
      </c>
      <c r="GT24" s="207" t="s">
        <v>69</v>
      </c>
      <c r="GU24" s="207" t="s">
        <v>69</v>
      </c>
      <c r="GV24" s="207" t="s">
        <v>69</v>
      </c>
      <c r="GW24" s="207" t="s">
        <v>69</v>
      </c>
      <c r="GX24" s="207" t="s">
        <v>69</v>
      </c>
      <c r="GY24" s="207" t="s">
        <v>69</v>
      </c>
      <c r="GZ24" s="207" t="s">
        <v>69</v>
      </c>
      <c r="HA24" s="207" t="s">
        <v>69</v>
      </c>
      <c r="HB24" s="207" t="s">
        <v>69</v>
      </c>
      <c r="HC24" s="207" t="s">
        <v>69</v>
      </c>
      <c r="HD24" s="207" t="s">
        <v>69</v>
      </c>
      <c r="HE24" s="207" t="s">
        <v>69</v>
      </c>
      <c r="HF24" s="207" t="s">
        <v>69</v>
      </c>
      <c r="HG24" s="207" t="s">
        <v>69</v>
      </c>
      <c r="HH24" s="207" t="s">
        <v>69</v>
      </c>
      <c r="HI24" s="207" t="s">
        <v>69</v>
      </c>
      <c r="HJ24" s="207" t="s">
        <v>69</v>
      </c>
      <c r="HK24" s="207" t="s">
        <v>69</v>
      </c>
      <c r="HL24" s="207" t="s">
        <v>69</v>
      </c>
      <c r="HM24" s="207" t="s">
        <v>69</v>
      </c>
      <c r="HN24" s="207" t="s">
        <v>69</v>
      </c>
      <c r="HO24" s="207" t="s">
        <v>69</v>
      </c>
      <c r="HP24" s="207" t="s">
        <v>69</v>
      </c>
      <c r="HQ24" s="207" t="s">
        <v>69</v>
      </c>
      <c r="HR24" s="207" t="s">
        <v>69</v>
      </c>
      <c r="HS24" s="207" t="s">
        <v>69</v>
      </c>
      <c r="HT24" s="207" t="s">
        <v>69</v>
      </c>
      <c r="HU24" s="207" t="s">
        <v>69</v>
      </c>
      <c r="HV24" s="207" t="s">
        <v>69</v>
      </c>
      <c r="HW24" s="207" t="s">
        <v>69</v>
      </c>
      <c r="HX24" s="207" t="s">
        <v>69</v>
      </c>
      <c r="HY24" s="207" t="s">
        <v>69</v>
      </c>
      <c r="HZ24" s="207" t="s">
        <v>69</v>
      </c>
      <c r="IA24" s="207" t="s">
        <v>69</v>
      </c>
      <c r="IB24" s="207" t="s">
        <v>69</v>
      </c>
      <c r="IC24" s="207" t="s">
        <v>69</v>
      </c>
      <c r="ID24" s="207" t="s">
        <v>69</v>
      </c>
      <c r="IE24" s="207" t="s">
        <v>69</v>
      </c>
      <c r="IF24" s="207" t="s">
        <v>69</v>
      </c>
      <c r="IG24" s="207" t="s">
        <v>69</v>
      </c>
      <c r="IH24" s="207" t="s">
        <v>69</v>
      </c>
      <c r="II24" s="207" t="s">
        <v>69</v>
      </c>
      <c r="IJ24" s="207" t="s">
        <v>69</v>
      </c>
      <c r="IK24" s="207" t="s">
        <v>69</v>
      </c>
      <c r="IL24" s="207" t="s">
        <v>69</v>
      </c>
      <c r="IM24" s="207" t="s">
        <v>69</v>
      </c>
      <c r="IN24" s="207" t="s">
        <v>69</v>
      </c>
      <c r="IO24" s="207" t="s">
        <v>69</v>
      </c>
      <c r="IP24" s="207" t="s">
        <v>69</v>
      </c>
      <c r="IQ24" s="207" t="s">
        <v>69</v>
      </c>
      <c r="IR24" s="207" t="s">
        <v>69</v>
      </c>
      <c r="IS24" s="207" t="s">
        <v>69</v>
      </c>
      <c r="IT24" s="207" t="s">
        <v>69</v>
      </c>
      <c r="IU24" s="207" t="s">
        <v>69</v>
      </c>
      <c r="IV24" s="207" t="s">
        <v>69</v>
      </c>
      <c r="IW24" s="207" t="s">
        <v>69</v>
      </c>
      <c r="IX24" s="207" t="s">
        <v>69</v>
      </c>
      <c r="IY24" s="207" t="s">
        <v>69</v>
      </c>
      <c r="IZ24" s="207" t="s">
        <v>69</v>
      </c>
      <c r="JA24" s="207" t="s">
        <v>69</v>
      </c>
      <c r="JB24" s="207" t="s">
        <v>69</v>
      </c>
      <c r="JC24" s="207" t="s">
        <v>69</v>
      </c>
      <c r="JD24" s="207" t="s">
        <v>69</v>
      </c>
      <c r="JE24" s="207" t="s">
        <v>69</v>
      </c>
      <c r="JF24" s="207" t="s">
        <v>69</v>
      </c>
      <c r="JG24" s="207" t="s">
        <v>69</v>
      </c>
      <c r="JH24" s="207" t="s">
        <v>69</v>
      </c>
      <c r="JI24" s="207" t="s">
        <v>69</v>
      </c>
      <c r="JJ24" s="207" t="s">
        <v>69</v>
      </c>
      <c r="JK24" s="207" t="s">
        <v>69</v>
      </c>
      <c r="JL24" s="207" t="s">
        <v>69</v>
      </c>
      <c r="JM24" s="207" t="s">
        <v>69</v>
      </c>
      <c r="JN24" s="207" t="s">
        <v>69</v>
      </c>
      <c r="JO24" s="207" t="s">
        <v>69</v>
      </c>
      <c r="JP24" s="207" t="s">
        <v>69</v>
      </c>
      <c r="JQ24" s="207" t="s">
        <v>69</v>
      </c>
      <c r="JR24" s="207" t="s">
        <v>69</v>
      </c>
      <c r="JS24" s="207" t="s">
        <v>69</v>
      </c>
      <c r="JT24" s="207" t="s">
        <v>69</v>
      </c>
      <c r="JU24" s="207" t="s">
        <v>69</v>
      </c>
      <c r="JV24" s="207" t="s">
        <v>69</v>
      </c>
      <c r="JW24" s="207" t="s">
        <v>69</v>
      </c>
      <c r="JX24" s="207" t="s">
        <v>69</v>
      </c>
      <c r="JY24" s="207" t="s">
        <v>69</v>
      </c>
      <c r="JZ24" s="207" t="s">
        <v>69</v>
      </c>
      <c r="KA24" s="207" t="s">
        <v>69</v>
      </c>
      <c r="KB24" s="207" t="s">
        <v>69</v>
      </c>
      <c r="KC24" s="207" t="s">
        <v>69</v>
      </c>
      <c r="KD24" s="207" t="s">
        <v>69</v>
      </c>
      <c r="KE24" s="207" t="s">
        <v>69</v>
      </c>
      <c r="KF24" s="207" t="s">
        <v>69</v>
      </c>
      <c r="KG24" s="207" t="s">
        <v>69</v>
      </c>
      <c r="KH24" s="207" t="s">
        <v>69</v>
      </c>
      <c r="KI24" s="207" t="s">
        <v>69</v>
      </c>
      <c r="KJ24" s="207" t="s">
        <v>69</v>
      </c>
      <c r="KK24" s="207" t="s">
        <v>69</v>
      </c>
      <c r="KL24" s="207" t="s">
        <v>69</v>
      </c>
      <c r="KM24" s="207" t="s">
        <v>69</v>
      </c>
      <c r="KN24" s="207" t="s">
        <v>69</v>
      </c>
      <c r="KO24" s="207" t="s">
        <v>69</v>
      </c>
      <c r="KP24" s="207" t="s">
        <v>69</v>
      </c>
      <c r="KQ24" s="207" t="s">
        <v>69</v>
      </c>
      <c r="KR24" s="207" t="s">
        <v>69</v>
      </c>
      <c r="KS24" s="207" t="s">
        <v>69</v>
      </c>
      <c r="KT24" s="207" t="s">
        <v>69</v>
      </c>
      <c r="KU24" s="207" t="s">
        <v>69</v>
      </c>
      <c r="KV24" s="207" t="s">
        <v>69</v>
      </c>
      <c r="KW24" s="207" t="s">
        <v>69</v>
      </c>
      <c r="KX24" s="207" t="s">
        <v>69</v>
      </c>
      <c r="KY24" s="207" t="s">
        <v>69</v>
      </c>
      <c r="KZ24" s="207" t="s">
        <v>69</v>
      </c>
      <c r="LA24" s="207" t="s">
        <v>69</v>
      </c>
      <c r="LB24" s="207" t="s">
        <v>69</v>
      </c>
      <c r="LC24" s="207" t="s">
        <v>69</v>
      </c>
      <c r="LD24" s="207" t="s">
        <v>69</v>
      </c>
      <c r="LE24" s="207" t="s">
        <v>69</v>
      </c>
      <c r="LF24" s="207" t="s">
        <v>69</v>
      </c>
      <c r="LG24" s="207" t="s">
        <v>69</v>
      </c>
      <c r="LH24" s="207" t="s">
        <v>69</v>
      </c>
      <c r="LI24" s="207" t="s">
        <v>69</v>
      </c>
      <c r="LJ24" s="207" t="s">
        <v>69</v>
      </c>
      <c r="LK24" s="207" t="s">
        <v>69</v>
      </c>
      <c r="LL24" s="207" t="s">
        <v>69</v>
      </c>
      <c r="LM24" s="207" t="s">
        <v>69</v>
      </c>
      <c r="LN24" s="207" t="s">
        <v>69</v>
      </c>
      <c r="LO24" s="207" t="s">
        <v>69</v>
      </c>
      <c r="LP24" s="207" t="s">
        <v>69</v>
      </c>
      <c r="LQ24" s="207" t="s">
        <v>69</v>
      </c>
      <c r="LR24" s="207" t="s">
        <v>69</v>
      </c>
      <c r="LS24" s="207" t="s">
        <v>69</v>
      </c>
      <c r="LT24" s="207" t="s">
        <v>69</v>
      </c>
      <c r="LU24" s="207" t="s">
        <v>69</v>
      </c>
      <c r="LV24" s="207" t="s">
        <v>69</v>
      </c>
      <c r="LW24" s="207" t="s">
        <v>69</v>
      </c>
      <c r="LX24" s="207" t="s">
        <v>69</v>
      </c>
      <c r="LY24" s="207" t="s">
        <v>69</v>
      </c>
      <c r="LZ24" s="207" t="s">
        <v>69</v>
      </c>
      <c r="MA24" s="207" t="s">
        <v>69</v>
      </c>
      <c r="MB24" s="207" t="s">
        <v>69</v>
      </c>
      <c r="MC24" s="207" t="s">
        <v>69</v>
      </c>
      <c r="MD24" s="207" t="s">
        <v>69</v>
      </c>
      <c r="ME24" s="207" t="s">
        <v>69</v>
      </c>
      <c r="MF24" s="207" t="s">
        <v>69</v>
      </c>
      <c r="MG24" s="207" t="s">
        <v>69</v>
      </c>
      <c r="MH24" s="207" t="s">
        <v>69</v>
      </c>
      <c r="MI24" s="207" t="s">
        <v>69</v>
      </c>
      <c r="MJ24" s="207" t="s">
        <v>69</v>
      </c>
      <c r="MK24" s="207" t="s">
        <v>69</v>
      </c>
      <c r="ML24" s="207" t="s">
        <v>69</v>
      </c>
      <c r="MM24" s="207" t="s">
        <v>69</v>
      </c>
      <c r="MN24" s="207" t="s">
        <v>69</v>
      </c>
      <c r="MO24" s="207" t="s">
        <v>69</v>
      </c>
      <c r="MP24" s="207" t="s">
        <v>69</v>
      </c>
      <c r="MQ24" s="207" t="s">
        <v>69</v>
      </c>
      <c r="MR24" s="207" t="s">
        <v>69</v>
      </c>
      <c r="MS24" s="207" t="s">
        <v>69</v>
      </c>
      <c r="MT24" s="207" t="s">
        <v>69</v>
      </c>
      <c r="MU24" s="207" t="s">
        <v>69</v>
      </c>
      <c r="MV24" s="207" t="s">
        <v>69</v>
      </c>
      <c r="MW24" s="207" t="s">
        <v>69</v>
      </c>
      <c r="MX24" s="207" t="s">
        <v>69</v>
      </c>
      <c r="MY24" s="207" t="s">
        <v>69</v>
      </c>
      <c r="MZ24" s="207" t="s">
        <v>69</v>
      </c>
      <c r="NA24" s="207" t="s">
        <v>69</v>
      </c>
      <c r="NB24" s="207" t="s">
        <v>69</v>
      </c>
      <c r="NC24" s="207" t="s">
        <v>69</v>
      </c>
      <c r="ND24" s="207" t="s">
        <v>69</v>
      </c>
      <c r="NE24" s="207" t="s">
        <v>69</v>
      </c>
      <c r="NF24" s="207" t="s">
        <v>69</v>
      </c>
      <c r="NG24" s="207" t="s">
        <v>69</v>
      </c>
      <c r="NH24" s="207" t="s">
        <v>69</v>
      </c>
      <c r="NI24" s="207" t="s">
        <v>69</v>
      </c>
      <c r="NJ24" s="207" t="s">
        <v>69</v>
      </c>
      <c r="NK24" s="207" t="s">
        <v>69</v>
      </c>
      <c r="NL24" s="207" t="s">
        <v>69</v>
      </c>
      <c r="NM24" s="207" t="s">
        <v>69</v>
      </c>
      <c r="NN24" s="207" t="s">
        <v>69</v>
      </c>
      <c r="NO24" s="207" t="s">
        <v>69</v>
      </c>
      <c r="NP24" s="207" t="s">
        <v>69</v>
      </c>
      <c r="NQ24" s="207" t="s">
        <v>69</v>
      </c>
      <c r="NR24" s="207" t="s">
        <v>69</v>
      </c>
      <c r="NS24" s="207" t="s">
        <v>69</v>
      </c>
      <c r="NT24" s="207" t="s">
        <v>69</v>
      </c>
      <c r="NU24" s="207" t="s">
        <v>69</v>
      </c>
      <c r="NV24" s="207" t="s">
        <v>69</v>
      </c>
      <c r="NW24" s="207" t="s">
        <v>69</v>
      </c>
      <c r="NX24" s="207" t="s">
        <v>69</v>
      </c>
      <c r="NY24" s="207" t="s">
        <v>69</v>
      </c>
      <c r="NZ24" s="207" t="s">
        <v>69</v>
      </c>
      <c r="OA24" s="207" t="s">
        <v>69</v>
      </c>
      <c r="OB24" s="207" t="s">
        <v>69</v>
      </c>
      <c r="OC24" s="207" t="s">
        <v>69</v>
      </c>
      <c r="OD24" s="207" t="s">
        <v>69</v>
      </c>
      <c r="OE24" s="207" t="s">
        <v>69</v>
      </c>
      <c r="OF24" s="207" t="s">
        <v>69</v>
      </c>
      <c r="OG24" s="207" t="s">
        <v>69</v>
      </c>
      <c r="OH24" s="207" t="s">
        <v>69</v>
      </c>
      <c r="OI24" s="207" t="s">
        <v>69</v>
      </c>
      <c r="OJ24" s="207" t="s">
        <v>69</v>
      </c>
      <c r="OK24" s="207" t="s">
        <v>69</v>
      </c>
      <c r="OL24" s="207" t="s">
        <v>69</v>
      </c>
      <c r="OM24" s="207" t="s">
        <v>69</v>
      </c>
      <c r="ON24" s="207" t="s">
        <v>69</v>
      </c>
      <c r="OO24" s="207" t="s">
        <v>69</v>
      </c>
      <c r="OP24" s="207" t="s">
        <v>69</v>
      </c>
      <c r="OQ24" s="207" t="s">
        <v>69</v>
      </c>
      <c r="OR24" s="207" t="s">
        <v>69</v>
      </c>
      <c r="OS24" s="207" t="s">
        <v>69</v>
      </c>
      <c r="OT24" s="207" t="s">
        <v>69</v>
      </c>
      <c r="OU24" s="207" t="s">
        <v>69</v>
      </c>
      <c r="OV24" s="207" t="s">
        <v>69</v>
      </c>
      <c r="OW24" s="207" t="s">
        <v>69</v>
      </c>
      <c r="OX24" s="207" t="s">
        <v>69</v>
      </c>
      <c r="OY24" s="207" t="s">
        <v>69</v>
      </c>
      <c r="OZ24" s="207" t="s">
        <v>69</v>
      </c>
      <c r="PA24" s="207" t="s">
        <v>69</v>
      </c>
      <c r="PB24" s="207" t="s">
        <v>69</v>
      </c>
      <c r="PC24" s="207" t="s">
        <v>69</v>
      </c>
      <c r="PD24" s="207" t="s">
        <v>69</v>
      </c>
      <c r="PE24" s="207" t="s">
        <v>26</v>
      </c>
      <c r="PF24" s="207" t="s">
        <v>26</v>
      </c>
      <c r="PG24" s="207" t="s">
        <v>26</v>
      </c>
      <c r="PH24" s="207" t="s">
        <v>26</v>
      </c>
      <c r="PI24" s="207" t="s">
        <v>26</v>
      </c>
      <c r="PJ24" s="207" t="s">
        <v>26</v>
      </c>
      <c r="PK24" s="207" t="s">
        <v>27</v>
      </c>
      <c r="PL24" s="207" t="s">
        <v>26</v>
      </c>
      <c r="PM24" s="207" t="s">
        <v>27</v>
      </c>
      <c r="PN24" s="207" t="s">
        <v>26</v>
      </c>
      <c r="PO24" s="207" t="s">
        <v>26</v>
      </c>
      <c r="PP24" s="207" t="s">
        <v>26</v>
      </c>
      <c r="PQ24" s="207" t="s">
        <v>26</v>
      </c>
      <c r="PR24" s="207" t="s">
        <v>26</v>
      </c>
      <c r="PS24" s="207" t="s">
        <v>26</v>
      </c>
      <c r="PT24" s="207" t="s">
        <v>26</v>
      </c>
      <c r="PU24" s="207" t="s">
        <v>26</v>
      </c>
      <c r="PV24" s="207" t="s">
        <v>27</v>
      </c>
      <c r="PW24" s="207" t="s">
        <v>26</v>
      </c>
      <c r="PX24" s="207" t="s">
        <v>26</v>
      </c>
      <c r="PY24" s="207" t="s">
        <v>26</v>
      </c>
      <c r="PZ24" s="207" t="s">
        <v>26</v>
      </c>
      <c r="QA24" s="207" t="s">
        <v>26</v>
      </c>
      <c r="QB24" s="207" t="s">
        <v>26</v>
      </c>
      <c r="QC24" s="207" t="s">
        <v>26</v>
      </c>
      <c r="QD24" s="207" t="s">
        <v>26</v>
      </c>
      <c r="QE24" s="207" t="s">
        <v>26</v>
      </c>
      <c r="QF24" s="207" t="s">
        <v>26</v>
      </c>
      <c r="QG24" s="207" t="s">
        <v>26</v>
      </c>
      <c r="QH24" s="207" t="s">
        <v>69</v>
      </c>
      <c r="QI24" s="207" t="s">
        <v>69</v>
      </c>
      <c r="QJ24" s="207" t="s">
        <v>69</v>
      </c>
      <c r="QK24" s="207" t="s">
        <v>69</v>
      </c>
      <c r="QL24" s="207" t="s">
        <v>69</v>
      </c>
      <c r="QM24" s="207" t="s">
        <v>69</v>
      </c>
      <c r="QN24" s="207" t="s">
        <v>69</v>
      </c>
      <c r="QO24" s="207" t="s">
        <v>69</v>
      </c>
      <c r="QP24" s="207" t="s">
        <v>69</v>
      </c>
      <c r="QQ24" s="207" t="s">
        <v>69</v>
      </c>
      <c r="QR24" s="207" t="s">
        <v>69</v>
      </c>
      <c r="QS24" s="207" t="s">
        <v>69</v>
      </c>
      <c r="QT24" s="207" t="s">
        <v>69</v>
      </c>
      <c r="QU24" s="207" t="s">
        <v>69</v>
      </c>
      <c r="QV24" s="207" t="s">
        <v>69</v>
      </c>
      <c r="QW24" s="207" t="s">
        <v>69</v>
      </c>
      <c r="QX24" s="207" t="s">
        <v>69</v>
      </c>
      <c r="QY24" s="207" t="s">
        <v>69</v>
      </c>
      <c r="QZ24" s="207" t="s">
        <v>69</v>
      </c>
      <c r="RA24" s="207" t="s">
        <v>69</v>
      </c>
      <c r="RB24" s="207" t="s">
        <v>69</v>
      </c>
      <c r="RC24" s="207" t="s">
        <v>69</v>
      </c>
      <c r="RD24" s="207" t="s">
        <v>69</v>
      </c>
      <c r="RE24" s="207" t="s">
        <v>69</v>
      </c>
      <c r="RF24" s="207" t="s">
        <v>69</v>
      </c>
      <c r="RG24" s="207" t="s">
        <v>69</v>
      </c>
      <c r="RH24" s="207" t="s">
        <v>69</v>
      </c>
      <c r="RI24" s="207" t="s">
        <v>69</v>
      </c>
      <c r="RJ24" s="207" t="s">
        <v>69</v>
      </c>
      <c r="RK24" s="207" t="s">
        <v>69</v>
      </c>
      <c r="RL24" s="207" t="s">
        <v>69</v>
      </c>
      <c r="RM24" s="207" t="s">
        <v>69</v>
      </c>
      <c r="RN24" s="207" t="s">
        <v>69</v>
      </c>
      <c r="RO24" s="207" t="s">
        <v>69</v>
      </c>
      <c r="RP24" s="207" t="s">
        <v>69</v>
      </c>
      <c r="RQ24" s="207" t="s">
        <v>69</v>
      </c>
      <c r="RR24" s="207" t="s">
        <v>69</v>
      </c>
      <c r="RS24" s="207" t="s">
        <v>69</v>
      </c>
      <c r="RT24" s="207" t="s">
        <v>69</v>
      </c>
      <c r="RU24" s="207" t="s">
        <v>69</v>
      </c>
      <c r="RV24" s="207" t="s">
        <v>69</v>
      </c>
      <c r="RW24" s="207" t="s">
        <v>69</v>
      </c>
      <c r="RX24" s="207" t="s">
        <v>69</v>
      </c>
      <c r="RY24" s="207" t="s">
        <v>69</v>
      </c>
      <c r="RZ24" s="207" t="s">
        <v>69</v>
      </c>
      <c r="SA24" s="207" t="s">
        <v>69</v>
      </c>
      <c r="SB24" s="207" t="s">
        <v>69</v>
      </c>
      <c r="SC24" s="207" t="s">
        <v>69</v>
      </c>
      <c r="SD24" s="207" t="s">
        <v>69</v>
      </c>
      <c r="SE24" s="207" t="s">
        <v>69</v>
      </c>
      <c r="SF24" s="207" t="s">
        <v>69</v>
      </c>
      <c r="SG24" s="207" t="s">
        <v>69</v>
      </c>
      <c r="SH24" s="207" t="s">
        <v>69</v>
      </c>
      <c r="SI24" s="207" t="s">
        <v>69</v>
      </c>
      <c r="SJ24" s="207" t="s">
        <v>69</v>
      </c>
      <c r="SK24" s="207" t="s">
        <v>69</v>
      </c>
      <c r="SL24" s="207" t="s">
        <v>69</v>
      </c>
      <c r="SM24" s="207" t="s">
        <v>69</v>
      </c>
      <c r="SN24" s="207" t="s">
        <v>69</v>
      </c>
      <c r="SO24" s="207" t="s">
        <v>69</v>
      </c>
      <c r="SP24" s="207" t="s">
        <v>69</v>
      </c>
      <c r="SQ24" s="207" t="s">
        <v>69</v>
      </c>
      <c r="SR24" s="207" t="s">
        <v>69</v>
      </c>
      <c r="SS24" s="207" t="s">
        <v>69</v>
      </c>
      <c r="ST24" s="207" t="s">
        <v>69</v>
      </c>
      <c r="SU24" s="207" t="s">
        <v>69</v>
      </c>
      <c r="SV24" s="207" t="s">
        <v>69</v>
      </c>
      <c r="SW24" s="207" t="s">
        <v>69</v>
      </c>
      <c r="SX24" s="207" t="s">
        <v>69</v>
      </c>
      <c r="SY24" s="207" t="s">
        <v>69</v>
      </c>
      <c r="SZ24" s="207" t="s">
        <v>69</v>
      </c>
      <c r="TA24" s="207" t="s">
        <v>69</v>
      </c>
      <c r="TB24" s="207" t="s">
        <v>69</v>
      </c>
      <c r="TC24" s="207" t="s">
        <v>69</v>
      </c>
      <c r="TD24" s="207" t="s">
        <v>26</v>
      </c>
      <c r="TE24" s="207" t="s">
        <v>26</v>
      </c>
      <c r="TF24" s="207" t="s">
        <v>26</v>
      </c>
      <c r="TG24" s="207" t="s">
        <v>15</v>
      </c>
      <c r="TH24" s="207" t="s">
        <v>26</v>
      </c>
      <c r="TI24" s="207" t="s">
        <v>26</v>
      </c>
      <c r="TJ24" s="207" t="s">
        <v>26</v>
      </c>
      <c r="TK24" s="207" t="s">
        <v>26</v>
      </c>
      <c r="TL24" s="207" t="s">
        <v>27</v>
      </c>
      <c r="TM24" s="207" t="s">
        <v>15</v>
      </c>
      <c r="TN24" s="207" t="s">
        <v>26</v>
      </c>
      <c r="TO24" s="207" t="s">
        <v>26</v>
      </c>
      <c r="TP24" s="207" t="s">
        <v>15</v>
      </c>
      <c r="TQ24" s="207" t="s">
        <v>26</v>
      </c>
      <c r="TR24" s="207" t="s">
        <v>27</v>
      </c>
      <c r="TS24" s="207" t="s">
        <v>26</v>
      </c>
      <c r="TT24" s="207" t="s">
        <v>26</v>
      </c>
      <c r="TU24" s="207" t="s">
        <v>69</v>
      </c>
      <c r="TV24" s="207" t="s">
        <v>26</v>
      </c>
      <c r="TW24" s="207" t="s">
        <v>26</v>
      </c>
      <c r="TX24" s="207" t="s">
        <v>26</v>
      </c>
      <c r="TY24" s="207" t="s">
        <v>26</v>
      </c>
      <c r="TZ24" s="207" t="s">
        <v>26</v>
      </c>
      <c r="UA24" s="207" t="s">
        <v>26</v>
      </c>
      <c r="UB24" s="207" t="s">
        <v>26</v>
      </c>
      <c r="UC24" s="207" t="s">
        <v>26</v>
      </c>
      <c r="UD24" s="207" t="s">
        <v>26</v>
      </c>
      <c r="UE24" s="207" t="s">
        <v>26</v>
      </c>
      <c r="UF24" s="207" t="s">
        <v>26</v>
      </c>
      <c r="UG24" s="207" t="s">
        <v>26</v>
      </c>
      <c r="UH24" s="207" t="s">
        <v>26</v>
      </c>
      <c r="UI24" s="207" t="s">
        <v>26</v>
      </c>
      <c r="UJ24" s="207" t="s">
        <v>26</v>
      </c>
      <c r="UK24" s="207" t="s">
        <v>26</v>
      </c>
      <c r="UL24" s="207" t="s">
        <v>26</v>
      </c>
      <c r="UM24" s="207" t="s">
        <v>26</v>
      </c>
      <c r="UN24" s="207" t="s">
        <v>26</v>
      </c>
      <c r="UO24" s="207" t="s">
        <v>26</v>
      </c>
      <c r="UP24" s="207" t="s">
        <v>26</v>
      </c>
      <c r="UQ24" s="207" t="s">
        <v>26</v>
      </c>
      <c r="UR24" s="207" t="s">
        <v>26</v>
      </c>
      <c r="US24" s="207" t="s">
        <v>26</v>
      </c>
      <c r="UT24" s="207" t="s">
        <v>26</v>
      </c>
      <c r="UU24" s="207" t="s">
        <v>26</v>
      </c>
      <c r="UV24" s="207" t="s">
        <v>26</v>
      </c>
      <c r="UW24" s="207" t="s">
        <v>26</v>
      </c>
      <c r="UX24" s="207" t="s">
        <v>27</v>
      </c>
      <c r="UY24" s="207" t="s">
        <v>26</v>
      </c>
      <c r="UZ24" s="207" t="s">
        <v>26</v>
      </c>
      <c r="VA24" s="207" t="s">
        <v>26</v>
      </c>
      <c r="VB24" s="207" t="s">
        <v>26</v>
      </c>
      <c r="VC24" s="207" t="s">
        <v>69</v>
      </c>
      <c r="VD24" s="207" t="s">
        <v>69</v>
      </c>
      <c r="VE24" s="207" t="s">
        <v>69</v>
      </c>
      <c r="VF24" s="207" t="s">
        <v>69</v>
      </c>
      <c r="VG24" s="207" t="s">
        <v>69</v>
      </c>
      <c r="VH24" s="207" t="s">
        <v>69</v>
      </c>
      <c r="VI24" s="207" t="s">
        <v>69</v>
      </c>
      <c r="VJ24" s="207" t="s">
        <v>69</v>
      </c>
      <c r="VK24" s="207" t="s">
        <v>69</v>
      </c>
      <c r="VL24" s="207" t="s">
        <v>69</v>
      </c>
      <c r="VM24" s="207" t="s">
        <v>69</v>
      </c>
      <c r="VN24" s="207" t="s">
        <v>26</v>
      </c>
      <c r="VO24" s="207" t="s">
        <v>26</v>
      </c>
      <c r="VP24" s="207" t="s">
        <v>26</v>
      </c>
      <c r="VQ24" s="207" t="s">
        <v>26</v>
      </c>
      <c r="VR24" s="207" t="s">
        <v>26</v>
      </c>
      <c r="VS24" s="207" t="s">
        <v>26</v>
      </c>
      <c r="VT24" s="207" t="s">
        <v>26</v>
      </c>
      <c r="VU24" s="207" t="s">
        <v>26</v>
      </c>
      <c r="VV24" s="207" t="s">
        <v>26</v>
      </c>
      <c r="VW24" s="207" t="s">
        <v>27</v>
      </c>
      <c r="VX24" s="207" t="s">
        <v>26</v>
      </c>
      <c r="VY24" s="207" t="s">
        <v>26</v>
      </c>
      <c r="VZ24" s="207" t="s">
        <v>26</v>
      </c>
      <c r="WA24" s="207" t="s">
        <v>26</v>
      </c>
      <c r="WB24" s="207" t="s">
        <v>27</v>
      </c>
      <c r="WC24" s="207" t="s">
        <v>26</v>
      </c>
      <c r="WD24" s="207" t="s">
        <v>26</v>
      </c>
      <c r="WE24" s="207" t="s">
        <v>26</v>
      </c>
      <c r="WF24" s="207" t="s">
        <v>26</v>
      </c>
      <c r="WG24" s="207" t="s">
        <v>26</v>
      </c>
      <c r="WH24" s="207" t="s">
        <v>26</v>
      </c>
      <c r="WI24" s="207" t="s">
        <v>69</v>
      </c>
      <c r="WJ24" s="207" t="s">
        <v>69</v>
      </c>
      <c r="WK24" s="207" t="s">
        <v>69</v>
      </c>
      <c r="WL24" s="207" t="s">
        <v>26</v>
      </c>
      <c r="WM24" s="207" t="s">
        <v>69</v>
      </c>
      <c r="WN24" s="207" t="s">
        <v>69</v>
      </c>
      <c r="WO24" s="207" t="s">
        <v>69</v>
      </c>
      <c r="WP24" s="207" t="s">
        <v>26</v>
      </c>
      <c r="WQ24" s="207" t="s">
        <v>26</v>
      </c>
      <c r="WR24" s="207" t="s">
        <v>26</v>
      </c>
      <c r="WS24" s="207" t="s">
        <v>26</v>
      </c>
      <c r="WT24" s="207" t="s">
        <v>26</v>
      </c>
      <c r="WU24" s="207" t="s">
        <v>26</v>
      </c>
      <c r="WV24" s="207" t="s">
        <v>26</v>
      </c>
      <c r="WW24" s="207" t="s">
        <v>26</v>
      </c>
      <c r="WX24" s="207" t="s">
        <v>26</v>
      </c>
      <c r="WY24" s="207" t="s">
        <v>26</v>
      </c>
      <c r="WZ24" s="207" t="s">
        <v>26</v>
      </c>
      <c r="XA24" s="207" t="s">
        <v>26</v>
      </c>
      <c r="XB24" s="207" t="s">
        <v>26</v>
      </c>
      <c r="XC24" s="207" t="s">
        <v>26</v>
      </c>
      <c r="XD24" s="207" t="s">
        <v>26</v>
      </c>
      <c r="XE24" s="207" t="s">
        <v>26</v>
      </c>
      <c r="XF24" s="207" t="s">
        <v>26</v>
      </c>
      <c r="XG24" s="207" t="s">
        <v>27</v>
      </c>
      <c r="XH24" s="207" t="s">
        <v>26</v>
      </c>
      <c r="XI24" s="207" t="s">
        <v>26</v>
      </c>
      <c r="XJ24" s="207" t="s">
        <v>26</v>
      </c>
      <c r="XK24" s="207" t="s">
        <v>26</v>
      </c>
      <c r="XL24" s="207" t="s">
        <v>69</v>
      </c>
      <c r="XM24" s="207" t="s">
        <v>69</v>
      </c>
      <c r="XN24" s="207" t="s">
        <v>69</v>
      </c>
      <c r="XO24" s="207" t="s">
        <v>69</v>
      </c>
      <c r="XP24" s="207" t="s">
        <v>69</v>
      </c>
      <c r="XQ24" s="207" t="s">
        <v>26</v>
      </c>
      <c r="XR24" s="207" t="s">
        <v>26</v>
      </c>
      <c r="XS24" s="207" t="s">
        <v>26</v>
      </c>
      <c r="XT24" s="207" t="s">
        <v>26</v>
      </c>
      <c r="XU24" s="207" t="s">
        <v>26</v>
      </c>
      <c r="XV24" s="207" t="s">
        <v>26</v>
      </c>
      <c r="XW24" s="207" t="s">
        <v>26</v>
      </c>
      <c r="XX24" s="207" t="s">
        <v>26</v>
      </c>
      <c r="XY24" s="207" t="s">
        <v>26</v>
      </c>
      <c r="XZ24" s="207" t="s">
        <v>69</v>
      </c>
      <c r="YA24" s="207" t="s">
        <v>69</v>
      </c>
      <c r="YB24" s="207" t="s">
        <v>27</v>
      </c>
      <c r="YC24" s="207" t="s">
        <v>26</v>
      </c>
      <c r="YD24" s="207" t="s">
        <v>27</v>
      </c>
      <c r="YE24" s="207" t="s">
        <v>26</v>
      </c>
      <c r="YF24" s="207" t="s">
        <v>26</v>
      </c>
      <c r="YG24" s="207" t="s">
        <v>26</v>
      </c>
      <c r="YH24" s="207" t="s">
        <v>26</v>
      </c>
      <c r="YI24" s="207" t="s">
        <v>26</v>
      </c>
      <c r="YJ24" s="207" t="s">
        <v>26</v>
      </c>
      <c r="YK24" s="207" t="s">
        <v>26</v>
      </c>
      <c r="YL24" s="207" t="s">
        <v>26</v>
      </c>
      <c r="YM24" s="207" t="s">
        <v>26</v>
      </c>
      <c r="YN24" s="207" t="s">
        <v>26</v>
      </c>
      <c r="YO24" s="207" t="s">
        <v>26</v>
      </c>
      <c r="YP24" s="207" t="s">
        <v>69</v>
      </c>
      <c r="YQ24" s="207" t="s">
        <v>69</v>
      </c>
      <c r="YR24" s="207" t="s">
        <v>69</v>
      </c>
      <c r="YS24" s="207" t="s">
        <v>69</v>
      </c>
      <c r="YT24" s="207" t="s">
        <v>69</v>
      </c>
      <c r="YU24" s="207" t="s">
        <v>26</v>
      </c>
      <c r="YV24" s="207" t="s">
        <v>26</v>
      </c>
      <c r="YW24" s="207" t="s">
        <v>26</v>
      </c>
      <c r="YX24" s="207" t="s">
        <v>26</v>
      </c>
      <c r="YY24" s="207" t="s">
        <v>69</v>
      </c>
      <c r="YZ24" s="207" t="s">
        <v>26</v>
      </c>
      <c r="ZA24" s="207" t="s">
        <v>27</v>
      </c>
      <c r="ZB24" s="207" t="s">
        <v>69</v>
      </c>
      <c r="ZC24" s="207" t="s">
        <v>69</v>
      </c>
      <c r="ZD24" s="207" t="s">
        <v>69</v>
      </c>
      <c r="ZE24" s="207" t="s">
        <v>26</v>
      </c>
      <c r="ZF24" s="207" t="s">
        <v>26</v>
      </c>
      <c r="ZG24" s="207" t="s">
        <v>69</v>
      </c>
      <c r="ZH24" s="207" t="s">
        <v>69</v>
      </c>
      <c r="ZI24" s="207" t="s">
        <v>69</v>
      </c>
      <c r="ZJ24" s="207" t="s">
        <v>69</v>
      </c>
      <c r="ZK24" s="207" t="s">
        <v>69</v>
      </c>
      <c r="ZL24" s="207" t="s">
        <v>69</v>
      </c>
      <c r="ZM24" s="207" t="s">
        <v>69</v>
      </c>
      <c r="ZN24" s="207" t="s">
        <v>69</v>
      </c>
      <c r="ZO24" s="207" t="s">
        <v>69</v>
      </c>
      <c r="ZP24" s="207" t="s">
        <v>69</v>
      </c>
      <c r="ZQ24" s="207" t="s">
        <v>69</v>
      </c>
      <c r="ZR24" s="207" t="s">
        <v>69</v>
      </c>
      <c r="ZS24" s="207" t="s">
        <v>69</v>
      </c>
      <c r="ZT24" s="207" t="s">
        <v>69</v>
      </c>
      <c r="ZU24" s="207" t="s">
        <v>26</v>
      </c>
      <c r="ZV24" s="207" t="s">
        <v>26</v>
      </c>
      <c r="ZW24" s="207" t="s">
        <v>26</v>
      </c>
      <c r="ZX24" s="207" t="s">
        <v>69</v>
      </c>
      <c r="ZY24" s="207" t="s">
        <v>69</v>
      </c>
      <c r="ZZ24" s="207" t="s">
        <v>26</v>
      </c>
      <c r="AAA24" s="207" t="s">
        <v>158</v>
      </c>
      <c r="AAB24" s="207" t="s">
        <v>158</v>
      </c>
      <c r="AAC24" s="207" t="s">
        <v>158</v>
      </c>
      <c r="AAD24" s="207" t="s">
        <v>158</v>
      </c>
      <c r="AAE24" s="207" t="s">
        <v>158</v>
      </c>
      <c r="AAF24" s="207" t="s">
        <v>158</v>
      </c>
      <c r="AAG24" s="207" t="s">
        <v>158</v>
      </c>
      <c r="AAH24" s="207" t="s">
        <v>158</v>
      </c>
      <c r="AAI24" s="207" t="s">
        <v>158</v>
      </c>
      <c r="AAJ24" s="207" t="s">
        <v>158</v>
      </c>
      <c r="AAK24" s="207" t="s">
        <v>158</v>
      </c>
      <c r="AAL24" s="207" t="s">
        <v>158</v>
      </c>
      <c r="AAM24" s="207" t="s">
        <v>158</v>
      </c>
      <c r="AAN24" s="207" t="s">
        <v>158</v>
      </c>
      <c r="AAO24" s="207" t="s">
        <v>158</v>
      </c>
      <c r="AAP24" s="207" t="s">
        <v>158</v>
      </c>
      <c r="AAQ24" s="207" t="s">
        <v>158</v>
      </c>
      <c r="AAR24" s="207" t="s">
        <v>158</v>
      </c>
      <c r="AAS24" s="207" t="s">
        <v>158</v>
      </c>
      <c r="AAT24" s="207" t="s">
        <v>158</v>
      </c>
      <c r="AAU24" s="207" t="s">
        <v>158</v>
      </c>
      <c r="AAV24" s="207" t="s">
        <v>158</v>
      </c>
      <c r="AAW24" s="207" t="s">
        <v>158</v>
      </c>
      <c r="AAX24" s="207" t="s">
        <v>158</v>
      </c>
      <c r="AAY24" s="207" t="s">
        <v>158</v>
      </c>
      <c r="AAZ24" s="207" t="s">
        <v>158</v>
      </c>
      <c r="ABA24" s="306">
        <f>(ÜBERSICHT!K24)</f>
        <v>0</v>
      </c>
      <c r="ABB24" s="195">
        <f>(ÜBERSICHT!L24)</f>
        <v>0</v>
      </c>
      <c r="ABC24" s="206">
        <f t="shared" si="2"/>
        <v>155</v>
      </c>
      <c r="ABD24" s="34">
        <f t="shared" si="3"/>
        <v>143</v>
      </c>
      <c r="ABE24" s="34">
        <f t="shared" si="4"/>
        <v>12</v>
      </c>
      <c r="ABF24" s="34">
        <f t="shared" si="5"/>
        <v>0</v>
      </c>
      <c r="ABG24" s="34">
        <f t="shared" si="6"/>
        <v>3</v>
      </c>
      <c r="ABH24" s="34">
        <f t="shared" si="7"/>
        <v>0</v>
      </c>
      <c r="ABI24" s="34">
        <f t="shared" si="8"/>
        <v>538</v>
      </c>
      <c r="ABJ24" s="73">
        <f t="shared" si="9"/>
        <v>696</v>
      </c>
      <c r="ABK24" s="28"/>
      <c r="ABL24" s="28"/>
      <c r="ABM24" s="28"/>
      <c r="ABN24" s="28"/>
      <c r="ABO24" s="28"/>
      <c r="ABP24" s="271" t="str">
        <f>(Mitglieder!C25)</f>
        <v>Manhattan</v>
      </c>
      <c r="ABQ24" s="216">
        <f t="shared" si="103"/>
        <v>0.92258064516129035</v>
      </c>
      <c r="ABR24" s="216">
        <f t="shared" si="104"/>
        <v>1</v>
      </c>
      <c r="ABS24" s="34">
        <f t="shared" si="10"/>
        <v>3</v>
      </c>
      <c r="ABT24" s="34">
        <f t="shared" si="11"/>
        <v>0</v>
      </c>
      <c r="ABU24" s="34">
        <f t="shared" si="12"/>
        <v>0</v>
      </c>
      <c r="ABV24" s="34">
        <f t="shared" si="13"/>
        <v>0</v>
      </c>
      <c r="ABW24" s="34">
        <f t="shared" si="14"/>
        <v>0</v>
      </c>
      <c r="ABX24" s="34">
        <f t="shared" si="15"/>
        <v>28</v>
      </c>
      <c r="ABY24" s="73">
        <f t="shared" si="16"/>
        <v>31</v>
      </c>
      <c r="ABZ24" s="216" t="e">
        <f t="shared" si="105"/>
        <v>#DIV/0!</v>
      </c>
      <c r="ACA24" s="34">
        <f t="shared" si="17"/>
        <v>0</v>
      </c>
      <c r="ACB24" s="34">
        <f t="shared" si="18"/>
        <v>0</v>
      </c>
      <c r="ACC24" s="34">
        <f t="shared" si="19"/>
        <v>0</v>
      </c>
      <c r="ACD24" s="34">
        <f t="shared" si="20"/>
        <v>0</v>
      </c>
      <c r="ACE24" s="34">
        <f t="shared" si="21"/>
        <v>0</v>
      </c>
      <c r="ACF24" s="34">
        <f t="shared" si="22"/>
        <v>31</v>
      </c>
      <c r="ACG24" s="73">
        <f t="shared" si="113"/>
        <v>31</v>
      </c>
      <c r="ACH24" s="216">
        <f t="shared" si="106"/>
        <v>0.84615384615384626</v>
      </c>
      <c r="ACI24" s="34">
        <f t="shared" si="24"/>
        <v>11</v>
      </c>
      <c r="ACJ24" s="34">
        <f t="shared" si="25"/>
        <v>2</v>
      </c>
      <c r="ACK24" s="34">
        <f t="shared" si="26"/>
        <v>0</v>
      </c>
      <c r="ACL24" s="34">
        <f t="shared" si="27"/>
        <v>3</v>
      </c>
      <c r="ACM24" s="34">
        <f t="shared" si="28"/>
        <v>0</v>
      </c>
      <c r="ACN24" s="34">
        <f t="shared" si="29"/>
        <v>15</v>
      </c>
      <c r="ACO24" s="73">
        <f t="shared" si="114"/>
        <v>31</v>
      </c>
      <c r="ACP24" s="216">
        <f t="shared" si="107"/>
        <v>1</v>
      </c>
      <c r="ACQ24" s="34">
        <f t="shared" si="31"/>
        <v>29</v>
      </c>
      <c r="ACR24" s="34">
        <f t="shared" si="32"/>
        <v>0</v>
      </c>
      <c r="ACS24" s="34">
        <f t="shared" si="33"/>
        <v>0</v>
      </c>
      <c r="ACT24" s="34">
        <f t="shared" si="34"/>
        <v>0</v>
      </c>
      <c r="ACU24" s="34">
        <f t="shared" si="35"/>
        <v>0</v>
      </c>
      <c r="ACV24" s="34">
        <f t="shared" si="36"/>
        <v>1</v>
      </c>
      <c r="ACW24" s="73">
        <f t="shared" si="115"/>
        <v>30</v>
      </c>
      <c r="ACX24" s="216">
        <f t="shared" si="108"/>
        <v>0.85000000000000009</v>
      </c>
      <c r="ACY24" s="34">
        <f t="shared" si="38"/>
        <v>17</v>
      </c>
      <c r="ACZ24" s="34">
        <f t="shared" si="39"/>
        <v>3</v>
      </c>
      <c r="ADA24" s="34">
        <f t="shared" si="40"/>
        <v>0</v>
      </c>
      <c r="ADB24" s="34">
        <f t="shared" si="41"/>
        <v>0</v>
      </c>
      <c r="ADC24" s="34">
        <f t="shared" si="42"/>
        <v>0</v>
      </c>
      <c r="ADD24" s="34">
        <f t="shared" si="43"/>
        <v>11</v>
      </c>
      <c r="ADE24" s="73">
        <f t="shared" si="116"/>
        <v>31</v>
      </c>
      <c r="ADF24" s="216">
        <f t="shared" si="109"/>
        <v>1</v>
      </c>
      <c r="ADG24" s="34">
        <f t="shared" si="45"/>
        <v>24</v>
      </c>
      <c r="ADH24" s="34">
        <f t="shared" si="46"/>
        <v>0</v>
      </c>
      <c r="ADI24" s="34">
        <f t="shared" si="47"/>
        <v>0</v>
      </c>
      <c r="ADJ24" s="34">
        <f t="shared" si="48"/>
        <v>0</v>
      </c>
      <c r="ADK24" s="34">
        <f t="shared" si="49"/>
        <v>0</v>
      </c>
      <c r="ADL24" s="34">
        <f t="shared" si="50"/>
        <v>6</v>
      </c>
      <c r="ADM24" s="73">
        <f t="shared" si="117"/>
        <v>30</v>
      </c>
      <c r="ADN24" s="216">
        <f t="shared" si="110"/>
        <v>0.875</v>
      </c>
      <c r="ADO24" s="34">
        <f t="shared" si="52"/>
        <v>21</v>
      </c>
      <c r="ADP24" s="34">
        <f t="shared" si="53"/>
        <v>3</v>
      </c>
      <c r="ADQ24" s="34">
        <f t="shared" si="54"/>
        <v>0</v>
      </c>
      <c r="ADR24" s="34">
        <f t="shared" si="55"/>
        <v>0</v>
      </c>
      <c r="ADS24" s="34">
        <f t="shared" si="56"/>
        <v>0</v>
      </c>
      <c r="ADT24" s="34">
        <f t="shared" si="57"/>
        <v>7</v>
      </c>
      <c r="ADU24" s="73">
        <f t="shared" si="118"/>
        <v>31</v>
      </c>
      <c r="ADV24" s="216">
        <f t="shared" si="111"/>
        <v>0.91666666666666663</v>
      </c>
      <c r="ADW24" s="34">
        <f t="shared" si="72"/>
        <v>11</v>
      </c>
      <c r="ADX24" s="34">
        <f t="shared" si="73"/>
        <v>1</v>
      </c>
      <c r="ADY24" s="34">
        <f t="shared" si="74"/>
        <v>0</v>
      </c>
      <c r="ADZ24" s="34">
        <f t="shared" si="75"/>
        <v>0</v>
      </c>
      <c r="AEA24" s="34">
        <f t="shared" si="76"/>
        <v>0</v>
      </c>
      <c r="AEB24" s="34">
        <f t="shared" si="77"/>
        <v>19</v>
      </c>
      <c r="AEC24" s="73">
        <f t="shared" si="119"/>
        <v>31</v>
      </c>
      <c r="AED24" s="216">
        <f t="shared" si="112"/>
        <v>1</v>
      </c>
      <c r="AEE24" s="34">
        <f t="shared" si="79"/>
        <v>4</v>
      </c>
      <c r="AEF24" s="34">
        <f t="shared" si="80"/>
        <v>0</v>
      </c>
      <c r="AEG24" s="34">
        <f t="shared" si="81"/>
        <v>0</v>
      </c>
      <c r="AEH24" s="34">
        <f t="shared" si="82"/>
        <v>0</v>
      </c>
      <c r="AEI24" s="34">
        <f t="shared" si="83"/>
        <v>0</v>
      </c>
      <c r="AEJ24" s="34">
        <f t="shared" si="84"/>
        <v>6</v>
      </c>
      <c r="AEK24" s="73">
        <f t="shared" si="120"/>
        <v>10</v>
      </c>
    </row>
    <row r="25" spans="1:817" x14ac:dyDescent="0.3">
      <c r="A25" s="200">
        <f t="shared" si="61"/>
        <v>23</v>
      </c>
      <c r="B25" s="283">
        <f>1*SUBTOTAL(3,A$3:A25)</f>
        <v>23</v>
      </c>
      <c r="C25" s="6" t="str">
        <f>(Mitglieder!C26)</f>
        <v>Meistro</v>
      </c>
      <c r="D25" s="171">
        <f t="shared" si="0"/>
        <v>0.89688249400479614</v>
      </c>
      <c r="E25" s="171">
        <f t="shared" si="1"/>
        <v>1</v>
      </c>
      <c r="F25" s="56"/>
      <c r="G25" s="207" t="s">
        <v>69</v>
      </c>
      <c r="H25" s="207" t="s">
        <v>69</v>
      </c>
      <c r="I25" s="207" t="s">
        <v>69</v>
      </c>
      <c r="J25" s="207" t="s">
        <v>69</v>
      </c>
      <c r="K25" s="207" t="s">
        <v>69</v>
      </c>
      <c r="L25" s="207" t="s">
        <v>69</v>
      </c>
      <c r="M25" s="207" t="s">
        <v>69</v>
      </c>
      <c r="N25" s="207" t="s">
        <v>69</v>
      </c>
      <c r="O25" s="207" t="s">
        <v>69</v>
      </c>
      <c r="P25" s="207" t="s">
        <v>69</v>
      </c>
      <c r="Q25" s="207" t="s">
        <v>69</v>
      </c>
      <c r="R25" s="207" t="s">
        <v>69</v>
      </c>
      <c r="S25" s="207" t="s">
        <v>69</v>
      </c>
      <c r="T25" s="207" t="s">
        <v>69</v>
      </c>
      <c r="U25" s="207" t="s">
        <v>69</v>
      </c>
      <c r="V25" s="207" t="s">
        <v>69</v>
      </c>
      <c r="W25" s="207" t="s">
        <v>69</v>
      </c>
      <c r="X25" s="207" t="s">
        <v>69</v>
      </c>
      <c r="Y25" s="207" t="s">
        <v>69</v>
      </c>
      <c r="Z25" s="207" t="s">
        <v>69</v>
      </c>
      <c r="AA25" s="207" t="s">
        <v>69</v>
      </c>
      <c r="AB25" s="207" t="s">
        <v>69</v>
      </c>
      <c r="AC25" s="207" t="s">
        <v>69</v>
      </c>
      <c r="AD25" s="207" t="s">
        <v>69</v>
      </c>
      <c r="AE25" s="207" t="s">
        <v>69</v>
      </c>
      <c r="AF25" s="207" t="s">
        <v>69</v>
      </c>
      <c r="AG25" s="207" t="s">
        <v>69</v>
      </c>
      <c r="AH25" s="207" t="s">
        <v>69</v>
      </c>
      <c r="AI25" s="207" t="s">
        <v>69</v>
      </c>
      <c r="AJ25" s="207" t="s">
        <v>69</v>
      </c>
      <c r="AK25" s="207" t="s">
        <v>69</v>
      </c>
      <c r="AL25" s="207" t="s">
        <v>69</v>
      </c>
      <c r="AM25" s="207" t="s">
        <v>69</v>
      </c>
      <c r="AN25" s="207" t="s">
        <v>69</v>
      </c>
      <c r="AO25" s="207" t="s">
        <v>69</v>
      </c>
      <c r="AP25" s="207" t="s">
        <v>69</v>
      </c>
      <c r="AQ25" s="207" t="s">
        <v>69</v>
      </c>
      <c r="AR25" s="207" t="s">
        <v>69</v>
      </c>
      <c r="AS25" s="207" t="s">
        <v>69</v>
      </c>
      <c r="AT25" s="207" t="s">
        <v>69</v>
      </c>
      <c r="AU25" s="207" t="s">
        <v>69</v>
      </c>
      <c r="AV25" s="207" t="s">
        <v>69</v>
      </c>
      <c r="AW25" s="207" t="s">
        <v>69</v>
      </c>
      <c r="AX25" s="207" t="s">
        <v>69</v>
      </c>
      <c r="AY25" s="207" t="s">
        <v>69</v>
      </c>
      <c r="AZ25" s="207" t="s">
        <v>69</v>
      </c>
      <c r="BA25" s="207" t="s">
        <v>69</v>
      </c>
      <c r="BB25" s="207" t="s">
        <v>69</v>
      </c>
      <c r="BC25" s="207" t="s">
        <v>69</v>
      </c>
      <c r="BD25" s="207" t="s">
        <v>69</v>
      </c>
      <c r="BE25" s="207" t="s">
        <v>69</v>
      </c>
      <c r="BF25" s="207" t="s">
        <v>69</v>
      </c>
      <c r="BG25" s="207" t="s">
        <v>69</v>
      </c>
      <c r="BH25" s="207" t="s">
        <v>69</v>
      </c>
      <c r="BI25" s="207" t="s">
        <v>69</v>
      </c>
      <c r="BJ25" s="207" t="s">
        <v>69</v>
      </c>
      <c r="BK25" s="207" t="s">
        <v>69</v>
      </c>
      <c r="BL25" s="207" t="s">
        <v>69</v>
      </c>
      <c r="BM25" s="207" t="s">
        <v>69</v>
      </c>
      <c r="BN25" s="207" t="s">
        <v>69</v>
      </c>
      <c r="BO25" s="207" t="s">
        <v>69</v>
      </c>
      <c r="BP25" s="207" t="s">
        <v>69</v>
      </c>
      <c r="BQ25" s="207" t="s">
        <v>69</v>
      </c>
      <c r="BR25" s="207" t="s">
        <v>69</v>
      </c>
      <c r="BS25" s="207" t="s">
        <v>69</v>
      </c>
      <c r="BT25" s="207" t="s">
        <v>69</v>
      </c>
      <c r="BU25" s="207" t="s">
        <v>69</v>
      </c>
      <c r="BV25" s="207" t="s">
        <v>69</v>
      </c>
      <c r="BW25" s="207" t="s">
        <v>69</v>
      </c>
      <c r="BX25" s="207" t="s">
        <v>69</v>
      </c>
      <c r="BY25" s="207" t="s">
        <v>69</v>
      </c>
      <c r="BZ25" s="207" t="s">
        <v>69</v>
      </c>
      <c r="CA25" s="207" t="s">
        <v>69</v>
      </c>
      <c r="CB25" s="207" t="s">
        <v>69</v>
      </c>
      <c r="CC25" s="207" t="s">
        <v>69</v>
      </c>
      <c r="CD25" s="207" t="s">
        <v>69</v>
      </c>
      <c r="CE25" s="207" t="s">
        <v>69</v>
      </c>
      <c r="CF25" s="207" t="s">
        <v>69</v>
      </c>
      <c r="CG25" s="207" t="s">
        <v>69</v>
      </c>
      <c r="CH25" s="207" t="s">
        <v>69</v>
      </c>
      <c r="CI25" s="207" t="s">
        <v>69</v>
      </c>
      <c r="CJ25" s="207" t="s">
        <v>69</v>
      </c>
      <c r="CK25" s="207" t="s">
        <v>69</v>
      </c>
      <c r="CL25" s="207" t="s">
        <v>69</v>
      </c>
      <c r="CM25" s="207" t="s">
        <v>69</v>
      </c>
      <c r="CN25" s="207" t="s">
        <v>69</v>
      </c>
      <c r="CO25" s="207" t="s">
        <v>69</v>
      </c>
      <c r="CP25" s="207" t="s">
        <v>69</v>
      </c>
      <c r="CQ25" s="207" t="s">
        <v>69</v>
      </c>
      <c r="CR25" s="207" t="s">
        <v>69</v>
      </c>
      <c r="CS25" s="207" t="s">
        <v>69</v>
      </c>
      <c r="CT25" s="207" t="s">
        <v>69</v>
      </c>
      <c r="CU25" s="207" t="s">
        <v>69</v>
      </c>
      <c r="CV25" s="207" t="s">
        <v>69</v>
      </c>
      <c r="CW25" s="207" t="s">
        <v>69</v>
      </c>
      <c r="CX25" s="207" t="s">
        <v>69</v>
      </c>
      <c r="CY25" s="207" t="s">
        <v>69</v>
      </c>
      <c r="CZ25" s="207" t="s">
        <v>69</v>
      </c>
      <c r="DA25" s="207" t="s">
        <v>69</v>
      </c>
      <c r="DB25" s="207" t="s">
        <v>69</v>
      </c>
      <c r="DC25" s="207" t="s">
        <v>69</v>
      </c>
      <c r="DD25" s="207" t="s">
        <v>69</v>
      </c>
      <c r="DE25" s="207" t="s">
        <v>69</v>
      </c>
      <c r="DF25" s="207" t="s">
        <v>69</v>
      </c>
      <c r="DG25" s="207" t="s">
        <v>69</v>
      </c>
      <c r="DH25" s="207" t="s">
        <v>69</v>
      </c>
      <c r="DI25" s="207" t="s">
        <v>69</v>
      </c>
      <c r="DJ25" s="207" t="s">
        <v>69</v>
      </c>
      <c r="DK25" s="207" t="s">
        <v>69</v>
      </c>
      <c r="DL25" s="207" t="s">
        <v>69</v>
      </c>
      <c r="DM25" s="207" t="s">
        <v>69</v>
      </c>
      <c r="DN25" s="207" t="s">
        <v>69</v>
      </c>
      <c r="DO25" s="207" t="s">
        <v>69</v>
      </c>
      <c r="DP25" s="207" t="s">
        <v>69</v>
      </c>
      <c r="DQ25" s="207" t="s">
        <v>69</v>
      </c>
      <c r="DR25" s="207" t="s">
        <v>69</v>
      </c>
      <c r="DS25" s="207" t="s">
        <v>69</v>
      </c>
      <c r="DT25" s="207" t="s">
        <v>69</v>
      </c>
      <c r="DU25" s="207" t="s">
        <v>69</v>
      </c>
      <c r="DV25" s="207" t="s">
        <v>69</v>
      </c>
      <c r="DW25" s="207" t="s">
        <v>69</v>
      </c>
      <c r="DX25" s="207" t="s">
        <v>69</v>
      </c>
      <c r="DY25" s="207" t="s">
        <v>69</v>
      </c>
      <c r="DZ25" s="207" t="s">
        <v>69</v>
      </c>
      <c r="EA25" s="207" t="s">
        <v>69</v>
      </c>
      <c r="EB25" s="207" t="s">
        <v>69</v>
      </c>
      <c r="EC25" s="207" t="s">
        <v>69</v>
      </c>
      <c r="ED25" s="207" t="s">
        <v>69</v>
      </c>
      <c r="EE25" s="207" t="s">
        <v>69</v>
      </c>
      <c r="EF25" s="207" t="s">
        <v>69</v>
      </c>
      <c r="EG25" s="207" t="s">
        <v>69</v>
      </c>
      <c r="EH25" s="207" t="s">
        <v>69</v>
      </c>
      <c r="EI25" s="207" t="s">
        <v>69</v>
      </c>
      <c r="EJ25" s="207" t="s">
        <v>69</v>
      </c>
      <c r="EK25" s="207" t="s">
        <v>69</v>
      </c>
      <c r="EL25" s="207" t="s">
        <v>69</v>
      </c>
      <c r="EM25" s="207" t="s">
        <v>69</v>
      </c>
      <c r="EN25" s="207" t="s">
        <v>69</v>
      </c>
      <c r="EO25" s="207" t="s">
        <v>69</v>
      </c>
      <c r="EP25" s="207" t="s">
        <v>69</v>
      </c>
      <c r="EQ25" s="207" t="s">
        <v>69</v>
      </c>
      <c r="ER25" s="207" t="s">
        <v>69</v>
      </c>
      <c r="ES25" s="207" t="s">
        <v>69</v>
      </c>
      <c r="ET25" s="207" t="s">
        <v>69</v>
      </c>
      <c r="EU25" s="207" t="s">
        <v>69</v>
      </c>
      <c r="EV25" s="207" t="s">
        <v>69</v>
      </c>
      <c r="EW25" s="207" t="s">
        <v>69</v>
      </c>
      <c r="EX25" s="207" t="s">
        <v>69</v>
      </c>
      <c r="EY25" s="207" t="s">
        <v>69</v>
      </c>
      <c r="EZ25" s="207" t="s">
        <v>69</v>
      </c>
      <c r="FA25" s="207" t="s">
        <v>69</v>
      </c>
      <c r="FB25" s="207" t="s">
        <v>69</v>
      </c>
      <c r="FC25" s="207" t="s">
        <v>69</v>
      </c>
      <c r="FD25" s="207" t="s">
        <v>69</v>
      </c>
      <c r="FE25" s="207" t="s">
        <v>69</v>
      </c>
      <c r="FF25" s="207" t="s">
        <v>69</v>
      </c>
      <c r="FG25" s="207" t="s">
        <v>69</v>
      </c>
      <c r="FH25" s="207" t="s">
        <v>69</v>
      </c>
      <c r="FI25" s="207" t="s">
        <v>69</v>
      </c>
      <c r="FJ25" s="207" t="s">
        <v>69</v>
      </c>
      <c r="FK25" s="207" t="s">
        <v>69</v>
      </c>
      <c r="FL25" s="207" t="s">
        <v>69</v>
      </c>
      <c r="FM25" s="207" t="s">
        <v>69</v>
      </c>
      <c r="FN25" s="207" t="s">
        <v>69</v>
      </c>
      <c r="FO25" s="207" t="s">
        <v>69</v>
      </c>
      <c r="FP25" s="207" t="s">
        <v>69</v>
      </c>
      <c r="FQ25" s="207" t="s">
        <v>69</v>
      </c>
      <c r="FR25" s="207" t="s">
        <v>69</v>
      </c>
      <c r="FS25" s="207" t="s">
        <v>69</v>
      </c>
      <c r="FT25" s="207" t="s">
        <v>69</v>
      </c>
      <c r="FU25" s="207" t="s">
        <v>69</v>
      </c>
      <c r="FV25" s="207" t="s">
        <v>69</v>
      </c>
      <c r="FW25" s="207" t="s">
        <v>69</v>
      </c>
      <c r="FX25" s="207" t="s">
        <v>69</v>
      </c>
      <c r="FY25" s="207" t="s">
        <v>69</v>
      </c>
      <c r="FZ25" s="207" t="s">
        <v>69</v>
      </c>
      <c r="GA25" s="207" t="s">
        <v>69</v>
      </c>
      <c r="GB25" s="207" t="s">
        <v>69</v>
      </c>
      <c r="GC25" s="207" t="s">
        <v>69</v>
      </c>
      <c r="GD25" s="207" t="s">
        <v>69</v>
      </c>
      <c r="GE25" s="207" t="s">
        <v>69</v>
      </c>
      <c r="GF25" s="207" t="s">
        <v>69</v>
      </c>
      <c r="GG25" s="207" t="s">
        <v>69</v>
      </c>
      <c r="GH25" s="207" t="s">
        <v>69</v>
      </c>
      <c r="GI25" s="207" t="s">
        <v>69</v>
      </c>
      <c r="GJ25" s="207" t="s">
        <v>69</v>
      </c>
      <c r="GK25" s="207" t="s">
        <v>69</v>
      </c>
      <c r="GL25" s="207" t="s">
        <v>69</v>
      </c>
      <c r="GM25" s="207" t="s">
        <v>69</v>
      </c>
      <c r="GN25" s="207" t="s">
        <v>69</v>
      </c>
      <c r="GO25" s="207" t="s">
        <v>69</v>
      </c>
      <c r="GP25" s="207" t="s">
        <v>69</v>
      </c>
      <c r="GQ25" s="207" t="s">
        <v>69</v>
      </c>
      <c r="GR25" s="207" t="s">
        <v>69</v>
      </c>
      <c r="GS25" s="207" t="s">
        <v>69</v>
      </c>
      <c r="GT25" s="207" t="s">
        <v>69</v>
      </c>
      <c r="GU25" s="207" t="s">
        <v>69</v>
      </c>
      <c r="GV25" s="207" t="s">
        <v>69</v>
      </c>
      <c r="GW25" s="207" t="s">
        <v>69</v>
      </c>
      <c r="GX25" s="207" t="s">
        <v>69</v>
      </c>
      <c r="GY25" s="207" t="s">
        <v>69</v>
      </c>
      <c r="GZ25" s="207" t="s">
        <v>69</v>
      </c>
      <c r="HA25" s="207" t="s">
        <v>69</v>
      </c>
      <c r="HB25" s="207" t="s">
        <v>69</v>
      </c>
      <c r="HC25" s="207" t="s">
        <v>69</v>
      </c>
      <c r="HD25" s="207" t="s">
        <v>69</v>
      </c>
      <c r="HE25" s="207" t="s">
        <v>69</v>
      </c>
      <c r="HF25" s="207" t="s">
        <v>69</v>
      </c>
      <c r="HG25" s="207" t="s">
        <v>69</v>
      </c>
      <c r="HH25" s="207" t="s">
        <v>69</v>
      </c>
      <c r="HI25" s="207" t="s">
        <v>69</v>
      </c>
      <c r="HJ25" s="207" t="s">
        <v>69</v>
      </c>
      <c r="HK25" s="207" t="s">
        <v>69</v>
      </c>
      <c r="HL25" s="207" t="s">
        <v>69</v>
      </c>
      <c r="HM25" s="207" t="s">
        <v>69</v>
      </c>
      <c r="HN25" s="207" t="s">
        <v>69</v>
      </c>
      <c r="HO25" s="207" t="s">
        <v>69</v>
      </c>
      <c r="HP25" s="207" t="s">
        <v>69</v>
      </c>
      <c r="HQ25" s="207" t="s">
        <v>69</v>
      </c>
      <c r="HR25" s="207" t="s">
        <v>69</v>
      </c>
      <c r="HS25" s="207" t="s">
        <v>69</v>
      </c>
      <c r="HT25" s="207" t="s">
        <v>69</v>
      </c>
      <c r="HU25" s="207" t="s">
        <v>69</v>
      </c>
      <c r="HV25" s="207" t="s">
        <v>69</v>
      </c>
      <c r="HW25" s="207" t="s">
        <v>69</v>
      </c>
      <c r="HX25" s="207" t="s">
        <v>69</v>
      </c>
      <c r="HY25" s="207" t="s">
        <v>69</v>
      </c>
      <c r="HZ25" s="207" t="s">
        <v>69</v>
      </c>
      <c r="IA25" s="207" t="s">
        <v>69</v>
      </c>
      <c r="IB25" s="207" t="s">
        <v>69</v>
      </c>
      <c r="IC25" s="207" t="s">
        <v>69</v>
      </c>
      <c r="ID25" s="207" t="s">
        <v>69</v>
      </c>
      <c r="IE25" s="207" t="s">
        <v>69</v>
      </c>
      <c r="IF25" s="207" t="s">
        <v>69</v>
      </c>
      <c r="IG25" s="207" t="s">
        <v>69</v>
      </c>
      <c r="IH25" s="207" t="s">
        <v>69</v>
      </c>
      <c r="II25" s="207" t="s">
        <v>69</v>
      </c>
      <c r="IJ25" s="207" t="s">
        <v>69</v>
      </c>
      <c r="IK25" s="207" t="s">
        <v>69</v>
      </c>
      <c r="IL25" s="207" t="s">
        <v>69</v>
      </c>
      <c r="IM25" s="207" t="s">
        <v>69</v>
      </c>
      <c r="IN25" s="207" t="s">
        <v>69</v>
      </c>
      <c r="IO25" s="207" t="s">
        <v>69</v>
      </c>
      <c r="IP25" s="207" t="s">
        <v>69</v>
      </c>
      <c r="IQ25" s="207" t="s">
        <v>69</v>
      </c>
      <c r="IR25" s="207" t="s">
        <v>69</v>
      </c>
      <c r="IS25" s="207" t="s">
        <v>69</v>
      </c>
      <c r="IT25" s="207" t="s">
        <v>69</v>
      </c>
      <c r="IU25" s="207" t="s">
        <v>69</v>
      </c>
      <c r="IV25" s="207" t="s">
        <v>69</v>
      </c>
      <c r="IW25" s="207" t="s">
        <v>69</v>
      </c>
      <c r="IX25" s="207" t="s">
        <v>69</v>
      </c>
      <c r="IY25" s="207" t="s">
        <v>69</v>
      </c>
      <c r="IZ25" s="207" t="s">
        <v>69</v>
      </c>
      <c r="JA25" s="207" t="s">
        <v>69</v>
      </c>
      <c r="JB25" s="207" t="s">
        <v>69</v>
      </c>
      <c r="JC25" s="207" t="s">
        <v>69</v>
      </c>
      <c r="JD25" s="207" t="s">
        <v>69</v>
      </c>
      <c r="JE25" s="207" t="s">
        <v>69</v>
      </c>
      <c r="JF25" s="207" t="s">
        <v>69</v>
      </c>
      <c r="JG25" s="207" t="s">
        <v>69</v>
      </c>
      <c r="JH25" s="207" t="s">
        <v>69</v>
      </c>
      <c r="JI25" s="207" t="s">
        <v>69</v>
      </c>
      <c r="JJ25" s="207" t="s">
        <v>69</v>
      </c>
      <c r="JK25" s="207" t="s">
        <v>69</v>
      </c>
      <c r="JL25" s="207" t="s">
        <v>69</v>
      </c>
      <c r="JM25" s="207" t="s">
        <v>69</v>
      </c>
      <c r="JN25" s="207" t="s">
        <v>69</v>
      </c>
      <c r="JO25" s="207" t="s">
        <v>69</v>
      </c>
      <c r="JP25" s="207" t="s">
        <v>69</v>
      </c>
      <c r="JQ25" s="207" t="s">
        <v>69</v>
      </c>
      <c r="JR25" s="207" t="s">
        <v>69</v>
      </c>
      <c r="JS25" s="207" t="s">
        <v>26</v>
      </c>
      <c r="JT25" s="207" t="s">
        <v>26</v>
      </c>
      <c r="JU25" s="207" t="s">
        <v>26</v>
      </c>
      <c r="JV25" s="207" t="s">
        <v>26</v>
      </c>
      <c r="JW25" s="207" t="s">
        <v>26</v>
      </c>
      <c r="JX25" s="207" t="s">
        <v>26</v>
      </c>
      <c r="JY25" s="207" t="s">
        <v>26</v>
      </c>
      <c r="JZ25" s="207" t="s">
        <v>26</v>
      </c>
      <c r="KA25" s="207" t="s">
        <v>26</v>
      </c>
      <c r="KB25" s="207" t="s">
        <v>26</v>
      </c>
      <c r="KC25" s="207" t="s">
        <v>26</v>
      </c>
      <c r="KD25" s="207" t="s">
        <v>26</v>
      </c>
      <c r="KE25" s="207" t="s">
        <v>26</v>
      </c>
      <c r="KF25" s="207" t="s">
        <v>26</v>
      </c>
      <c r="KG25" s="207" t="s">
        <v>26</v>
      </c>
      <c r="KH25" s="207" t="s">
        <v>26</v>
      </c>
      <c r="KI25" s="207" t="s">
        <v>26</v>
      </c>
      <c r="KJ25" s="207" t="s">
        <v>26</v>
      </c>
      <c r="KK25" s="207" t="s">
        <v>26</v>
      </c>
      <c r="KL25" s="207" t="s">
        <v>26</v>
      </c>
      <c r="KM25" s="207" t="s">
        <v>26</v>
      </c>
      <c r="KN25" s="207" t="s">
        <v>26</v>
      </c>
      <c r="KO25" s="207" t="s">
        <v>26</v>
      </c>
      <c r="KP25" s="207" t="s">
        <v>26</v>
      </c>
      <c r="KQ25" s="207" t="s">
        <v>26</v>
      </c>
      <c r="KR25" s="207" t="s">
        <v>26</v>
      </c>
      <c r="KS25" s="207" t="s">
        <v>26</v>
      </c>
      <c r="KT25" s="207" t="s">
        <v>26</v>
      </c>
      <c r="KU25" s="207" t="s">
        <v>26</v>
      </c>
      <c r="KV25" s="207" t="s">
        <v>26</v>
      </c>
      <c r="KW25" s="207" t="s">
        <v>26</v>
      </c>
      <c r="KX25" s="207" t="s">
        <v>26</v>
      </c>
      <c r="KY25" s="207" t="s">
        <v>26</v>
      </c>
      <c r="KZ25" s="207" t="s">
        <v>26</v>
      </c>
      <c r="LA25" s="207" t="s">
        <v>26</v>
      </c>
      <c r="LB25" s="207" t="s">
        <v>26</v>
      </c>
      <c r="LC25" s="207" t="s">
        <v>26</v>
      </c>
      <c r="LD25" s="207" t="s">
        <v>26</v>
      </c>
      <c r="LE25" s="207" t="s">
        <v>26</v>
      </c>
      <c r="LF25" s="207" t="s">
        <v>26</v>
      </c>
      <c r="LG25" s="207" t="s">
        <v>26</v>
      </c>
      <c r="LH25" s="207" t="s">
        <v>26</v>
      </c>
      <c r="LI25" s="207" t="s">
        <v>26</v>
      </c>
      <c r="LJ25" s="207" t="s">
        <v>26</v>
      </c>
      <c r="LK25" s="207" t="s">
        <v>26</v>
      </c>
      <c r="LL25" s="207" t="s">
        <v>26</v>
      </c>
      <c r="LM25" s="207" t="s">
        <v>26</v>
      </c>
      <c r="LN25" s="207" t="s">
        <v>26</v>
      </c>
      <c r="LO25" s="207" t="s">
        <v>26</v>
      </c>
      <c r="LP25" s="207" t="s">
        <v>26</v>
      </c>
      <c r="LQ25" s="207" t="s">
        <v>26</v>
      </c>
      <c r="LR25" s="207" t="s">
        <v>26</v>
      </c>
      <c r="LS25" s="207" t="s">
        <v>26</v>
      </c>
      <c r="LT25" s="207" t="s">
        <v>26</v>
      </c>
      <c r="LU25" s="207" t="s">
        <v>26</v>
      </c>
      <c r="LV25" s="207" t="s">
        <v>26</v>
      </c>
      <c r="LW25" s="207" t="s">
        <v>26</v>
      </c>
      <c r="LX25" s="207" t="s">
        <v>26</v>
      </c>
      <c r="LY25" s="207" t="s">
        <v>26</v>
      </c>
      <c r="LZ25" s="207" t="s">
        <v>26</v>
      </c>
      <c r="MA25" s="207" t="s">
        <v>26</v>
      </c>
      <c r="MB25" s="207" t="s">
        <v>26</v>
      </c>
      <c r="MC25" s="207" t="s">
        <v>26</v>
      </c>
      <c r="MD25" s="207" t="s">
        <v>26</v>
      </c>
      <c r="ME25" s="207" t="s">
        <v>26</v>
      </c>
      <c r="MF25" s="207" t="s">
        <v>26</v>
      </c>
      <c r="MG25" s="207" t="s">
        <v>26</v>
      </c>
      <c r="MH25" s="207" t="s">
        <v>26</v>
      </c>
      <c r="MI25" s="207" t="s">
        <v>26</v>
      </c>
      <c r="MJ25" s="207" t="s">
        <v>26</v>
      </c>
      <c r="MK25" s="207" t="s">
        <v>26</v>
      </c>
      <c r="ML25" s="207" t="s">
        <v>26</v>
      </c>
      <c r="MM25" s="207" t="s">
        <v>26</v>
      </c>
      <c r="MN25" s="207" t="s">
        <v>26</v>
      </c>
      <c r="MO25" s="207" t="s">
        <v>26</v>
      </c>
      <c r="MP25" s="207" t="s">
        <v>26</v>
      </c>
      <c r="MQ25" s="207" t="s">
        <v>26</v>
      </c>
      <c r="MR25" s="207" t="s">
        <v>26</v>
      </c>
      <c r="MS25" s="207" t="s">
        <v>26</v>
      </c>
      <c r="MT25" s="207" t="s">
        <v>26</v>
      </c>
      <c r="MU25" s="207" t="s">
        <v>26</v>
      </c>
      <c r="MV25" s="207" t="s">
        <v>26</v>
      </c>
      <c r="MW25" s="207" t="s">
        <v>26</v>
      </c>
      <c r="MX25" s="207" t="s">
        <v>26</v>
      </c>
      <c r="MY25" s="207" t="s">
        <v>26</v>
      </c>
      <c r="MZ25" s="207" t="s">
        <v>26</v>
      </c>
      <c r="NA25" s="207" t="s">
        <v>26</v>
      </c>
      <c r="NB25" s="207" t="s">
        <v>26</v>
      </c>
      <c r="NC25" s="207" t="s">
        <v>26</v>
      </c>
      <c r="ND25" s="207" t="s">
        <v>26</v>
      </c>
      <c r="NE25" s="207" t="s">
        <v>26</v>
      </c>
      <c r="NF25" s="207" t="s">
        <v>26</v>
      </c>
      <c r="NG25" s="207" t="s">
        <v>26</v>
      </c>
      <c r="NH25" s="207" t="s">
        <v>26</v>
      </c>
      <c r="NI25" s="207" t="s">
        <v>26</v>
      </c>
      <c r="NJ25" s="207" t="s">
        <v>26</v>
      </c>
      <c r="NK25" s="207" t="s">
        <v>26</v>
      </c>
      <c r="NL25" s="207" t="s">
        <v>26</v>
      </c>
      <c r="NM25" s="207" t="s">
        <v>26</v>
      </c>
      <c r="NN25" s="207" t="s">
        <v>26</v>
      </c>
      <c r="NO25" s="207" t="s">
        <v>26</v>
      </c>
      <c r="NP25" s="207" t="s">
        <v>26</v>
      </c>
      <c r="NQ25" s="207" t="s">
        <v>26</v>
      </c>
      <c r="NR25" s="207" t="s">
        <v>26</v>
      </c>
      <c r="NS25" s="207" t="s">
        <v>26</v>
      </c>
      <c r="NT25" s="207" t="s">
        <v>26</v>
      </c>
      <c r="NU25" s="207" t="s">
        <v>26</v>
      </c>
      <c r="NV25" s="207" t="s">
        <v>26</v>
      </c>
      <c r="NW25" s="207" t="s">
        <v>26</v>
      </c>
      <c r="NX25" s="207" t="s">
        <v>26</v>
      </c>
      <c r="NY25" s="207" t="s">
        <v>26</v>
      </c>
      <c r="NZ25" s="207" t="s">
        <v>26</v>
      </c>
      <c r="OA25" s="207" t="s">
        <v>26</v>
      </c>
      <c r="OB25" s="207" t="s">
        <v>26</v>
      </c>
      <c r="OC25" s="207" t="s">
        <v>26</v>
      </c>
      <c r="OD25" s="207" t="s">
        <v>26</v>
      </c>
      <c r="OE25" s="207" t="s">
        <v>26</v>
      </c>
      <c r="OF25" s="207" t="s">
        <v>26</v>
      </c>
      <c r="OG25" s="207" t="s">
        <v>26</v>
      </c>
      <c r="OH25" s="207" t="s">
        <v>26</v>
      </c>
      <c r="OI25" s="207" t="s">
        <v>26</v>
      </c>
      <c r="OJ25" s="207" t="s">
        <v>26</v>
      </c>
      <c r="OK25" s="207" t="s">
        <v>26</v>
      </c>
      <c r="OL25" s="207" t="s">
        <v>26</v>
      </c>
      <c r="OM25" s="207" t="s">
        <v>26</v>
      </c>
      <c r="ON25" s="207" t="s">
        <v>26</v>
      </c>
      <c r="OO25" s="207">
        <v>0</v>
      </c>
      <c r="OP25" s="207" t="s">
        <v>26</v>
      </c>
      <c r="OQ25" s="207" t="s">
        <v>26</v>
      </c>
      <c r="OR25" s="207" t="s">
        <v>26</v>
      </c>
      <c r="OS25" s="207" t="s">
        <v>26</v>
      </c>
      <c r="OT25" s="207" t="s">
        <v>26</v>
      </c>
      <c r="OU25" s="207" t="s">
        <v>26</v>
      </c>
      <c r="OV25" s="207" t="s">
        <v>26</v>
      </c>
      <c r="OW25" s="207" t="s">
        <v>26</v>
      </c>
      <c r="OX25" s="207" t="s">
        <v>26</v>
      </c>
      <c r="OY25" s="207" t="s">
        <v>26</v>
      </c>
      <c r="OZ25" s="207" t="s">
        <v>26</v>
      </c>
      <c r="PA25" s="207" t="s">
        <v>26</v>
      </c>
      <c r="PB25" s="207" t="s">
        <v>26</v>
      </c>
      <c r="PC25" s="207" t="s">
        <v>26</v>
      </c>
      <c r="PD25" s="207" t="s">
        <v>26</v>
      </c>
      <c r="PE25" s="207" t="s">
        <v>26</v>
      </c>
      <c r="PF25" s="207" t="s">
        <v>26</v>
      </c>
      <c r="PG25" s="207" t="s">
        <v>26</v>
      </c>
      <c r="PH25" s="207" t="s">
        <v>26</v>
      </c>
      <c r="PI25" s="207" t="s">
        <v>27</v>
      </c>
      <c r="PJ25" s="207" t="s">
        <v>26</v>
      </c>
      <c r="PK25" s="207" t="s">
        <v>27</v>
      </c>
      <c r="PL25" s="207" t="s">
        <v>15</v>
      </c>
      <c r="PM25" s="207" t="s">
        <v>15</v>
      </c>
      <c r="PN25" s="207" t="s">
        <v>26</v>
      </c>
      <c r="PO25" s="207" t="s">
        <v>26</v>
      </c>
      <c r="PP25" s="207" t="s">
        <v>26</v>
      </c>
      <c r="PQ25" s="207" t="s">
        <v>26</v>
      </c>
      <c r="PR25" s="207" t="s">
        <v>26</v>
      </c>
      <c r="PS25" s="207" t="s">
        <v>26</v>
      </c>
      <c r="PT25" s="207" t="s">
        <v>26</v>
      </c>
      <c r="PU25" s="207" t="s">
        <v>26</v>
      </c>
      <c r="PV25" s="207" t="s">
        <v>26</v>
      </c>
      <c r="PW25" s="207" t="s">
        <v>26</v>
      </c>
      <c r="PX25" s="207" t="s">
        <v>26</v>
      </c>
      <c r="PY25" s="207" t="s">
        <v>26</v>
      </c>
      <c r="PZ25" s="207" t="s">
        <v>26</v>
      </c>
      <c r="QA25" s="207" t="s">
        <v>26</v>
      </c>
      <c r="QB25" s="207" t="s">
        <v>26</v>
      </c>
      <c r="QC25" s="207" t="s">
        <v>26</v>
      </c>
      <c r="QD25" s="207" t="s">
        <v>26</v>
      </c>
      <c r="QE25" s="207" t="s">
        <v>26</v>
      </c>
      <c r="QF25" s="207" t="s">
        <v>26</v>
      </c>
      <c r="QG25" s="207" t="s">
        <v>26</v>
      </c>
      <c r="QH25" s="207" t="s">
        <v>26</v>
      </c>
      <c r="QI25" s="207">
        <v>0</v>
      </c>
      <c r="QJ25" s="207" t="s">
        <v>26</v>
      </c>
      <c r="QK25" s="207" t="s">
        <v>26</v>
      </c>
      <c r="QL25" s="207" t="s">
        <v>26</v>
      </c>
      <c r="QM25" s="207" t="s">
        <v>26</v>
      </c>
      <c r="QN25" s="207" t="s">
        <v>26</v>
      </c>
      <c r="QO25" s="207" t="s">
        <v>27</v>
      </c>
      <c r="QP25" s="207" t="s">
        <v>26</v>
      </c>
      <c r="QQ25" s="207" t="s">
        <v>26</v>
      </c>
      <c r="QR25" s="207" t="s">
        <v>26</v>
      </c>
      <c r="QS25" s="207" t="s">
        <v>26</v>
      </c>
      <c r="QT25" s="207" t="s">
        <v>26</v>
      </c>
      <c r="QU25" s="207" t="s">
        <v>26</v>
      </c>
      <c r="QV25" s="207" t="s">
        <v>27</v>
      </c>
      <c r="QW25" s="207" t="s">
        <v>26</v>
      </c>
      <c r="QX25" s="207" t="s">
        <v>27</v>
      </c>
      <c r="QY25" s="207" t="s">
        <v>26</v>
      </c>
      <c r="QZ25" s="207" t="s">
        <v>27</v>
      </c>
      <c r="RA25" s="207" t="s">
        <v>27</v>
      </c>
      <c r="RB25" s="207" t="s">
        <v>27</v>
      </c>
      <c r="RC25" s="207" t="s">
        <v>27</v>
      </c>
      <c r="RD25" s="207" t="s">
        <v>26</v>
      </c>
      <c r="RE25" s="207" t="s">
        <v>26</v>
      </c>
      <c r="RF25" s="207" t="s">
        <v>26</v>
      </c>
      <c r="RG25" s="207" t="s">
        <v>27</v>
      </c>
      <c r="RH25" s="207" t="s">
        <v>26</v>
      </c>
      <c r="RI25" s="207" t="s">
        <v>26</v>
      </c>
      <c r="RJ25" s="207">
        <v>0</v>
      </c>
      <c r="RK25" s="207" t="s">
        <v>26</v>
      </c>
      <c r="RL25" s="207" t="s">
        <v>26</v>
      </c>
      <c r="RM25" s="207" t="s">
        <v>27</v>
      </c>
      <c r="RN25" s="207" t="s">
        <v>27</v>
      </c>
      <c r="RO25" s="207" t="s">
        <v>26</v>
      </c>
      <c r="RP25" s="207" t="s">
        <v>27</v>
      </c>
      <c r="RQ25" s="207" t="s">
        <v>26</v>
      </c>
      <c r="RR25" s="207" t="s">
        <v>26</v>
      </c>
      <c r="RS25" s="207" t="s">
        <v>26</v>
      </c>
      <c r="RT25" s="207" t="s">
        <v>26</v>
      </c>
      <c r="RU25" s="207" t="s">
        <v>27</v>
      </c>
      <c r="RV25" s="207" t="s">
        <v>26</v>
      </c>
      <c r="RW25" s="207" t="s">
        <v>26</v>
      </c>
      <c r="RX25" s="207" t="s">
        <v>26</v>
      </c>
      <c r="RY25" s="207" t="s">
        <v>26</v>
      </c>
      <c r="RZ25" s="207" t="s">
        <v>27</v>
      </c>
      <c r="SA25" s="207" t="s">
        <v>26</v>
      </c>
      <c r="SB25" s="207" t="s">
        <v>26</v>
      </c>
      <c r="SC25" s="207" t="s">
        <v>27</v>
      </c>
      <c r="SD25" s="207" t="s">
        <v>27</v>
      </c>
      <c r="SE25" s="207" t="s">
        <v>26</v>
      </c>
      <c r="SF25" s="207" t="s">
        <v>26</v>
      </c>
      <c r="SG25" s="207" t="s">
        <v>26</v>
      </c>
      <c r="SH25" s="207" t="s">
        <v>26</v>
      </c>
      <c r="SI25" s="207">
        <v>0</v>
      </c>
      <c r="SJ25" s="207" t="s">
        <v>26</v>
      </c>
      <c r="SK25" s="207" t="s">
        <v>27</v>
      </c>
      <c r="SL25" s="207" t="s">
        <v>26</v>
      </c>
      <c r="SM25" s="207" t="s">
        <v>26</v>
      </c>
      <c r="SN25" s="207" t="s">
        <v>26</v>
      </c>
      <c r="SO25" s="207" t="s">
        <v>26</v>
      </c>
      <c r="SP25" s="207" t="s">
        <v>26</v>
      </c>
      <c r="SQ25" s="207" t="s">
        <v>26</v>
      </c>
      <c r="SR25" s="207" t="s">
        <v>26</v>
      </c>
      <c r="SS25" s="207" t="s">
        <v>26</v>
      </c>
      <c r="ST25" s="207" t="s">
        <v>27</v>
      </c>
      <c r="SU25" s="207" t="s">
        <v>27</v>
      </c>
      <c r="SV25" s="207" t="s">
        <v>26</v>
      </c>
      <c r="SW25" s="207" t="s">
        <v>26</v>
      </c>
      <c r="SX25" s="207" t="s">
        <v>26</v>
      </c>
      <c r="SY25" s="207" t="s">
        <v>26</v>
      </c>
      <c r="SZ25" s="207" t="s">
        <v>26</v>
      </c>
      <c r="TA25" s="207" t="s">
        <v>26</v>
      </c>
      <c r="TB25" s="207" t="s">
        <v>27</v>
      </c>
      <c r="TC25" s="207" t="s">
        <v>26</v>
      </c>
      <c r="TD25" s="207" t="s">
        <v>26</v>
      </c>
      <c r="TE25" s="207" t="s">
        <v>26</v>
      </c>
      <c r="TF25" s="207" t="s">
        <v>26</v>
      </c>
      <c r="TG25" s="207" t="s">
        <v>26</v>
      </c>
      <c r="TH25" s="207" t="s">
        <v>26</v>
      </c>
      <c r="TI25" s="207" t="s">
        <v>27</v>
      </c>
      <c r="TJ25" s="207">
        <v>0</v>
      </c>
      <c r="TK25" s="207" t="s">
        <v>26</v>
      </c>
      <c r="TL25" s="207" t="s">
        <v>26</v>
      </c>
      <c r="TM25" s="207" t="s">
        <v>26</v>
      </c>
      <c r="TN25" s="207" t="s">
        <v>26</v>
      </c>
      <c r="TO25" s="207" t="s">
        <v>26</v>
      </c>
      <c r="TP25" s="207" t="s">
        <v>26</v>
      </c>
      <c r="TQ25" s="207" t="s">
        <v>26</v>
      </c>
      <c r="TR25" s="207" t="s">
        <v>26</v>
      </c>
      <c r="TS25" s="207" t="s">
        <v>26</v>
      </c>
      <c r="TT25" s="207" t="s">
        <v>26</v>
      </c>
      <c r="TU25" s="207" t="s">
        <v>26</v>
      </c>
      <c r="TV25" s="207" t="s">
        <v>26</v>
      </c>
      <c r="TW25" s="207" t="s">
        <v>26</v>
      </c>
      <c r="TX25" s="207" t="s">
        <v>27</v>
      </c>
      <c r="TY25" s="207" t="s">
        <v>26</v>
      </c>
      <c r="TZ25" s="207" t="s">
        <v>26</v>
      </c>
      <c r="UA25" s="207" t="s">
        <v>26</v>
      </c>
      <c r="UB25" s="207" t="s">
        <v>27</v>
      </c>
      <c r="UC25" s="207" t="s">
        <v>26</v>
      </c>
      <c r="UD25" s="207" t="s">
        <v>26</v>
      </c>
      <c r="UE25" s="207" t="s">
        <v>26</v>
      </c>
      <c r="UF25" s="207" t="s">
        <v>26</v>
      </c>
      <c r="UG25" s="207" t="s">
        <v>26</v>
      </c>
      <c r="UH25" s="207" t="s">
        <v>26</v>
      </c>
      <c r="UI25" s="207" t="s">
        <v>26</v>
      </c>
      <c r="UJ25" s="207" t="s">
        <v>27</v>
      </c>
      <c r="UK25" s="207" t="s">
        <v>26</v>
      </c>
      <c r="UL25" s="207" t="s">
        <v>26</v>
      </c>
      <c r="UM25" s="207" t="s">
        <v>26</v>
      </c>
      <c r="UN25" s="207" t="s">
        <v>26</v>
      </c>
      <c r="UO25" s="207" t="s">
        <v>27</v>
      </c>
      <c r="UP25" s="207" t="s">
        <v>27</v>
      </c>
      <c r="UQ25" s="207" t="s">
        <v>26</v>
      </c>
      <c r="UR25" s="207" t="s">
        <v>26</v>
      </c>
      <c r="US25" s="207" t="s">
        <v>26</v>
      </c>
      <c r="UT25" s="207" t="s">
        <v>26</v>
      </c>
      <c r="UU25" s="207" t="s">
        <v>26</v>
      </c>
      <c r="UV25" s="207" t="s">
        <v>26</v>
      </c>
      <c r="UW25" s="207" t="s">
        <v>26</v>
      </c>
      <c r="UX25" s="207" t="s">
        <v>26</v>
      </c>
      <c r="UY25" s="207" t="s">
        <v>26</v>
      </c>
      <c r="UZ25" s="207" t="s">
        <v>26</v>
      </c>
      <c r="VA25" s="207" t="s">
        <v>26</v>
      </c>
      <c r="VB25" s="207" t="s">
        <v>26</v>
      </c>
      <c r="VC25" s="207" t="s">
        <v>26</v>
      </c>
      <c r="VD25" s="207" t="s">
        <v>26</v>
      </c>
      <c r="VE25" s="207" t="s">
        <v>26</v>
      </c>
      <c r="VF25" s="207" t="s">
        <v>26</v>
      </c>
      <c r="VG25" s="207" t="s">
        <v>26</v>
      </c>
      <c r="VH25" s="207" t="s">
        <v>26</v>
      </c>
      <c r="VI25" s="207" t="s">
        <v>26</v>
      </c>
      <c r="VJ25" s="207" t="s">
        <v>26</v>
      </c>
      <c r="VK25" s="207" t="s">
        <v>15</v>
      </c>
      <c r="VL25" s="207" t="s">
        <v>26</v>
      </c>
      <c r="VM25" s="207" t="s">
        <v>26</v>
      </c>
      <c r="VN25" s="207" t="s">
        <v>15</v>
      </c>
      <c r="VO25" s="207" t="s">
        <v>15</v>
      </c>
      <c r="VP25" s="207" t="s">
        <v>15</v>
      </c>
      <c r="VQ25" s="207" t="s">
        <v>15</v>
      </c>
      <c r="VR25" s="207" t="s">
        <v>26</v>
      </c>
      <c r="VS25" s="207" t="s">
        <v>26</v>
      </c>
      <c r="VT25" s="207" t="s">
        <v>26</v>
      </c>
      <c r="VU25" s="207" t="s">
        <v>26</v>
      </c>
      <c r="VV25" s="207" t="s">
        <v>26</v>
      </c>
      <c r="VW25" s="207" t="s">
        <v>27</v>
      </c>
      <c r="VX25" s="207" t="s">
        <v>26</v>
      </c>
      <c r="VY25" s="207" t="s">
        <v>26</v>
      </c>
      <c r="VZ25" s="207" t="s">
        <v>26</v>
      </c>
      <c r="WA25" s="207" t="s">
        <v>26</v>
      </c>
      <c r="WB25" s="207" t="s">
        <v>26</v>
      </c>
      <c r="WC25" s="207" t="s">
        <v>26</v>
      </c>
      <c r="WD25" s="207" t="s">
        <v>26</v>
      </c>
      <c r="WE25" s="207" t="s">
        <v>26</v>
      </c>
      <c r="WF25" s="207" t="s">
        <v>26</v>
      </c>
      <c r="WG25" s="207" t="s">
        <v>26</v>
      </c>
      <c r="WH25" s="207" t="s">
        <v>27</v>
      </c>
      <c r="WI25" s="207" t="s">
        <v>27</v>
      </c>
      <c r="WJ25" s="207" t="s">
        <v>27</v>
      </c>
      <c r="WK25" s="207" t="s">
        <v>26</v>
      </c>
      <c r="WL25" s="207" t="s">
        <v>26</v>
      </c>
      <c r="WM25" s="207" t="s">
        <v>26</v>
      </c>
      <c r="WN25" s="207" t="s">
        <v>26</v>
      </c>
      <c r="WO25" s="207" t="s">
        <v>26</v>
      </c>
      <c r="WP25" s="207" t="s">
        <v>26</v>
      </c>
      <c r="WQ25" s="207" t="s">
        <v>26</v>
      </c>
      <c r="WR25" s="207" t="s">
        <v>26</v>
      </c>
      <c r="WS25" s="207" t="s">
        <v>26</v>
      </c>
      <c r="WT25" s="207" t="s">
        <v>26</v>
      </c>
      <c r="WU25" s="207" t="s">
        <v>26</v>
      </c>
      <c r="WV25" s="207" t="s">
        <v>26</v>
      </c>
      <c r="WW25" s="207" t="s">
        <v>26</v>
      </c>
      <c r="WX25" s="207" t="s">
        <v>26</v>
      </c>
      <c r="WY25" s="207" t="s">
        <v>26</v>
      </c>
      <c r="WZ25" s="207" t="s">
        <v>26</v>
      </c>
      <c r="XA25" s="207" t="s">
        <v>26</v>
      </c>
      <c r="XB25" s="207" t="s">
        <v>26</v>
      </c>
      <c r="XC25" s="207" t="s">
        <v>26</v>
      </c>
      <c r="XD25" s="207" t="s">
        <v>26</v>
      </c>
      <c r="XE25" s="207" t="s">
        <v>27</v>
      </c>
      <c r="XF25" s="207" t="s">
        <v>27</v>
      </c>
      <c r="XG25" s="207" t="s">
        <v>26</v>
      </c>
      <c r="XH25" s="207" t="s">
        <v>26</v>
      </c>
      <c r="XI25" s="207" t="s">
        <v>26</v>
      </c>
      <c r="XJ25" s="207" t="s">
        <v>26</v>
      </c>
      <c r="XK25" s="207" t="s">
        <v>26</v>
      </c>
      <c r="XL25" s="207" t="s">
        <v>27</v>
      </c>
      <c r="XM25" s="207" t="s">
        <v>26</v>
      </c>
      <c r="XN25" s="207" t="s">
        <v>26</v>
      </c>
      <c r="XO25" s="207" t="s">
        <v>26</v>
      </c>
      <c r="XP25" s="207" t="s">
        <v>26</v>
      </c>
      <c r="XQ25" s="207" t="s">
        <v>26</v>
      </c>
      <c r="XR25" s="207" t="s">
        <v>26</v>
      </c>
      <c r="XS25" s="207" t="s">
        <v>26</v>
      </c>
      <c r="XT25" s="207" t="s">
        <v>26</v>
      </c>
      <c r="XU25" s="207" t="s">
        <v>26</v>
      </c>
      <c r="XV25" s="207" t="s">
        <v>26</v>
      </c>
      <c r="XW25" s="207" t="s">
        <v>26</v>
      </c>
      <c r="XX25" s="207" t="s">
        <v>27</v>
      </c>
      <c r="XY25" s="207" t="s">
        <v>26</v>
      </c>
      <c r="XZ25" s="207" t="s">
        <v>26</v>
      </c>
      <c r="YA25" s="207" t="s">
        <v>26</v>
      </c>
      <c r="YB25" s="207" t="s">
        <v>27</v>
      </c>
      <c r="YC25" s="207" t="s">
        <v>26</v>
      </c>
      <c r="YD25" s="207" t="s">
        <v>26</v>
      </c>
      <c r="YE25" s="207" t="s">
        <v>26</v>
      </c>
      <c r="YF25" s="207" t="s">
        <v>26</v>
      </c>
      <c r="YG25" s="207" t="s">
        <v>26</v>
      </c>
      <c r="YH25" s="207" t="s">
        <v>26</v>
      </c>
      <c r="YI25" s="207" t="s">
        <v>26</v>
      </c>
      <c r="YJ25" s="207" t="s">
        <v>26</v>
      </c>
      <c r="YK25" s="207" t="s">
        <v>26</v>
      </c>
      <c r="YL25" s="207" t="s">
        <v>26</v>
      </c>
      <c r="YM25" s="207" t="s">
        <v>26</v>
      </c>
      <c r="YN25" s="207" t="s">
        <v>26</v>
      </c>
      <c r="YO25" s="207" t="s">
        <v>26</v>
      </c>
      <c r="YP25" s="207" t="s">
        <v>26</v>
      </c>
      <c r="YQ25" s="207" t="s">
        <v>26</v>
      </c>
      <c r="YR25" s="207" t="s">
        <v>26</v>
      </c>
      <c r="YS25" s="207" t="s">
        <v>26</v>
      </c>
      <c r="YT25" s="207" t="s">
        <v>26</v>
      </c>
      <c r="YU25" s="207" t="s">
        <v>26</v>
      </c>
      <c r="YV25" s="207" t="s">
        <v>26</v>
      </c>
      <c r="YW25" s="207" t="s">
        <v>27</v>
      </c>
      <c r="YX25" s="207" t="s">
        <v>26</v>
      </c>
      <c r="YY25" s="207" t="s">
        <v>26</v>
      </c>
      <c r="YZ25" s="207" t="s">
        <v>26</v>
      </c>
      <c r="ZA25" s="207" t="s">
        <v>26</v>
      </c>
      <c r="ZB25" s="207" t="s">
        <v>26</v>
      </c>
      <c r="ZC25" s="207" t="s">
        <v>26</v>
      </c>
      <c r="ZD25" s="207">
        <v>0</v>
      </c>
      <c r="ZE25" s="207" t="s">
        <v>26</v>
      </c>
      <c r="ZF25" s="207" t="s">
        <v>26</v>
      </c>
      <c r="ZG25" s="207" t="s">
        <v>26</v>
      </c>
      <c r="ZH25" s="207" t="s">
        <v>26</v>
      </c>
      <c r="ZI25" s="207" t="s">
        <v>26</v>
      </c>
      <c r="ZJ25" s="207" t="s">
        <v>26</v>
      </c>
      <c r="ZK25" s="207" t="s">
        <v>26</v>
      </c>
      <c r="ZL25" s="207" t="s">
        <v>26</v>
      </c>
      <c r="ZM25" s="207" t="s">
        <v>26</v>
      </c>
      <c r="ZN25" s="207" t="s">
        <v>26</v>
      </c>
      <c r="ZO25" s="207" t="s">
        <v>26</v>
      </c>
      <c r="ZP25" s="207" t="s">
        <v>26</v>
      </c>
      <c r="ZQ25" s="207" t="s">
        <v>26</v>
      </c>
      <c r="ZR25" s="207" t="s">
        <v>26</v>
      </c>
      <c r="ZS25" s="207" t="s">
        <v>26</v>
      </c>
      <c r="ZT25" s="207" t="s">
        <v>26</v>
      </c>
      <c r="ZU25" s="207" t="s">
        <v>26</v>
      </c>
      <c r="ZV25" s="207" t="s">
        <v>26</v>
      </c>
      <c r="ZW25" s="207" t="s">
        <v>26</v>
      </c>
      <c r="ZX25" s="207" t="s">
        <v>26</v>
      </c>
      <c r="ZY25" s="207" t="s">
        <v>26</v>
      </c>
      <c r="ZZ25" s="207" t="s">
        <v>26</v>
      </c>
      <c r="AAA25" s="207" t="s">
        <v>158</v>
      </c>
      <c r="AAB25" s="207" t="s">
        <v>158</v>
      </c>
      <c r="AAC25" s="207" t="s">
        <v>158</v>
      </c>
      <c r="AAD25" s="207" t="s">
        <v>158</v>
      </c>
      <c r="AAE25" s="207" t="s">
        <v>158</v>
      </c>
      <c r="AAF25" s="207" t="s">
        <v>158</v>
      </c>
      <c r="AAG25" s="207" t="s">
        <v>158</v>
      </c>
      <c r="AAH25" s="207" t="s">
        <v>158</v>
      </c>
      <c r="AAI25" s="207" t="s">
        <v>158</v>
      </c>
      <c r="AAJ25" s="207" t="s">
        <v>158</v>
      </c>
      <c r="AAK25" s="207" t="s">
        <v>158</v>
      </c>
      <c r="AAL25" s="207" t="s">
        <v>158</v>
      </c>
      <c r="AAM25" s="207" t="s">
        <v>158</v>
      </c>
      <c r="AAN25" s="207" t="s">
        <v>158</v>
      </c>
      <c r="AAO25" s="207" t="s">
        <v>158</v>
      </c>
      <c r="AAP25" s="207" t="s">
        <v>158</v>
      </c>
      <c r="AAQ25" s="207" t="s">
        <v>158</v>
      </c>
      <c r="AAR25" s="207" t="s">
        <v>158</v>
      </c>
      <c r="AAS25" s="207" t="s">
        <v>158</v>
      </c>
      <c r="AAT25" s="207" t="s">
        <v>158</v>
      </c>
      <c r="AAU25" s="207" t="s">
        <v>158</v>
      </c>
      <c r="AAV25" s="207" t="s">
        <v>158</v>
      </c>
      <c r="AAW25" s="207" t="s">
        <v>158</v>
      </c>
      <c r="AAX25" s="207" t="s">
        <v>158</v>
      </c>
      <c r="AAY25" s="207" t="s">
        <v>158</v>
      </c>
      <c r="AAZ25" s="207" t="s">
        <v>158</v>
      </c>
      <c r="ABA25" s="306">
        <f>(ÜBERSICHT!K25)</f>
        <v>0</v>
      </c>
      <c r="ABB25" s="195">
        <f>(ÜBERSICHT!L25)</f>
        <v>0</v>
      </c>
      <c r="ABC25" s="206">
        <f t="shared" si="2"/>
        <v>417</v>
      </c>
      <c r="ABD25" s="34">
        <f t="shared" si="3"/>
        <v>374</v>
      </c>
      <c r="ABE25" s="34">
        <f t="shared" si="4"/>
        <v>37</v>
      </c>
      <c r="ABF25" s="34">
        <f t="shared" si="5"/>
        <v>6</v>
      </c>
      <c r="ABG25" s="34">
        <f t="shared" si="6"/>
        <v>7</v>
      </c>
      <c r="ABH25" s="34">
        <f t="shared" si="7"/>
        <v>0</v>
      </c>
      <c r="ABI25" s="34">
        <f t="shared" si="8"/>
        <v>272</v>
      </c>
      <c r="ABJ25" s="73">
        <f t="shared" si="9"/>
        <v>696</v>
      </c>
      <c r="ABK25" s="28"/>
      <c r="ABL25" s="28"/>
      <c r="ABM25" s="28"/>
      <c r="ABN25" s="28"/>
      <c r="ABO25" s="28"/>
      <c r="ABP25" s="271" t="str">
        <f>(Mitglieder!C26)</f>
        <v>Meistro</v>
      </c>
      <c r="ABQ25" s="216">
        <f t="shared" si="103"/>
        <v>0.89688249400479614</v>
      </c>
      <c r="ABR25" s="216">
        <f t="shared" si="104"/>
        <v>0.70967741935483875</v>
      </c>
      <c r="ABS25" s="34">
        <f t="shared" si="10"/>
        <v>22</v>
      </c>
      <c r="ABT25" s="34">
        <f t="shared" si="11"/>
        <v>8</v>
      </c>
      <c r="ABU25" s="34">
        <f t="shared" si="12"/>
        <v>1</v>
      </c>
      <c r="ABV25" s="34">
        <f t="shared" si="13"/>
        <v>0</v>
      </c>
      <c r="ABW25" s="34">
        <f t="shared" si="14"/>
        <v>0</v>
      </c>
      <c r="ABX25" s="34">
        <f t="shared" si="15"/>
        <v>0</v>
      </c>
      <c r="ABY25" s="73">
        <f t="shared" si="16"/>
        <v>31</v>
      </c>
      <c r="ABZ25" s="216">
        <f t="shared" si="105"/>
        <v>0.67741935483870963</v>
      </c>
      <c r="ACA25" s="34">
        <f t="shared" si="17"/>
        <v>21</v>
      </c>
      <c r="ACB25" s="34">
        <f t="shared" si="18"/>
        <v>8</v>
      </c>
      <c r="ACC25" s="34">
        <f t="shared" si="19"/>
        <v>2</v>
      </c>
      <c r="ACD25" s="34">
        <f t="shared" si="20"/>
        <v>0</v>
      </c>
      <c r="ACE25" s="34">
        <f t="shared" si="21"/>
        <v>0</v>
      </c>
      <c r="ACF25" s="34">
        <f t="shared" si="22"/>
        <v>0</v>
      </c>
      <c r="ACG25" s="73">
        <f t="shared" si="113"/>
        <v>31</v>
      </c>
      <c r="ACH25" s="216">
        <f t="shared" si="106"/>
        <v>0.83870967741935476</v>
      </c>
      <c r="ACI25" s="34">
        <f t="shared" si="24"/>
        <v>26</v>
      </c>
      <c r="ACJ25" s="34">
        <f t="shared" si="25"/>
        <v>4</v>
      </c>
      <c r="ACK25" s="34">
        <f t="shared" si="26"/>
        <v>1</v>
      </c>
      <c r="ACL25" s="34">
        <f t="shared" si="27"/>
        <v>0</v>
      </c>
      <c r="ACM25" s="34">
        <f t="shared" si="28"/>
        <v>0</v>
      </c>
      <c r="ACN25" s="34">
        <f t="shared" si="29"/>
        <v>0</v>
      </c>
      <c r="ACO25" s="73">
        <f t="shared" si="114"/>
        <v>31</v>
      </c>
      <c r="ACP25" s="216">
        <f t="shared" si="107"/>
        <v>0.83333333333333337</v>
      </c>
      <c r="ACQ25" s="34">
        <f t="shared" si="31"/>
        <v>25</v>
      </c>
      <c r="ACR25" s="34">
        <f t="shared" si="32"/>
        <v>5</v>
      </c>
      <c r="ACS25" s="34">
        <f t="shared" si="33"/>
        <v>0</v>
      </c>
      <c r="ACT25" s="34">
        <f t="shared" si="34"/>
        <v>0</v>
      </c>
      <c r="ACU25" s="34">
        <f t="shared" si="35"/>
        <v>0</v>
      </c>
      <c r="ACV25" s="34">
        <f t="shared" si="36"/>
        <v>0</v>
      </c>
      <c r="ACW25" s="73">
        <f t="shared" si="115"/>
        <v>30</v>
      </c>
      <c r="ACX25" s="216">
        <f t="shared" si="108"/>
        <v>0.96153846153846156</v>
      </c>
      <c r="ACY25" s="34">
        <f t="shared" si="38"/>
        <v>25</v>
      </c>
      <c r="ACZ25" s="34">
        <f t="shared" si="39"/>
        <v>1</v>
      </c>
      <c r="ADA25" s="34">
        <f t="shared" si="40"/>
        <v>0</v>
      </c>
      <c r="ADB25" s="34">
        <f t="shared" si="41"/>
        <v>5</v>
      </c>
      <c r="ADC25" s="34">
        <f t="shared" si="42"/>
        <v>0</v>
      </c>
      <c r="ADD25" s="34">
        <f t="shared" si="43"/>
        <v>0</v>
      </c>
      <c r="ADE25" s="73">
        <f t="shared" si="116"/>
        <v>31</v>
      </c>
      <c r="ADF25" s="216">
        <f t="shared" si="109"/>
        <v>0.83333333333333337</v>
      </c>
      <c r="ADG25" s="34">
        <f t="shared" si="45"/>
        <v>25</v>
      </c>
      <c r="ADH25" s="34">
        <f t="shared" si="46"/>
        <v>5</v>
      </c>
      <c r="ADI25" s="34">
        <f t="shared" si="47"/>
        <v>0</v>
      </c>
      <c r="ADJ25" s="34">
        <f t="shared" si="48"/>
        <v>0</v>
      </c>
      <c r="ADK25" s="34">
        <f t="shared" si="49"/>
        <v>0</v>
      </c>
      <c r="ADL25" s="34">
        <f t="shared" si="50"/>
        <v>0</v>
      </c>
      <c r="ADM25" s="73">
        <f t="shared" si="117"/>
        <v>30</v>
      </c>
      <c r="ADN25" s="216">
        <f t="shared" si="110"/>
        <v>0.90322580645161288</v>
      </c>
      <c r="ADO25" s="34">
        <f t="shared" si="52"/>
        <v>28</v>
      </c>
      <c r="ADP25" s="34">
        <f t="shared" si="53"/>
        <v>3</v>
      </c>
      <c r="ADQ25" s="34">
        <f t="shared" si="54"/>
        <v>0</v>
      </c>
      <c r="ADR25" s="34">
        <f t="shared" si="55"/>
        <v>0</v>
      </c>
      <c r="ADS25" s="34">
        <f t="shared" si="56"/>
        <v>0</v>
      </c>
      <c r="ADT25" s="34">
        <f t="shared" si="57"/>
        <v>0</v>
      </c>
      <c r="ADU25" s="73">
        <f t="shared" si="118"/>
        <v>31</v>
      </c>
      <c r="ADV25" s="216">
        <f t="shared" si="111"/>
        <v>0.93548387096774188</v>
      </c>
      <c r="ADW25" s="34">
        <f t="shared" si="72"/>
        <v>29</v>
      </c>
      <c r="ADX25" s="34">
        <f t="shared" si="73"/>
        <v>1</v>
      </c>
      <c r="ADY25" s="34">
        <f t="shared" si="74"/>
        <v>1</v>
      </c>
      <c r="ADZ25" s="34">
        <f t="shared" si="75"/>
        <v>0</v>
      </c>
      <c r="AEA25" s="34">
        <f t="shared" si="76"/>
        <v>0</v>
      </c>
      <c r="AEB25" s="34">
        <f t="shared" si="77"/>
        <v>0</v>
      </c>
      <c r="AEC25" s="73">
        <f t="shared" si="119"/>
        <v>31</v>
      </c>
      <c r="AED25" s="216">
        <f t="shared" si="112"/>
        <v>1</v>
      </c>
      <c r="AEE25" s="34">
        <f t="shared" si="79"/>
        <v>10</v>
      </c>
      <c r="AEF25" s="34">
        <f t="shared" si="80"/>
        <v>0</v>
      </c>
      <c r="AEG25" s="34">
        <f t="shared" si="81"/>
        <v>0</v>
      </c>
      <c r="AEH25" s="34">
        <f t="shared" si="82"/>
        <v>0</v>
      </c>
      <c r="AEI25" s="34">
        <f t="shared" si="83"/>
        <v>0</v>
      </c>
      <c r="AEJ25" s="34">
        <f t="shared" si="84"/>
        <v>0</v>
      </c>
      <c r="AEK25" s="73">
        <f t="shared" si="120"/>
        <v>10</v>
      </c>
    </row>
    <row r="26" spans="1:817" x14ac:dyDescent="0.3">
      <c r="A26" s="200">
        <f t="shared" si="61"/>
        <v>24</v>
      </c>
      <c r="B26" s="283">
        <f>1*SUBTOTAL(3,A$3:A26)</f>
        <v>24</v>
      </c>
      <c r="C26" s="6" t="str">
        <f>(Mitglieder!C27)</f>
        <v>My Love</v>
      </c>
      <c r="D26" s="171">
        <f t="shared" si="0"/>
        <v>0.79199999999999993</v>
      </c>
      <c r="E26" s="171">
        <f t="shared" si="1"/>
        <v>0.9</v>
      </c>
      <c r="F26" s="56"/>
      <c r="G26" s="207" t="s">
        <v>69</v>
      </c>
      <c r="H26" s="207" t="s">
        <v>69</v>
      </c>
      <c r="I26" s="207" t="s">
        <v>69</v>
      </c>
      <c r="J26" s="207" t="s">
        <v>69</v>
      </c>
      <c r="K26" s="207" t="s">
        <v>69</v>
      </c>
      <c r="L26" s="207" t="s">
        <v>69</v>
      </c>
      <c r="M26" s="207" t="s">
        <v>69</v>
      </c>
      <c r="N26" s="207" t="s">
        <v>69</v>
      </c>
      <c r="O26" s="207" t="s">
        <v>69</v>
      </c>
      <c r="P26" s="207" t="s">
        <v>69</v>
      </c>
      <c r="Q26" s="207" t="s">
        <v>69</v>
      </c>
      <c r="R26" s="207" t="s">
        <v>69</v>
      </c>
      <c r="S26" s="207" t="s">
        <v>69</v>
      </c>
      <c r="T26" s="207" t="s">
        <v>69</v>
      </c>
      <c r="U26" s="207" t="s">
        <v>69</v>
      </c>
      <c r="V26" s="207" t="s">
        <v>69</v>
      </c>
      <c r="W26" s="207" t="s">
        <v>69</v>
      </c>
      <c r="X26" s="207" t="s">
        <v>69</v>
      </c>
      <c r="Y26" s="207" t="s">
        <v>69</v>
      </c>
      <c r="Z26" s="207" t="s">
        <v>69</v>
      </c>
      <c r="AA26" s="207" t="s">
        <v>69</v>
      </c>
      <c r="AB26" s="207" t="s">
        <v>69</v>
      </c>
      <c r="AC26" s="207" t="s">
        <v>69</v>
      </c>
      <c r="AD26" s="207" t="s">
        <v>69</v>
      </c>
      <c r="AE26" s="207" t="s">
        <v>69</v>
      </c>
      <c r="AF26" s="207" t="s">
        <v>69</v>
      </c>
      <c r="AG26" s="207" t="s">
        <v>69</v>
      </c>
      <c r="AH26" s="207" t="s">
        <v>69</v>
      </c>
      <c r="AI26" s="207" t="s">
        <v>69</v>
      </c>
      <c r="AJ26" s="207" t="s">
        <v>69</v>
      </c>
      <c r="AK26" s="207" t="s">
        <v>69</v>
      </c>
      <c r="AL26" s="207" t="s">
        <v>69</v>
      </c>
      <c r="AM26" s="207" t="s">
        <v>69</v>
      </c>
      <c r="AN26" s="207" t="s">
        <v>69</v>
      </c>
      <c r="AO26" s="207" t="s">
        <v>69</v>
      </c>
      <c r="AP26" s="207" t="s">
        <v>69</v>
      </c>
      <c r="AQ26" s="207" t="s">
        <v>69</v>
      </c>
      <c r="AR26" s="207" t="s">
        <v>69</v>
      </c>
      <c r="AS26" s="207" t="s">
        <v>69</v>
      </c>
      <c r="AT26" s="207" t="s">
        <v>69</v>
      </c>
      <c r="AU26" s="207" t="s">
        <v>69</v>
      </c>
      <c r="AV26" s="207" t="s">
        <v>69</v>
      </c>
      <c r="AW26" s="207" t="s">
        <v>69</v>
      </c>
      <c r="AX26" s="207" t="s">
        <v>69</v>
      </c>
      <c r="AY26" s="207" t="s">
        <v>69</v>
      </c>
      <c r="AZ26" s="207" t="s">
        <v>69</v>
      </c>
      <c r="BA26" s="207" t="s">
        <v>69</v>
      </c>
      <c r="BB26" s="207" t="s">
        <v>69</v>
      </c>
      <c r="BC26" s="207" t="s">
        <v>69</v>
      </c>
      <c r="BD26" s="207" t="s">
        <v>69</v>
      </c>
      <c r="BE26" s="207" t="s">
        <v>69</v>
      </c>
      <c r="BF26" s="207" t="s">
        <v>69</v>
      </c>
      <c r="BG26" s="207" t="s">
        <v>69</v>
      </c>
      <c r="BH26" s="207" t="s">
        <v>69</v>
      </c>
      <c r="BI26" s="207" t="s">
        <v>69</v>
      </c>
      <c r="BJ26" s="207" t="s">
        <v>69</v>
      </c>
      <c r="BK26" s="207" t="s">
        <v>69</v>
      </c>
      <c r="BL26" s="207" t="s">
        <v>69</v>
      </c>
      <c r="BM26" s="207" t="s">
        <v>69</v>
      </c>
      <c r="BN26" s="207" t="s">
        <v>69</v>
      </c>
      <c r="BO26" s="207" t="s">
        <v>69</v>
      </c>
      <c r="BP26" s="207" t="s">
        <v>69</v>
      </c>
      <c r="BQ26" s="207" t="s">
        <v>69</v>
      </c>
      <c r="BR26" s="207" t="s">
        <v>69</v>
      </c>
      <c r="BS26" s="207" t="s">
        <v>69</v>
      </c>
      <c r="BT26" s="207" t="s">
        <v>69</v>
      </c>
      <c r="BU26" s="207" t="s">
        <v>69</v>
      </c>
      <c r="BV26" s="207" t="s">
        <v>69</v>
      </c>
      <c r="BW26" s="207" t="s">
        <v>69</v>
      </c>
      <c r="BX26" s="207" t="s">
        <v>69</v>
      </c>
      <c r="BY26" s="207" t="s">
        <v>69</v>
      </c>
      <c r="BZ26" s="207" t="s">
        <v>69</v>
      </c>
      <c r="CA26" s="207" t="s">
        <v>69</v>
      </c>
      <c r="CB26" s="207" t="s">
        <v>69</v>
      </c>
      <c r="CC26" s="207" t="s">
        <v>69</v>
      </c>
      <c r="CD26" s="207" t="s">
        <v>69</v>
      </c>
      <c r="CE26" s="207" t="s">
        <v>69</v>
      </c>
      <c r="CF26" s="207" t="s">
        <v>69</v>
      </c>
      <c r="CG26" s="207" t="s">
        <v>69</v>
      </c>
      <c r="CH26" s="207" t="s">
        <v>69</v>
      </c>
      <c r="CI26" s="207" t="s">
        <v>69</v>
      </c>
      <c r="CJ26" s="207" t="s">
        <v>69</v>
      </c>
      <c r="CK26" s="207" t="s">
        <v>69</v>
      </c>
      <c r="CL26" s="207" t="s">
        <v>69</v>
      </c>
      <c r="CM26" s="207" t="s">
        <v>69</v>
      </c>
      <c r="CN26" s="207" t="s">
        <v>69</v>
      </c>
      <c r="CO26" s="207" t="s">
        <v>69</v>
      </c>
      <c r="CP26" s="207" t="s">
        <v>69</v>
      </c>
      <c r="CQ26" s="207" t="s">
        <v>69</v>
      </c>
      <c r="CR26" s="207" t="s">
        <v>69</v>
      </c>
      <c r="CS26" s="207" t="s">
        <v>69</v>
      </c>
      <c r="CT26" s="207" t="s">
        <v>69</v>
      </c>
      <c r="CU26" s="207" t="s">
        <v>69</v>
      </c>
      <c r="CV26" s="207" t="s">
        <v>69</v>
      </c>
      <c r="CW26" s="207" t="s">
        <v>69</v>
      </c>
      <c r="CX26" s="207" t="s">
        <v>69</v>
      </c>
      <c r="CY26" s="207" t="s">
        <v>69</v>
      </c>
      <c r="CZ26" s="207" t="s">
        <v>69</v>
      </c>
      <c r="DA26" s="207" t="s">
        <v>69</v>
      </c>
      <c r="DB26" s="207" t="s">
        <v>69</v>
      </c>
      <c r="DC26" s="207" t="s">
        <v>69</v>
      </c>
      <c r="DD26" s="207" t="s">
        <v>69</v>
      </c>
      <c r="DE26" s="207" t="s">
        <v>69</v>
      </c>
      <c r="DF26" s="207" t="s">
        <v>69</v>
      </c>
      <c r="DG26" s="207" t="s">
        <v>69</v>
      </c>
      <c r="DH26" s="207" t="s">
        <v>69</v>
      </c>
      <c r="DI26" s="207" t="s">
        <v>69</v>
      </c>
      <c r="DJ26" s="207" t="s">
        <v>69</v>
      </c>
      <c r="DK26" s="207" t="s">
        <v>69</v>
      </c>
      <c r="DL26" s="207" t="s">
        <v>69</v>
      </c>
      <c r="DM26" s="207" t="s">
        <v>69</v>
      </c>
      <c r="DN26" s="207" t="s">
        <v>69</v>
      </c>
      <c r="DO26" s="207" t="s">
        <v>69</v>
      </c>
      <c r="DP26" s="207" t="s">
        <v>69</v>
      </c>
      <c r="DQ26" s="207" t="s">
        <v>69</v>
      </c>
      <c r="DR26" s="207" t="s">
        <v>69</v>
      </c>
      <c r="DS26" s="207" t="s">
        <v>69</v>
      </c>
      <c r="DT26" s="207" t="s">
        <v>69</v>
      </c>
      <c r="DU26" s="207" t="s">
        <v>69</v>
      </c>
      <c r="DV26" s="207" t="s">
        <v>69</v>
      </c>
      <c r="DW26" s="207" t="s">
        <v>69</v>
      </c>
      <c r="DX26" s="207" t="s">
        <v>69</v>
      </c>
      <c r="DY26" s="207" t="s">
        <v>69</v>
      </c>
      <c r="DZ26" s="207" t="s">
        <v>69</v>
      </c>
      <c r="EA26" s="207" t="s">
        <v>69</v>
      </c>
      <c r="EB26" s="207" t="s">
        <v>69</v>
      </c>
      <c r="EC26" s="207" t="s">
        <v>69</v>
      </c>
      <c r="ED26" s="207" t="s">
        <v>69</v>
      </c>
      <c r="EE26" s="207" t="s">
        <v>69</v>
      </c>
      <c r="EF26" s="207" t="s">
        <v>69</v>
      </c>
      <c r="EG26" s="207" t="s">
        <v>69</v>
      </c>
      <c r="EH26" s="207" t="s">
        <v>69</v>
      </c>
      <c r="EI26" s="207" t="s">
        <v>69</v>
      </c>
      <c r="EJ26" s="207" t="s">
        <v>69</v>
      </c>
      <c r="EK26" s="207" t="s">
        <v>69</v>
      </c>
      <c r="EL26" s="207" t="s">
        <v>69</v>
      </c>
      <c r="EM26" s="207" t="s">
        <v>69</v>
      </c>
      <c r="EN26" s="207" t="s">
        <v>69</v>
      </c>
      <c r="EO26" s="207" t="s">
        <v>69</v>
      </c>
      <c r="EP26" s="207" t="s">
        <v>69</v>
      </c>
      <c r="EQ26" s="207" t="s">
        <v>69</v>
      </c>
      <c r="ER26" s="207" t="s">
        <v>69</v>
      </c>
      <c r="ES26" s="207" t="s">
        <v>69</v>
      </c>
      <c r="ET26" s="207" t="s">
        <v>69</v>
      </c>
      <c r="EU26" s="207" t="s">
        <v>69</v>
      </c>
      <c r="EV26" s="207" t="s">
        <v>69</v>
      </c>
      <c r="EW26" s="207" t="s">
        <v>69</v>
      </c>
      <c r="EX26" s="207" t="s">
        <v>69</v>
      </c>
      <c r="EY26" s="207" t="s">
        <v>69</v>
      </c>
      <c r="EZ26" s="207" t="s">
        <v>69</v>
      </c>
      <c r="FA26" s="207" t="s">
        <v>69</v>
      </c>
      <c r="FB26" s="207" t="s">
        <v>69</v>
      </c>
      <c r="FC26" s="207" t="s">
        <v>69</v>
      </c>
      <c r="FD26" s="207" t="s">
        <v>69</v>
      </c>
      <c r="FE26" s="207" t="s">
        <v>69</v>
      </c>
      <c r="FF26" s="207" t="s">
        <v>69</v>
      </c>
      <c r="FG26" s="207" t="s">
        <v>69</v>
      </c>
      <c r="FH26" s="207" t="s">
        <v>69</v>
      </c>
      <c r="FI26" s="207" t="s">
        <v>69</v>
      </c>
      <c r="FJ26" s="207" t="s">
        <v>69</v>
      </c>
      <c r="FK26" s="207" t="s">
        <v>69</v>
      </c>
      <c r="FL26" s="207" t="s">
        <v>69</v>
      </c>
      <c r="FM26" s="207" t="s">
        <v>69</v>
      </c>
      <c r="FN26" s="207" t="s">
        <v>69</v>
      </c>
      <c r="FO26" s="207" t="s">
        <v>69</v>
      </c>
      <c r="FP26" s="207" t="s">
        <v>69</v>
      </c>
      <c r="FQ26" s="207" t="s">
        <v>69</v>
      </c>
      <c r="FR26" s="207" t="s">
        <v>69</v>
      </c>
      <c r="FS26" s="207" t="s">
        <v>69</v>
      </c>
      <c r="FT26" s="207" t="s">
        <v>69</v>
      </c>
      <c r="FU26" s="207" t="s">
        <v>69</v>
      </c>
      <c r="FV26" s="207" t="s">
        <v>69</v>
      </c>
      <c r="FW26" s="207" t="s">
        <v>69</v>
      </c>
      <c r="FX26" s="207" t="s">
        <v>69</v>
      </c>
      <c r="FY26" s="207" t="s">
        <v>69</v>
      </c>
      <c r="FZ26" s="207" t="s">
        <v>69</v>
      </c>
      <c r="GA26" s="207" t="s">
        <v>69</v>
      </c>
      <c r="GB26" s="207" t="s">
        <v>69</v>
      </c>
      <c r="GC26" s="207" t="s">
        <v>69</v>
      </c>
      <c r="GD26" s="207" t="s">
        <v>69</v>
      </c>
      <c r="GE26" s="207" t="s">
        <v>69</v>
      </c>
      <c r="GF26" s="207" t="s">
        <v>69</v>
      </c>
      <c r="GG26" s="207" t="s">
        <v>69</v>
      </c>
      <c r="GH26" s="207" t="s">
        <v>69</v>
      </c>
      <c r="GI26" s="207" t="s">
        <v>69</v>
      </c>
      <c r="GJ26" s="207" t="s">
        <v>69</v>
      </c>
      <c r="GK26" s="207" t="s">
        <v>69</v>
      </c>
      <c r="GL26" s="207" t="s">
        <v>69</v>
      </c>
      <c r="GM26" s="207" t="s">
        <v>69</v>
      </c>
      <c r="GN26" s="207" t="s">
        <v>69</v>
      </c>
      <c r="GO26" s="207" t="s">
        <v>69</v>
      </c>
      <c r="GP26" s="207" t="s">
        <v>69</v>
      </c>
      <c r="GQ26" s="207" t="s">
        <v>69</v>
      </c>
      <c r="GR26" s="207" t="s">
        <v>69</v>
      </c>
      <c r="GS26" s="207" t="s">
        <v>69</v>
      </c>
      <c r="GT26" s="207" t="s">
        <v>69</v>
      </c>
      <c r="GU26" s="207" t="s">
        <v>69</v>
      </c>
      <c r="GV26" s="207" t="s">
        <v>69</v>
      </c>
      <c r="GW26" s="207" t="s">
        <v>69</v>
      </c>
      <c r="GX26" s="207" t="s">
        <v>69</v>
      </c>
      <c r="GY26" s="207" t="s">
        <v>69</v>
      </c>
      <c r="GZ26" s="207" t="s">
        <v>69</v>
      </c>
      <c r="HA26" s="207" t="s">
        <v>69</v>
      </c>
      <c r="HB26" s="207" t="s">
        <v>69</v>
      </c>
      <c r="HC26" s="207" t="s">
        <v>69</v>
      </c>
      <c r="HD26" s="207" t="s">
        <v>69</v>
      </c>
      <c r="HE26" s="207" t="s">
        <v>69</v>
      </c>
      <c r="HF26" s="207" t="s">
        <v>69</v>
      </c>
      <c r="HG26" s="207" t="s">
        <v>69</v>
      </c>
      <c r="HH26" s="207" t="s">
        <v>69</v>
      </c>
      <c r="HI26" s="207" t="s">
        <v>69</v>
      </c>
      <c r="HJ26" s="207" t="s">
        <v>69</v>
      </c>
      <c r="HK26" s="207" t="s">
        <v>69</v>
      </c>
      <c r="HL26" s="207" t="s">
        <v>69</v>
      </c>
      <c r="HM26" s="207" t="s">
        <v>69</v>
      </c>
      <c r="HN26" s="207" t="s">
        <v>69</v>
      </c>
      <c r="HO26" s="207" t="s">
        <v>69</v>
      </c>
      <c r="HP26" s="207" t="s">
        <v>69</v>
      </c>
      <c r="HQ26" s="207" t="s">
        <v>69</v>
      </c>
      <c r="HR26" s="207" t="s">
        <v>69</v>
      </c>
      <c r="HS26" s="207" t="s">
        <v>69</v>
      </c>
      <c r="HT26" s="207" t="s">
        <v>69</v>
      </c>
      <c r="HU26" s="207" t="s">
        <v>69</v>
      </c>
      <c r="HV26" s="207" t="s">
        <v>69</v>
      </c>
      <c r="HW26" s="207" t="s">
        <v>69</v>
      </c>
      <c r="HX26" s="207" t="s">
        <v>69</v>
      </c>
      <c r="HY26" s="207" t="s">
        <v>69</v>
      </c>
      <c r="HZ26" s="207" t="s">
        <v>69</v>
      </c>
      <c r="IA26" s="207" t="s">
        <v>69</v>
      </c>
      <c r="IB26" s="207" t="s">
        <v>69</v>
      </c>
      <c r="IC26" s="207" t="s">
        <v>69</v>
      </c>
      <c r="ID26" s="207" t="s">
        <v>69</v>
      </c>
      <c r="IE26" s="207" t="s">
        <v>69</v>
      </c>
      <c r="IF26" s="207" t="s">
        <v>69</v>
      </c>
      <c r="IG26" s="207" t="s">
        <v>69</v>
      </c>
      <c r="IH26" s="207" t="s">
        <v>69</v>
      </c>
      <c r="II26" s="207" t="s">
        <v>69</v>
      </c>
      <c r="IJ26" s="207" t="s">
        <v>69</v>
      </c>
      <c r="IK26" s="207" t="s">
        <v>69</v>
      </c>
      <c r="IL26" s="207" t="s">
        <v>69</v>
      </c>
      <c r="IM26" s="207" t="s">
        <v>69</v>
      </c>
      <c r="IN26" s="207" t="s">
        <v>69</v>
      </c>
      <c r="IO26" s="207" t="s">
        <v>69</v>
      </c>
      <c r="IP26" s="207" t="s">
        <v>69</v>
      </c>
      <c r="IQ26" s="207" t="s">
        <v>69</v>
      </c>
      <c r="IR26" s="207" t="s">
        <v>69</v>
      </c>
      <c r="IS26" s="207" t="s">
        <v>69</v>
      </c>
      <c r="IT26" s="207" t="s">
        <v>69</v>
      </c>
      <c r="IU26" s="207" t="s">
        <v>69</v>
      </c>
      <c r="IV26" s="207" t="s">
        <v>69</v>
      </c>
      <c r="IW26" s="207" t="s">
        <v>69</v>
      </c>
      <c r="IX26" s="207" t="s">
        <v>69</v>
      </c>
      <c r="IY26" s="207" t="s">
        <v>69</v>
      </c>
      <c r="IZ26" s="207" t="s">
        <v>69</v>
      </c>
      <c r="JA26" s="207" t="s">
        <v>69</v>
      </c>
      <c r="JB26" s="207" t="s">
        <v>69</v>
      </c>
      <c r="JC26" s="207" t="s">
        <v>69</v>
      </c>
      <c r="JD26" s="207" t="s">
        <v>69</v>
      </c>
      <c r="JE26" s="207" t="s">
        <v>69</v>
      </c>
      <c r="JF26" s="207" t="s">
        <v>69</v>
      </c>
      <c r="JG26" s="207" t="s">
        <v>69</v>
      </c>
      <c r="JH26" s="207" t="s">
        <v>69</v>
      </c>
      <c r="JI26" s="207" t="s">
        <v>69</v>
      </c>
      <c r="JJ26" s="207" t="s">
        <v>69</v>
      </c>
      <c r="JK26" s="207" t="s">
        <v>69</v>
      </c>
      <c r="JL26" s="207" t="s">
        <v>69</v>
      </c>
      <c r="JM26" s="207" t="s">
        <v>69</v>
      </c>
      <c r="JN26" s="207" t="s">
        <v>69</v>
      </c>
      <c r="JO26" s="207" t="s">
        <v>69</v>
      </c>
      <c r="JP26" s="207" t="s">
        <v>69</v>
      </c>
      <c r="JQ26" s="207" t="s">
        <v>69</v>
      </c>
      <c r="JR26" s="207" t="s">
        <v>69</v>
      </c>
      <c r="JS26" s="207" t="s">
        <v>69</v>
      </c>
      <c r="JT26" s="207" t="s">
        <v>69</v>
      </c>
      <c r="JU26" s="207" t="s">
        <v>69</v>
      </c>
      <c r="JV26" s="207" t="s">
        <v>69</v>
      </c>
      <c r="JW26" s="207" t="s">
        <v>69</v>
      </c>
      <c r="JX26" s="207" t="s">
        <v>69</v>
      </c>
      <c r="JY26" s="207" t="s">
        <v>69</v>
      </c>
      <c r="JZ26" s="207" t="s">
        <v>69</v>
      </c>
      <c r="KA26" s="207" t="s">
        <v>69</v>
      </c>
      <c r="KB26" s="207" t="s">
        <v>69</v>
      </c>
      <c r="KC26" s="207" t="s">
        <v>69</v>
      </c>
      <c r="KD26" s="207" t="s">
        <v>69</v>
      </c>
      <c r="KE26" s="207" t="s">
        <v>69</v>
      </c>
      <c r="KF26" s="207" t="s">
        <v>69</v>
      </c>
      <c r="KG26" s="207" t="s">
        <v>26</v>
      </c>
      <c r="KH26" s="207" t="s">
        <v>26</v>
      </c>
      <c r="KI26" s="207" t="s">
        <v>26</v>
      </c>
      <c r="KJ26" s="207" t="s">
        <v>26</v>
      </c>
      <c r="KK26" s="207" t="s">
        <v>27</v>
      </c>
      <c r="KL26" s="207" t="s">
        <v>26</v>
      </c>
      <c r="KM26" s="207" t="s">
        <v>27</v>
      </c>
      <c r="KN26" s="207" t="s">
        <v>26</v>
      </c>
      <c r="KO26" s="207" t="s">
        <v>26</v>
      </c>
      <c r="KP26" s="207" t="s">
        <v>26</v>
      </c>
      <c r="KQ26" s="207" t="s">
        <v>26</v>
      </c>
      <c r="KR26" s="207" t="s">
        <v>26</v>
      </c>
      <c r="KS26" s="207" t="s">
        <v>26</v>
      </c>
      <c r="KT26" s="207" t="s">
        <v>26</v>
      </c>
      <c r="KU26" s="207" t="s">
        <v>26</v>
      </c>
      <c r="KV26" s="207" t="s">
        <v>27</v>
      </c>
      <c r="KW26" s="207" t="s">
        <v>26</v>
      </c>
      <c r="KX26" s="207" t="s">
        <v>26</v>
      </c>
      <c r="KY26" s="207" t="s">
        <v>26</v>
      </c>
      <c r="KZ26" s="207" t="s">
        <v>26</v>
      </c>
      <c r="LA26" s="207" t="s">
        <v>26</v>
      </c>
      <c r="LB26" s="207" t="s">
        <v>26</v>
      </c>
      <c r="LC26" s="207" t="s">
        <v>26</v>
      </c>
      <c r="LD26" s="207" t="s">
        <v>26</v>
      </c>
      <c r="LE26" s="207" t="s">
        <v>26</v>
      </c>
      <c r="LF26" s="207" t="s">
        <v>26</v>
      </c>
      <c r="LG26" s="207" t="s">
        <v>26</v>
      </c>
      <c r="LH26" s="207" t="s">
        <v>26</v>
      </c>
      <c r="LI26" s="207" t="s">
        <v>27</v>
      </c>
      <c r="LJ26" s="207" t="s">
        <v>26</v>
      </c>
      <c r="LK26" s="207" t="s">
        <v>26</v>
      </c>
      <c r="LL26" s="207" t="s">
        <v>26</v>
      </c>
      <c r="LM26" s="207" t="s">
        <v>26</v>
      </c>
      <c r="LN26" s="207" t="s">
        <v>26</v>
      </c>
      <c r="LO26" s="207" t="s">
        <v>27</v>
      </c>
      <c r="LP26" s="207" t="s">
        <v>26</v>
      </c>
      <c r="LQ26" s="207" t="s">
        <v>26</v>
      </c>
      <c r="LR26" s="207" t="s">
        <v>26</v>
      </c>
      <c r="LS26" s="207" t="s">
        <v>26</v>
      </c>
      <c r="LT26" s="207" t="s">
        <v>26</v>
      </c>
      <c r="LU26" s="207" t="s">
        <v>26</v>
      </c>
      <c r="LV26" s="207" t="s">
        <v>26</v>
      </c>
      <c r="LW26" s="207" t="s">
        <v>26</v>
      </c>
      <c r="LX26" s="207" t="s">
        <v>26</v>
      </c>
      <c r="LY26" s="207" t="s">
        <v>26</v>
      </c>
      <c r="LZ26" s="207" t="s">
        <v>26</v>
      </c>
      <c r="MA26" s="207" t="s">
        <v>27</v>
      </c>
      <c r="MB26" s="207" t="s">
        <v>26</v>
      </c>
      <c r="MC26" s="207" t="s">
        <v>27</v>
      </c>
      <c r="MD26" s="207" t="s">
        <v>26</v>
      </c>
      <c r="ME26" s="207" t="s">
        <v>15</v>
      </c>
      <c r="MF26" s="207" t="s">
        <v>15</v>
      </c>
      <c r="MG26" s="207" t="s">
        <v>26</v>
      </c>
      <c r="MH26" s="207" t="s">
        <v>26</v>
      </c>
      <c r="MI26" s="207" t="s">
        <v>26</v>
      </c>
      <c r="MJ26" s="207" t="s">
        <v>26</v>
      </c>
      <c r="MK26" s="207" t="s">
        <v>26</v>
      </c>
      <c r="ML26" s="207" t="s">
        <v>26</v>
      </c>
      <c r="MM26" s="207" t="s">
        <v>26</v>
      </c>
      <c r="MN26" s="207" t="s">
        <v>26</v>
      </c>
      <c r="MO26" s="207" t="s">
        <v>26</v>
      </c>
      <c r="MP26" s="207" t="s">
        <v>26</v>
      </c>
      <c r="MQ26" s="207" t="s">
        <v>26</v>
      </c>
      <c r="MR26" s="207" t="s">
        <v>26</v>
      </c>
      <c r="MS26" s="207" t="s">
        <v>26</v>
      </c>
      <c r="MT26" s="207" t="s">
        <v>26</v>
      </c>
      <c r="MU26" s="207" t="s">
        <v>27</v>
      </c>
      <c r="MV26" s="207" t="s">
        <v>26</v>
      </c>
      <c r="MW26" s="207" t="s">
        <v>27</v>
      </c>
      <c r="MX26" s="207" t="s">
        <v>26</v>
      </c>
      <c r="MY26" s="207" t="s">
        <v>26</v>
      </c>
      <c r="MZ26" s="207" t="s">
        <v>27</v>
      </c>
      <c r="NA26" s="207" t="s">
        <v>26</v>
      </c>
      <c r="NB26" s="207" t="s">
        <v>26</v>
      </c>
      <c r="NC26" s="207" t="s">
        <v>26</v>
      </c>
      <c r="ND26" s="207" t="s">
        <v>27</v>
      </c>
      <c r="NE26" s="207" t="s">
        <v>26</v>
      </c>
      <c r="NF26" s="207" t="s">
        <v>26</v>
      </c>
      <c r="NG26" s="207" t="s">
        <v>27</v>
      </c>
      <c r="NH26" s="207" t="s">
        <v>26</v>
      </c>
      <c r="NI26" s="207" t="s">
        <v>27</v>
      </c>
      <c r="NJ26" s="207" t="s">
        <v>26</v>
      </c>
      <c r="NK26" s="207" t="s">
        <v>26</v>
      </c>
      <c r="NL26" s="207" t="s">
        <v>26</v>
      </c>
      <c r="NM26" s="207" t="s">
        <v>26</v>
      </c>
      <c r="NN26" s="207" t="s">
        <v>26</v>
      </c>
      <c r="NO26" s="207" t="s">
        <v>27</v>
      </c>
      <c r="NP26" s="207" t="s">
        <v>27</v>
      </c>
      <c r="NQ26" s="207" t="s">
        <v>26</v>
      </c>
      <c r="NR26" s="207" t="s">
        <v>26</v>
      </c>
      <c r="NS26" s="207" t="s">
        <v>27</v>
      </c>
      <c r="NT26" s="207" t="s">
        <v>26</v>
      </c>
      <c r="NU26" s="207" t="s">
        <v>26</v>
      </c>
      <c r="NV26" s="207" t="s">
        <v>27</v>
      </c>
      <c r="NW26" s="207" t="s">
        <v>26</v>
      </c>
      <c r="NX26" s="207" t="s">
        <v>26</v>
      </c>
      <c r="NY26" s="207" t="s">
        <v>26</v>
      </c>
      <c r="NZ26" s="207" t="s">
        <v>27</v>
      </c>
      <c r="OA26" s="207" t="s">
        <v>26</v>
      </c>
      <c r="OB26" s="207" t="s">
        <v>26</v>
      </c>
      <c r="OC26" s="207" t="s">
        <v>26</v>
      </c>
      <c r="OD26" s="207" t="s">
        <v>26</v>
      </c>
      <c r="OE26" s="207" t="s">
        <v>27</v>
      </c>
      <c r="OF26" s="207" t="s">
        <v>27</v>
      </c>
      <c r="OG26" s="207" t="s">
        <v>26</v>
      </c>
      <c r="OH26" s="207" t="s">
        <v>27</v>
      </c>
      <c r="OI26" s="207" t="s">
        <v>26</v>
      </c>
      <c r="OJ26" s="207" t="s">
        <v>27</v>
      </c>
      <c r="OK26" s="207" t="s">
        <v>26</v>
      </c>
      <c r="OL26" s="207" t="s">
        <v>26</v>
      </c>
      <c r="OM26" s="207" t="s">
        <v>26</v>
      </c>
      <c r="ON26" s="207" t="s">
        <v>26</v>
      </c>
      <c r="OO26" s="207" t="s">
        <v>26</v>
      </c>
      <c r="OP26" s="207" t="s">
        <v>26</v>
      </c>
      <c r="OQ26" s="207" t="s">
        <v>27</v>
      </c>
      <c r="OR26" s="207" t="s">
        <v>26</v>
      </c>
      <c r="OS26" s="207" t="s">
        <v>26</v>
      </c>
      <c r="OT26" s="207" t="s">
        <v>69</v>
      </c>
      <c r="OU26" s="207" t="s">
        <v>69</v>
      </c>
      <c r="OV26" s="207" t="s">
        <v>69</v>
      </c>
      <c r="OW26" s="207" t="s">
        <v>69</v>
      </c>
      <c r="OX26" s="207" t="s">
        <v>69</v>
      </c>
      <c r="OY26" s="207" t="s">
        <v>69</v>
      </c>
      <c r="OZ26" s="207" t="s">
        <v>69</v>
      </c>
      <c r="PA26" s="207" t="s">
        <v>26</v>
      </c>
      <c r="PB26" s="207" t="s">
        <v>26</v>
      </c>
      <c r="PC26" s="207" t="s">
        <v>27</v>
      </c>
      <c r="PD26" s="207" t="s">
        <v>26</v>
      </c>
      <c r="PE26" s="207" t="s">
        <v>26</v>
      </c>
      <c r="PF26" s="207" t="s">
        <v>26</v>
      </c>
      <c r="PG26" s="207" t="s">
        <v>27</v>
      </c>
      <c r="PH26" s="207" t="s">
        <v>26</v>
      </c>
      <c r="PI26" s="207" t="s">
        <v>26</v>
      </c>
      <c r="PJ26" s="207" t="s">
        <v>27</v>
      </c>
      <c r="PK26" s="207" t="s">
        <v>26</v>
      </c>
      <c r="PL26" s="207" t="s">
        <v>26</v>
      </c>
      <c r="PM26" s="207" t="s">
        <v>26</v>
      </c>
      <c r="PN26" s="207" t="s">
        <v>27</v>
      </c>
      <c r="PO26" s="207" t="s">
        <v>26</v>
      </c>
      <c r="PP26" s="207" t="s">
        <v>26</v>
      </c>
      <c r="PQ26" s="207" t="s">
        <v>26</v>
      </c>
      <c r="PR26" s="207" t="s">
        <v>27</v>
      </c>
      <c r="PS26" s="207" t="s">
        <v>26</v>
      </c>
      <c r="PT26" s="207" t="s">
        <v>26</v>
      </c>
      <c r="PU26" s="207" t="s">
        <v>26</v>
      </c>
      <c r="PV26" s="207" t="s">
        <v>15</v>
      </c>
      <c r="PW26" s="207" t="s">
        <v>26</v>
      </c>
      <c r="PX26" s="207" t="s">
        <v>15</v>
      </c>
      <c r="PY26" s="207" t="s">
        <v>15</v>
      </c>
      <c r="PZ26" s="207" t="s">
        <v>15</v>
      </c>
      <c r="QA26" s="207" t="s">
        <v>15</v>
      </c>
      <c r="QB26" s="207" t="s">
        <v>15</v>
      </c>
      <c r="QC26" s="207" t="s">
        <v>26</v>
      </c>
      <c r="QD26" s="207" t="s">
        <v>26</v>
      </c>
      <c r="QE26" s="207">
        <v>0</v>
      </c>
      <c r="QF26" s="207" t="s">
        <v>27</v>
      </c>
      <c r="QG26" s="207" t="s">
        <v>26</v>
      </c>
      <c r="QH26" s="207" t="s">
        <v>26</v>
      </c>
      <c r="QI26" s="207" t="s">
        <v>26</v>
      </c>
      <c r="QJ26" s="207" t="s">
        <v>26</v>
      </c>
      <c r="QK26" s="207" t="s">
        <v>26</v>
      </c>
      <c r="QL26" s="207" t="s">
        <v>26</v>
      </c>
      <c r="QM26" s="207" t="s">
        <v>26</v>
      </c>
      <c r="QN26" s="207" t="s">
        <v>26</v>
      </c>
      <c r="QO26" s="207" t="s">
        <v>27</v>
      </c>
      <c r="QP26" s="207" t="s">
        <v>26</v>
      </c>
      <c r="QQ26" s="207" t="s">
        <v>26</v>
      </c>
      <c r="QR26" s="207" t="s">
        <v>27</v>
      </c>
      <c r="QS26" s="207" t="s">
        <v>26</v>
      </c>
      <c r="QT26" s="207" t="s">
        <v>27</v>
      </c>
      <c r="QU26" s="207" t="s">
        <v>26</v>
      </c>
      <c r="QV26" s="207" t="s">
        <v>26</v>
      </c>
      <c r="QW26" s="207" t="s">
        <v>27</v>
      </c>
      <c r="QX26" s="207" t="s">
        <v>26</v>
      </c>
      <c r="QY26" s="207">
        <v>0</v>
      </c>
      <c r="QZ26" s="207" t="s">
        <v>26</v>
      </c>
      <c r="RA26" s="207" t="s">
        <v>26</v>
      </c>
      <c r="RB26" s="207" t="s">
        <v>69</v>
      </c>
      <c r="RC26" s="207" t="s">
        <v>69</v>
      </c>
      <c r="RD26" s="207" t="s">
        <v>69</v>
      </c>
      <c r="RE26" s="207" t="s">
        <v>69</v>
      </c>
      <c r="RF26" s="207" t="s">
        <v>69</v>
      </c>
      <c r="RG26" s="207" t="s">
        <v>69</v>
      </c>
      <c r="RH26" s="207" t="s">
        <v>69</v>
      </c>
      <c r="RI26" s="207" t="s">
        <v>69</v>
      </c>
      <c r="RJ26" s="207" t="s">
        <v>69</v>
      </c>
      <c r="RK26" s="207" t="s">
        <v>69</v>
      </c>
      <c r="RL26" s="207" t="s">
        <v>69</v>
      </c>
      <c r="RM26" s="207" t="s">
        <v>69</v>
      </c>
      <c r="RN26" s="207" t="s">
        <v>26</v>
      </c>
      <c r="RO26" s="207" t="s">
        <v>27</v>
      </c>
      <c r="RP26" s="207" t="s">
        <v>26</v>
      </c>
      <c r="RQ26" s="207" t="s">
        <v>26</v>
      </c>
      <c r="RR26" s="207" t="s">
        <v>26</v>
      </c>
      <c r="RS26" s="207" t="s">
        <v>26</v>
      </c>
      <c r="RT26" s="207" t="s">
        <v>26</v>
      </c>
      <c r="RU26" s="207" t="s">
        <v>26</v>
      </c>
      <c r="RV26" s="207" t="s">
        <v>26</v>
      </c>
      <c r="RW26" s="207" t="s">
        <v>27</v>
      </c>
      <c r="RX26" s="207" t="s">
        <v>27</v>
      </c>
      <c r="RY26" s="207">
        <v>0</v>
      </c>
      <c r="RZ26" s="207" t="s">
        <v>26</v>
      </c>
      <c r="SA26" s="207" t="s">
        <v>26</v>
      </c>
      <c r="SB26" s="207" t="s">
        <v>26</v>
      </c>
      <c r="SC26" s="207" t="s">
        <v>26</v>
      </c>
      <c r="SD26" s="207" t="s">
        <v>27</v>
      </c>
      <c r="SE26" s="207" t="s">
        <v>26</v>
      </c>
      <c r="SF26" s="207" t="s">
        <v>26</v>
      </c>
      <c r="SG26" s="207" t="s">
        <v>26</v>
      </c>
      <c r="SH26" s="207" t="s">
        <v>27</v>
      </c>
      <c r="SI26" s="207" t="s">
        <v>26</v>
      </c>
      <c r="SJ26" s="207" t="s">
        <v>26</v>
      </c>
      <c r="SK26" s="207" t="s">
        <v>26</v>
      </c>
      <c r="SL26" s="207" t="s">
        <v>26</v>
      </c>
      <c r="SM26" s="207" t="s">
        <v>27</v>
      </c>
      <c r="SN26" s="207" t="s">
        <v>26</v>
      </c>
      <c r="SO26" s="207" t="s">
        <v>26</v>
      </c>
      <c r="SP26" s="207" t="s">
        <v>26</v>
      </c>
      <c r="SQ26" s="207" t="s">
        <v>26</v>
      </c>
      <c r="SR26" s="207" t="s">
        <v>27</v>
      </c>
      <c r="SS26" s="207" t="s">
        <v>26</v>
      </c>
      <c r="ST26" s="207" t="s">
        <v>27</v>
      </c>
      <c r="SU26" s="207" t="s">
        <v>26</v>
      </c>
      <c r="SV26" s="207" t="s">
        <v>26</v>
      </c>
      <c r="SW26" s="207" t="s">
        <v>27</v>
      </c>
      <c r="SX26" s="207" t="s">
        <v>26</v>
      </c>
      <c r="SY26" s="207" t="s">
        <v>27</v>
      </c>
      <c r="SZ26" s="207" t="s">
        <v>26</v>
      </c>
      <c r="TA26" s="207" t="s">
        <v>26</v>
      </c>
      <c r="TB26" s="207" t="s">
        <v>26</v>
      </c>
      <c r="TC26" s="207" t="s">
        <v>26</v>
      </c>
      <c r="TD26" s="207" t="s">
        <v>26</v>
      </c>
      <c r="TE26" s="207" t="s">
        <v>26</v>
      </c>
      <c r="TF26" s="207" t="s">
        <v>27</v>
      </c>
      <c r="TG26" s="207" t="s">
        <v>26</v>
      </c>
      <c r="TH26" s="207" t="s">
        <v>26</v>
      </c>
      <c r="TI26" s="207" t="s">
        <v>27</v>
      </c>
      <c r="TJ26" s="207" t="s">
        <v>26</v>
      </c>
      <c r="TK26" s="207" t="s">
        <v>26</v>
      </c>
      <c r="TL26" s="207" t="s">
        <v>26</v>
      </c>
      <c r="TM26" s="207" t="s">
        <v>26</v>
      </c>
      <c r="TN26" s="207" t="s">
        <v>15</v>
      </c>
      <c r="TO26" s="207" t="s">
        <v>26</v>
      </c>
      <c r="TP26" s="207" t="s">
        <v>26</v>
      </c>
      <c r="TQ26" s="207" t="s">
        <v>26</v>
      </c>
      <c r="TR26" s="207" t="s">
        <v>26</v>
      </c>
      <c r="TS26" s="207" t="s">
        <v>26</v>
      </c>
      <c r="TT26" s="207" t="s">
        <v>15</v>
      </c>
      <c r="TU26" s="207" t="s">
        <v>26</v>
      </c>
      <c r="TV26" s="207" t="s">
        <v>26</v>
      </c>
      <c r="TW26" s="207" t="s">
        <v>26</v>
      </c>
      <c r="TX26" s="207" t="s">
        <v>15</v>
      </c>
      <c r="TY26" s="207" t="s">
        <v>26</v>
      </c>
      <c r="TZ26" s="207" t="s">
        <v>26</v>
      </c>
      <c r="UA26" s="207" t="s">
        <v>26</v>
      </c>
      <c r="UB26" s="207" t="s">
        <v>27</v>
      </c>
      <c r="UC26" s="207" t="s">
        <v>26</v>
      </c>
      <c r="UD26" s="207" t="s">
        <v>26</v>
      </c>
      <c r="UE26" s="207" t="s">
        <v>26</v>
      </c>
      <c r="UF26" s="207" t="s">
        <v>26</v>
      </c>
      <c r="UG26" s="207" t="s">
        <v>27</v>
      </c>
      <c r="UH26" s="207" t="s">
        <v>26</v>
      </c>
      <c r="UI26" s="207" t="s">
        <v>15</v>
      </c>
      <c r="UJ26" s="207" t="s">
        <v>15</v>
      </c>
      <c r="UK26" s="207" t="s">
        <v>26</v>
      </c>
      <c r="UL26" s="207" t="s">
        <v>26</v>
      </c>
      <c r="UM26" s="207" t="s">
        <v>26</v>
      </c>
      <c r="UN26" s="207" t="s">
        <v>26</v>
      </c>
      <c r="UO26" s="207" t="s">
        <v>27</v>
      </c>
      <c r="UP26" s="207" t="s">
        <v>26</v>
      </c>
      <c r="UQ26" s="207" t="s">
        <v>27</v>
      </c>
      <c r="UR26" s="207" t="s">
        <v>26</v>
      </c>
      <c r="US26" s="207" t="s">
        <v>26</v>
      </c>
      <c r="UT26" s="207" t="s">
        <v>26</v>
      </c>
      <c r="UU26" s="207" t="s">
        <v>26</v>
      </c>
      <c r="UV26" s="207" t="s">
        <v>27</v>
      </c>
      <c r="UW26" s="207" t="s">
        <v>27</v>
      </c>
      <c r="UX26" s="207" t="s">
        <v>26</v>
      </c>
      <c r="UY26" s="207" t="s">
        <v>26</v>
      </c>
      <c r="UZ26" s="207" t="s">
        <v>26</v>
      </c>
      <c r="VA26" s="207" t="s">
        <v>26</v>
      </c>
      <c r="VB26" s="207" t="s">
        <v>27</v>
      </c>
      <c r="VC26" s="207">
        <v>0</v>
      </c>
      <c r="VD26" s="207" t="s">
        <v>27</v>
      </c>
      <c r="VE26" s="207" t="s">
        <v>26</v>
      </c>
      <c r="VF26" s="207" t="s">
        <v>27</v>
      </c>
      <c r="VG26" s="207" t="s">
        <v>26</v>
      </c>
      <c r="VH26" s="207" t="s">
        <v>26</v>
      </c>
      <c r="VI26" s="207" t="s">
        <v>26</v>
      </c>
      <c r="VJ26" s="207" t="s">
        <v>26</v>
      </c>
      <c r="VK26" s="207">
        <v>0</v>
      </c>
      <c r="VL26" s="207" t="s">
        <v>26</v>
      </c>
      <c r="VM26" s="207" t="s">
        <v>26</v>
      </c>
      <c r="VN26" s="207" t="s">
        <v>26</v>
      </c>
      <c r="VO26" s="207" t="s">
        <v>26</v>
      </c>
      <c r="VP26" s="207" t="s">
        <v>26</v>
      </c>
      <c r="VQ26" s="207" t="s">
        <v>26</v>
      </c>
      <c r="VR26" s="207" t="s">
        <v>26</v>
      </c>
      <c r="VS26" s="207" t="s">
        <v>26</v>
      </c>
      <c r="VT26" s="207" t="s">
        <v>26</v>
      </c>
      <c r="VU26" s="207" t="s">
        <v>26</v>
      </c>
      <c r="VV26" s="207" t="s">
        <v>26</v>
      </c>
      <c r="VW26" s="207" t="s">
        <v>27</v>
      </c>
      <c r="VX26" s="207" t="s">
        <v>26</v>
      </c>
      <c r="VY26" s="207" t="s">
        <v>26</v>
      </c>
      <c r="VZ26" s="207" t="s">
        <v>26</v>
      </c>
      <c r="WA26" s="207" t="s">
        <v>27</v>
      </c>
      <c r="WB26" s="207" t="s">
        <v>26</v>
      </c>
      <c r="WC26" s="207" t="s">
        <v>26</v>
      </c>
      <c r="WD26" s="207" t="s">
        <v>26</v>
      </c>
      <c r="WE26" s="207" t="s">
        <v>26</v>
      </c>
      <c r="WF26" s="207" t="s">
        <v>26</v>
      </c>
      <c r="WG26" s="207" t="s">
        <v>27</v>
      </c>
      <c r="WH26" s="207" t="s">
        <v>27</v>
      </c>
      <c r="WI26" s="207" t="s">
        <v>26</v>
      </c>
      <c r="WJ26" s="207" t="s">
        <v>27</v>
      </c>
      <c r="WK26" s="207" t="s">
        <v>27</v>
      </c>
      <c r="WL26" s="207" t="s">
        <v>26</v>
      </c>
      <c r="WM26" s="207" t="s">
        <v>26</v>
      </c>
      <c r="WN26" s="207" t="s">
        <v>27</v>
      </c>
      <c r="WO26" s="207" t="s">
        <v>26</v>
      </c>
      <c r="WP26" s="207" t="s">
        <v>26</v>
      </c>
      <c r="WQ26" s="207" t="s">
        <v>26</v>
      </c>
      <c r="WR26" s="207" t="s">
        <v>26</v>
      </c>
      <c r="WS26" s="207" t="s">
        <v>26</v>
      </c>
      <c r="WT26" s="207" t="s">
        <v>26</v>
      </c>
      <c r="WU26" s="207" t="s">
        <v>27</v>
      </c>
      <c r="WV26" s="207" t="s">
        <v>26</v>
      </c>
      <c r="WW26" s="207" t="s">
        <v>26</v>
      </c>
      <c r="WX26" s="207" t="s">
        <v>26</v>
      </c>
      <c r="WY26" s="207" t="s">
        <v>26</v>
      </c>
      <c r="WZ26" s="207" t="s">
        <v>26</v>
      </c>
      <c r="XA26" s="207" t="s">
        <v>26</v>
      </c>
      <c r="XB26" s="207" t="s">
        <v>27</v>
      </c>
      <c r="XC26" s="207" t="s">
        <v>26</v>
      </c>
      <c r="XD26" s="207" t="s">
        <v>26</v>
      </c>
      <c r="XE26" s="207" t="s">
        <v>26</v>
      </c>
      <c r="XF26" s="207" t="s">
        <v>26</v>
      </c>
      <c r="XG26" s="207" t="s">
        <v>27</v>
      </c>
      <c r="XH26" s="207" t="s">
        <v>26</v>
      </c>
      <c r="XI26" s="207" t="s">
        <v>27</v>
      </c>
      <c r="XJ26" s="207" t="s">
        <v>26</v>
      </c>
      <c r="XK26" s="207" t="s">
        <v>26</v>
      </c>
      <c r="XL26" s="207" t="s">
        <v>26</v>
      </c>
      <c r="XM26" s="207" t="s">
        <v>26</v>
      </c>
      <c r="XN26" s="207" t="s">
        <v>26</v>
      </c>
      <c r="XO26" s="207" t="s">
        <v>26</v>
      </c>
      <c r="XP26" s="207" t="s">
        <v>26</v>
      </c>
      <c r="XQ26" s="207" t="s">
        <v>26</v>
      </c>
      <c r="XR26" s="207" t="s">
        <v>26</v>
      </c>
      <c r="XS26" s="207" t="s">
        <v>26</v>
      </c>
      <c r="XT26" s="207" t="s">
        <v>26</v>
      </c>
      <c r="XU26" s="207" t="s">
        <v>26</v>
      </c>
      <c r="XV26" s="207" t="s">
        <v>26</v>
      </c>
      <c r="XW26" s="207" t="s">
        <v>27</v>
      </c>
      <c r="XX26" s="207" t="s">
        <v>26</v>
      </c>
      <c r="XY26" s="207" t="s">
        <v>26</v>
      </c>
      <c r="XZ26" s="207" t="s">
        <v>26</v>
      </c>
      <c r="YA26" s="207" t="s">
        <v>26</v>
      </c>
      <c r="YB26" s="207" t="s">
        <v>27</v>
      </c>
      <c r="YC26" s="207" t="s">
        <v>27</v>
      </c>
      <c r="YD26" s="207" t="s">
        <v>27</v>
      </c>
      <c r="YE26" s="207" t="s">
        <v>26</v>
      </c>
      <c r="YF26" s="207" t="s">
        <v>26</v>
      </c>
      <c r="YG26" s="207" t="s">
        <v>26</v>
      </c>
      <c r="YH26" s="207" t="s">
        <v>26</v>
      </c>
      <c r="YI26" s="207" t="s">
        <v>26</v>
      </c>
      <c r="YJ26" s="207" t="s">
        <v>26</v>
      </c>
      <c r="YK26" s="207" t="s">
        <v>26</v>
      </c>
      <c r="YL26" s="207" t="s">
        <v>26</v>
      </c>
      <c r="YM26" s="207" t="s">
        <v>26</v>
      </c>
      <c r="YN26" s="207" t="s">
        <v>27</v>
      </c>
      <c r="YO26" s="207" t="s">
        <v>26</v>
      </c>
      <c r="YP26" s="207" t="s">
        <v>26</v>
      </c>
      <c r="YQ26" s="207" t="s">
        <v>26</v>
      </c>
      <c r="YR26" s="207" t="s">
        <v>26</v>
      </c>
      <c r="YS26" s="207" t="s">
        <v>26</v>
      </c>
      <c r="YT26" s="207" t="s">
        <v>26</v>
      </c>
      <c r="YU26" s="207" t="s">
        <v>26</v>
      </c>
      <c r="YV26" s="207" t="s">
        <v>27</v>
      </c>
      <c r="YW26" s="207" t="s">
        <v>15</v>
      </c>
      <c r="YX26" s="207" t="s">
        <v>26</v>
      </c>
      <c r="YY26" s="207" t="s">
        <v>26</v>
      </c>
      <c r="YZ26" s="207" t="s">
        <v>15</v>
      </c>
      <c r="ZA26" s="207" t="s">
        <v>26</v>
      </c>
      <c r="ZB26" s="207" t="s">
        <v>26</v>
      </c>
      <c r="ZC26" s="207" t="s">
        <v>26</v>
      </c>
      <c r="ZD26" s="207" t="s">
        <v>26</v>
      </c>
      <c r="ZE26" s="207" t="s">
        <v>15</v>
      </c>
      <c r="ZF26" s="207" t="s">
        <v>26</v>
      </c>
      <c r="ZG26" s="207" t="s">
        <v>26</v>
      </c>
      <c r="ZH26" s="207" t="s">
        <v>26</v>
      </c>
      <c r="ZI26" s="207" t="s">
        <v>26</v>
      </c>
      <c r="ZJ26" s="207" t="s">
        <v>26</v>
      </c>
      <c r="ZK26" s="207" t="s">
        <v>26</v>
      </c>
      <c r="ZL26" s="207" t="s">
        <v>26</v>
      </c>
      <c r="ZM26" s="207" t="s">
        <v>27</v>
      </c>
      <c r="ZN26" s="207" t="s">
        <v>26</v>
      </c>
      <c r="ZO26" s="207" t="s">
        <v>26</v>
      </c>
      <c r="ZP26" s="207" t="s">
        <v>26</v>
      </c>
      <c r="ZQ26" s="207" t="s">
        <v>26</v>
      </c>
      <c r="ZR26" s="207" t="s">
        <v>26</v>
      </c>
      <c r="ZS26" s="207" t="s">
        <v>26</v>
      </c>
      <c r="ZT26" s="207" t="s">
        <v>26</v>
      </c>
      <c r="ZU26" s="207">
        <v>0</v>
      </c>
      <c r="ZV26" s="207" t="s">
        <v>26</v>
      </c>
      <c r="ZW26" s="207" t="s">
        <v>26</v>
      </c>
      <c r="ZX26" s="207" t="s">
        <v>26</v>
      </c>
      <c r="ZY26" s="207" t="s">
        <v>26</v>
      </c>
      <c r="ZZ26" s="207" t="s">
        <v>26</v>
      </c>
      <c r="AAA26" s="207" t="s">
        <v>158</v>
      </c>
      <c r="AAB26" s="207" t="s">
        <v>158</v>
      </c>
      <c r="AAC26" s="207" t="s">
        <v>158</v>
      </c>
      <c r="AAD26" s="207" t="s">
        <v>158</v>
      </c>
      <c r="AAE26" s="207" t="s">
        <v>158</v>
      </c>
      <c r="AAF26" s="207" t="s">
        <v>158</v>
      </c>
      <c r="AAG26" s="207" t="s">
        <v>158</v>
      </c>
      <c r="AAH26" s="207" t="s">
        <v>158</v>
      </c>
      <c r="AAI26" s="207" t="s">
        <v>158</v>
      </c>
      <c r="AAJ26" s="207" t="s">
        <v>158</v>
      </c>
      <c r="AAK26" s="207" t="s">
        <v>158</v>
      </c>
      <c r="AAL26" s="207" t="s">
        <v>158</v>
      </c>
      <c r="AAM26" s="207" t="s">
        <v>158</v>
      </c>
      <c r="AAN26" s="207" t="s">
        <v>158</v>
      </c>
      <c r="AAO26" s="207" t="s">
        <v>158</v>
      </c>
      <c r="AAP26" s="207" t="s">
        <v>158</v>
      </c>
      <c r="AAQ26" s="207" t="s">
        <v>158</v>
      </c>
      <c r="AAR26" s="207" t="s">
        <v>158</v>
      </c>
      <c r="AAS26" s="207" t="s">
        <v>158</v>
      </c>
      <c r="AAT26" s="207" t="s">
        <v>158</v>
      </c>
      <c r="AAU26" s="207" t="s">
        <v>158</v>
      </c>
      <c r="AAV26" s="207" t="s">
        <v>158</v>
      </c>
      <c r="AAW26" s="207" t="s">
        <v>158</v>
      </c>
      <c r="AAX26" s="207" t="s">
        <v>158</v>
      </c>
      <c r="AAY26" s="207" t="s">
        <v>158</v>
      </c>
      <c r="AAZ26" s="207" t="s">
        <v>158</v>
      </c>
      <c r="ABA26" s="306">
        <f>(ÜBERSICHT!K26)</f>
        <v>0</v>
      </c>
      <c r="ABB26" s="195">
        <f>(ÜBERSICHT!L26)</f>
        <v>0</v>
      </c>
      <c r="ABC26" s="206">
        <f t="shared" si="2"/>
        <v>375</v>
      </c>
      <c r="ABD26" s="34">
        <f t="shared" si="3"/>
        <v>297</v>
      </c>
      <c r="ABE26" s="34">
        <f t="shared" si="4"/>
        <v>72</v>
      </c>
      <c r="ABF26" s="34">
        <f t="shared" si="5"/>
        <v>6</v>
      </c>
      <c r="ABG26" s="34">
        <f t="shared" si="6"/>
        <v>16</v>
      </c>
      <c r="ABH26" s="34">
        <f t="shared" si="7"/>
        <v>0</v>
      </c>
      <c r="ABI26" s="34">
        <f t="shared" si="8"/>
        <v>305</v>
      </c>
      <c r="ABJ26" s="73">
        <f t="shared" si="9"/>
        <v>696</v>
      </c>
      <c r="ABK26" s="28"/>
      <c r="ABL26" s="28"/>
      <c r="ABM26" s="28"/>
      <c r="ABN26" s="28"/>
      <c r="ABO26" s="28"/>
      <c r="ABP26" s="271" t="str">
        <f>(Mitglieder!C27)</f>
        <v>My Love</v>
      </c>
      <c r="ABQ26" s="216">
        <f t="shared" si="103"/>
        <v>0.79199999999999993</v>
      </c>
      <c r="ABR26" s="216">
        <f t="shared" si="104"/>
        <v>0.69565217391304346</v>
      </c>
      <c r="ABS26" s="34">
        <f t="shared" si="10"/>
        <v>16</v>
      </c>
      <c r="ABT26" s="34">
        <f t="shared" si="11"/>
        <v>5</v>
      </c>
      <c r="ABU26" s="34">
        <f t="shared" si="12"/>
        <v>2</v>
      </c>
      <c r="ABV26" s="34">
        <f t="shared" si="13"/>
        <v>0</v>
      </c>
      <c r="ABW26" s="34">
        <f t="shared" si="14"/>
        <v>0</v>
      </c>
      <c r="ABX26" s="34">
        <f t="shared" si="15"/>
        <v>8</v>
      </c>
      <c r="ABY26" s="73">
        <f t="shared" si="16"/>
        <v>31</v>
      </c>
      <c r="ABZ26" s="216">
        <f t="shared" si="105"/>
        <v>0.7407407407407407</v>
      </c>
      <c r="ACA26" s="34">
        <f t="shared" si="17"/>
        <v>20</v>
      </c>
      <c r="ACB26" s="34">
        <f t="shared" si="18"/>
        <v>6</v>
      </c>
      <c r="ACC26" s="34">
        <f t="shared" si="19"/>
        <v>1</v>
      </c>
      <c r="ACD26" s="34">
        <f t="shared" si="20"/>
        <v>0</v>
      </c>
      <c r="ACE26" s="34">
        <f t="shared" si="21"/>
        <v>0</v>
      </c>
      <c r="ACF26" s="34">
        <f t="shared" si="22"/>
        <v>4</v>
      </c>
      <c r="ACG26" s="73">
        <f t="shared" si="113"/>
        <v>31</v>
      </c>
      <c r="ACH26" s="216">
        <f t="shared" si="106"/>
        <v>0.8</v>
      </c>
      <c r="ACI26" s="34">
        <f t="shared" si="24"/>
        <v>24</v>
      </c>
      <c r="ACJ26" s="34">
        <f t="shared" si="25"/>
        <v>6</v>
      </c>
      <c r="ACK26" s="34">
        <f t="shared" si="26"/>
        <v>0</v>
      </c>
      <c r="ACL26" s="34">
        <f t="shared" si="27"/>
        <v>1</v>
      </c>
      <c r="ACM26" s="34">
        <f t="shared" si="28"/>
        <v>0</v>
      </c>
      <c r="ACN26" s="34">
        <f t="shared" si="29"/>
        <v>0</v>
      </c>
      <c r="ACO26" s="73">
        <f t="shared" si="114"/>
        <v>31</v>
      </c>
      <c r="ACP26" s="216">
        <f t="shared" si="107"/>
        <v>0.76923076923076927</v>
      </c>
      <c r="ACQ26" s="34">
        <f t="shared" si="31"/>
        <v>20</v>
      </c>
      <c r="ACR26" s="34">
        <f t="shared" si="32"/>
        <v>6</v>
      </c>
      <c r="ACS26" s="34">
        <f t="shared" si="33"/>
        <v>0</v>
      </c>
      <c r="ACT26" s="34">
        <f t="shared" si="34"/>
        <v>4</v>
      </c>
      <c r="ACU26" s="34">
        <f t="shared" si="35"/>
        <v>0</v>
      </c>
      <c r="ACV26" s="34">
        <f t="shared" si="36"/>
        <v>0</v>
      </c>
      <c r="ACW26" s="73">
        <f t="shared" si="115"/>
        <v>30</v>
      </c>
      <c r="ACX26" s="216">
        <f t="shared" si="108"/>
        <v>0.77419354838709675</v>
      </c>
      <c r="ACY26" s="34">
        <f t="shared" si="38"/>
        <v>24</v>
      </c>
      <c r="ACZ26" s="34">
        <f t="shared" si="39"/>
        <v>5</v>
      </c>
      <c r="ADA26" s="34">
        <f t="shared" si="40"/>
        <v>2</v>
      </c>
      <c r="ADB26" s="34">
        <f t="shared" si="41"/>
        <v>0</v>
      </c>
      <c r="ADC26" s="34">
        <f t="shared" si="42"/>
        <v>0</v>
      </c>
      <c r="ADD26" s="34">
        <f t="shared" si="43"/>
        <v>0</v>
      </c>
      <c r="ADE26" s="73">
        <f t="shared" si="116"/>
        <v>31</v>
      </c>
      <c r="ADF26" s="216">
        <f t="shared" si="109"/>
        <v>0.76666666666666661</v>
      </c>
      <c r="ADG26" s="34">
        <f t="shared" si="45"/>
        <v>23</v>
      </c>
      <c r="ADH26" s="34">
        <f t="shared" si="46"/>
        <v>7</v>
      </c>
      <c r="ADI26" s="34">
        <f t="shared" si="47"/>
        <v>0</v>
      </c>
      <c r="ADJ26" s="34">
        <f t="shared" si="48"/>
        <v>0</v>
      </c>
      <c r="ADK26" s="34">
        <f t="shared" si="49"/>
        <v>0</v>
      </c>
      <c r="ADL26" s="34">
        <f t="shared" si="50"/>
        <v>0</v>
      </c>
      <c r="ADM26" s="73">
        <f t="shared" si="117"/>
        <v>30</v>
      </c>
      <c r="ADN26" s="216">
        <f t="shared" si="110"/>
        <v>0.80645161290322576</v>
      </c>
      <c r="ADO26" s="34">
        <f t="shared" si="52"/>
        <v>25</v>
      </c>
      <c r="ADP26" s="34">
        <f t="shared" si="53"/>
        <v>6</v>
      </c>
      <c r="ADQ26" s="34">
        <f t="shared" si="54"/>
        <v>0</v>
      </c>
      <c r="ADR26" s="34">
        <f t="shared" si="55"/>
        <v>0</v>
      </c>
      <c r="ADS26" s="34">
        <f t="shared" si="56"/>
        <v>0</v>
      </c>
      <c r="ADT26" s="34">
        <f t="shared" si="57"/>
        <v>0</v>
      </c>
      <c r="ADU26" s="73">
        <f t="shared" si="118"/>
        <v>31</v>
      </c>
      <c r="ADV26" s="216">
        <f t="shared" si="111"/>
        <v>0.89285714285714279</v>
      </c>
      <c r="ADW26" s="34">
        <f t="shared" si="72"/>
        <v>25</v>
      </c>
      <c r="ADX26" s="34">
        <f t="shared" si="73"/>
        <v>3</v>
      </c>
      <c r="ADY26" s="34">
        <f t="shared" si="74"/>
        <v>0</v>
      </c>
      <c r="ADZ26" s="34">
        <f t="shared" si="75"/>
        <v>3</v>
      </c>
      <c r="AEA26" s="34">
        <f t="shared" si="76"/>
        <v>0</v>
      </c>
      <c r="AEB26" s="34">
        <f t="shared" si="77"/>
        <v>0</v>
      </c>
      <c r="AEC26" s="73">
        <f t="shared" si="119"/>
        <v>31</v>
      </c>
      <c r="AED26" s="216">
        <f t="shared" si="112"/>
        <v>0.9</v>
      </c>
      <c r="AEE26" s="34">
        <f t="shared" si="79"/>
        <v>9</v>
      </c>
      <c r="AEF26" s="34">
        <f t="shared" si="80"/>
        <v>0</v>
      </c>
      <c r="AEG26" s="34">
        <f t="shared" si="81"/>
        <v>1</v>
      </c>
      <c r="AEH26" s="34">
        <f t="shared" si="82"/>
        <v>0</v>
      </c>
      <c r="AEI26" s="34">
        <f t="shared" si="83"/>
        <v>0</v>
      </c>
      <c r="AEJ26" s="34">
        <f t="shared" si="84"/>
        <v>0</v>
      </c>
      <c r="AEK26" s="73">
        <f t="shared" si="120"/>
        <v>10</v>
      </c>
    </row>
    <row r="27" spans="1:817" x14ac:dyDescent="0.3">
      <c r="A27" s="200">
        <f t="shared" si="61"/>
        <v>25</v>
      </c>
      <c r="B27" s="283">
        <f>1*SUBTOTAL(3,A$3:A27)</f>
        <v>25</v>
      </c>
      <c r="C27" s="251" t="str">
        <f>(Mitglieder!C22)</f>
        <v>NismoGTR</v>
      </c>
      <c r="D27" s="171">
        <f t="shared" si="0"/>
        <v>0.91666666666666663</v>
      </c>
      <c r="E27" s="171">
        <f t="shared" si="1"/>
        <v>1</v>
      </c>
      <c r="F27" s="56"/>
      <c r="G27" s="207" t="s">
        <v>69</v>
      </c>
      <c r="H27" s="207" t="s">
        <v>69</v>
      </c>
      <c r="I27" s="207" t="s">
        <v>69</v>
      </c>
      <c r="J27" s="207" t="s">
        <v>69</v>
      </c>
      <c r="K27" s="207" t="s">
        <v>69</v>
      </c>
      <c r="L27" s="207" t="s">
        <v>69</v>
      </c>
      <c r="M27" s="207" t="s">
        <v>69</v>
      </c>
      <c r="N27" s="207" t="s">
        <v>69</v>
      </c>
      <c r="O27" s="207" t="s">
        <v>69</v>
      </c>
      <c r="P27" s="207" t="s">
        <v>69</v>
      </c>
      <c r="Q27" s="207" t="s">
        <v>69</v>
      </c>
      <c r="R27" s="207" t="s">
        <v>69</v>
      </c>
      <c r="S27" s="207" t="s">
        <v>69</v>
      </c>
      <c r="T27" s="207" t="s">
        <v>69</v>
      </c>
      <c r="U27" s="207" t="s">
        <v>69</v>
      </c>
      <c r="V27" s="207" t="s">
        <v>69</v>
      </c>
      <c r="W27" s="207" t="s">
        <v>69</v>
      </c>
      <c r="X27" s="207" t="s">
        <v>69</v>
      </c>
      <c r="Y27" s="207" t="s">
        <v>69</v>
      </c>
      <c r="Z27" s="207" t="s">
        <v>69</v>
      </c>
      <c r="AA27" s="207" t="s">
        <v>69</v>
      </c>
      <c r="AB27" s="207" t="s">
        <v>69</v>
      </c>
      <c r="AC27" s="207" t="s">
        <v>69</v>
      </c>
      <c r="AD27" s="207" t="s">
        <v>69</v>
      </c>
      <c r="AE27" s="207" t="s">
        <v>69</v>
      </c>
      <c r="AF27" s="207" t="s">
        <v>69</v>
      </c>
      <c r="AG27" s="207" t="s">
        <v>69</v>
      </c>
      <c r="AH27" s="207" t="s">
        <v>69</v>
      </c>
      <c r="AI27" s="207" t="s">
        <v>69</v>
      </c>
      <c r="AJ27" s="207" t="s">
        <v>69</v>
      </c>
      <c r="AK27" s="207" t="s">
        <v>69</v>
      </c>
      <c r="AL27" s="207" t="s">
        <v>69</v>
      </c>
      <c r="AM27" s="207" t="s">
        <v>69</v>
      </c>
      <c r="AN27" s="207" t="s">
        <v>69</v>
      </c>
      <c r="AO27" s="207" t="s">
        <v>69</v>
      </c>
      <c r="AP27" s="207" t="s">
        <v>69</v>
      </c>
      <c r="AQ27" s="207" t="s">
        <v>69</v>
      </c>
      <c r="AR27" s="207" t="s">
        <v>69</v>
      </c>
      <c r="AS27" s="207" t="s">
        <v>69</v>
      </c>
      <c r="AT27" s="207" t="s">
        <v>69</v>
      </c>
      <c r="AU27" s="207" t="s">
        <v>69</v>
      </c>
      <c r="AV27" s="207" t="s">
        <v>69</v>
      </c>
      <c r="AW27" s="207" t="s">
        <v>69</v>
      </c>
      <c r="AX27" s="207" t="s">
        <v>69</v>
      </c>
      <c r="AY27" s="207" t="s">
        <v>69</v>
      </c>
      <c r="AZ27" s="207" t="s">
        <v>69</v>
      </c>
      <c r="BA27" s="207" t="s">
        <v>69</v>
      </c>
      <c r="BB27" s="207" t="s">
        <v>69</v>
      </c>
      <c r="BC27" s="207" t="s">
        <v>69</v>
      </c>
      <c r="BD27" s="207" t="s">
        <v>69</v>
      </c>
      <c r="BE27" s="207" t="s">
        <v>69</v>
      </c>
      <c r="BF27" s="207" t="s">
        <v>69</v>
      </c>
      <c r="BG27" s="207" t="s">
        <v>69</v>
      </c>
      <c r="BH27" s="207" t="s">
        <v>69</v>
      </c>
      <c r="BI27" s="207" t="s">
        <v>69</v>
      </c>
      <c r="BJ27" s="207" t="s">
        <v>69</v>
      </c>
      <c r="BK27" s="207" t="s">
        <v>69</v>
      </c>
      <c r="BL27" s="207" t="s">
        <v>69</v>
      </c>
      <c r="BM27" s="207" t="s">
        <v>69</v>
      </c>
      <c r="BN27" s="207" t="s">
        <v>69</v>
      </c>
      <c r="BO27" s="207" t="s">
        <v>69</v>
      </c>
      <c r="BP27" s="207" t="s">
        <v>69</v>
      </c>
      <c r="BQ27" s="207" t="s">
        <v>69</v>
      </c>
      <c r="BR27" s="207" t="s">
        <v>69</v>
      </c>
      <c r="BS27" s="207" t="s">
        <v>69</v>
      </c>
      <c r="BT27" s="207" t="s">
        <v>69</v>
      </c>
      <c r="BU27" s="207" t="s">
        <v>69</v>
      </c>
      <c r="BV27" s="207" t="s">
        <v>69</v>
      </c>
      <c r="BW27" s="207" t="s">
        <v>69</v>
      </c>
      <c r="BX27" s="207" t="s">
        <v>69</v>
      </c>
      <c r="BY27" s="207" t="s">
        <v>69</v>
      </c>
      <c r="BZ27" s="207" t="s">
        <v>69</v>
      </c>
      <c r="CA27" s="207" t="s">
        <v>69</v>
      </c>
      <c r="CB27" s="207" t="s">
        <v>69</v>
      </c>
      <c r="CC27" s="207" t="s">
        <v>69</v>
      </c>
      <c r="CD27" s="207" t="s">
        <v>69</v>
      </c>
      <c r="CE27" s="207" t="s">
        <v>69</v>
      </c>
      <c r="CF27" s="207" t="s">
        <v>69</v>
      </c>
      <c r="CG27" s="207" t="s">
        <v>69</v>
      </c>
      <c r="CH27" s="207" t="s">
        <v>69</v>
      </c>
      <c r="CI27" s="207" t="s">
        <v>69</v>
      </c>
      <c r="CJ27" s="207" t="s">
        <v>69</v>
      </c>
      <c r="CK27" s="207" t="s">
        <v>69</v>
      </c>
      <c r="CL27" s="207" t="s">
        <v>69</v>
      </c>
      <c r="CM27" s="207" t="s">
        <v>69</v>
      </c>
      <c r="CN27" s="207" t="s">
        <v>69</v>
      </c>
      <c r="CO27" s="207" t="s">
        <v>69</v>
      </c>
      <c r="CP27" s="207" t="s">
        <v>69</v>
      </c>
      <c r="CQ27" s="207" t="s">
        <v>69</v>
      </c>
      <c r="CR27" s="207" t="s">
        <v>69</v>
      </c>
      <c r="CS27" s="207" t="s">
        <v>69</v>
      </c>
      <c r="CT27" s="207" t="s">
        <v>69</v>
      </c>
      <c r="CU27" s="207" t="s">
        <v>69</v>
      </c>
      <c r="CV27" s="207" t="s">
        <v>69</v>
      </c>
      <c r="CW27" s="207" t="s">
        <v>69</v>
      </c>
      <c r="CX27" s="207" t="s">
        <v>69</v>
      </c>
      <c r="CY27" s="207" t="s">
        <v>69</v>
      </c>
      <c r="CZ27" s="207" t="s">
        <v>69</v>
      </c>
      <c r="DA27" s="207" t="s">
        <v>69</v>
      </c>
      <c r="DB27" s="207" t="s">
        <v>69</v>
      </c>
      <c r="DC27" s="207" t="s">
        <v>69</v>
      </c>
      <c r="DD27" s="207" t="s">
        <v>69</v>
      </c>
      <c r="DE27" s="207" t="s">
        <v>69</v>
      </c>
      <c r="DF27" s="207" t="s">
        <v>69</v>
      </c>
      <c r="DG27" s="207" t="s">
        <v>69</v>
      </c>
      <c r="DH27" s="207" t="s">
        <v>69</v>
      </c>
      <c r="DI27" s="207" t="s">
        <v>69</v>
      </c>
      <c r="DJ27" s="207" t="s">
        <v>69</v>
      </c>
      <c r="DK27" s="207" t="s">
        <v>69</v>
      </c>
      <c r="DL27" s="207" t="s">
        <v>69</v>
      </c>
      <c r="DM27" s="207" t="s">
        <v>69</v>
      </c>
      <c r="DN27" s="207" t="s">
        <v>69</v>
      </c>
      <c r="DO27" s="207" t="s">
        <v>69</v>
      </c>
      <c r="DP27" s="207" t="s">
        <v>69</v>
      </c>
      <c r="DQ27" s="207" t="s">
        <v>69</v>
      </c>
      <c r="DR27" s="207" t="s">
        <v>69</v>
      </c>
      <c r="DS27" s="207" t="s">
        <v>69</v>
      </c>
      <c r="DT27" s="207" t="s">
        <v>69</v>
      </c>
      <c r="DU27" s="207" t="s">
        <v>69</v>
      </c>
      <c r="DV27" s="207" t="s">
        <v>69</v>
      </c>
      <c r="DW27" s="207" t="s">
        <v>69</v>
      </c>
      <c r="DX27" s="207" t="s">
        <v>69</v>
      </c>
      <c r="DY27" s="207" t="s">
        <v>69</v>
      </c>
      <c r="DZ27" s="207" t="s">
        <v>69</v>
      </c>
      <c r="EA27" s="207" t="s">
        <v>69</v>
      </c>
      <c r="EB27" s="207" t="s">
        <v>69</v>
      </c>
      <c r="EC27" s="207" t="s">
        <v>69</v>
      </c>
      <c r="ED27" s="207" t="s">
        <v>69</v>
      </c>
      <c r="EE27" s="207" t="s">
        <v>69</v>
      </c>
      <c r="EF27" s="207" t="s">
        <v>69</v>
      </c>
      <c r="EG27" s="207" t="s">
        <v>69</v>
      </c>
      <c r="EH27" s="207" t="s">
        <v>69</v>
      </c>
      <c r="EI27" s="207" t="s">
        <v>69</v>
      </c>
      <c r="EJ27" s="207" t="s">
        <v>69</v>
      </c>
      <c r="EK27" s="207" t="s">
        <v>69</v>
      </c>
      <c r="EL27" s="207" t="s">
        <v>69</v>
      </c>
      <c r="EM27" s="207" t="s">
        <v>69</v>
      </c>
      <c r="EN27" s="207" t="s">
        <v>69</v>
      </c>
      <c r="EO27" s="207" t="s">
        <v>69</v>
      </c>
      <c r="EP27" s="207" t="s">
        <v>69</v>
      </c>
      <c r="EQ27" s="207" t="s">
        <v>69</v>
      </c>
      <c r="ER27" s="207" t="s">
        <v>69</v>
      </c>
      <c r="ES27" s="207" t="s">
        <v>69</v>
      </c>
      <c r="ET27" s="207" t="s">
        <v>69</v>
      </c>
      <c r="EU27" s="207" t="s">
        <v>69</v>
      </c>
      <c r="EV27" s="207" t="s">
        <v>69</v>
      </c>
      <c r="EW27" s="207" t="s">
        <v>69</v>
      </c>
      <c r="EX27" s="207" t="s">
        <v>69</v>
      </c>
      <c r="EY27" s="207" t="s">
        <v>69</v>
      </c>
      <c r="EZ27" s="207" t="s">
        <v>69</v>
      </c>
      <c r="FA27" s="207" t="s">
        <v>69</v>
      </c>
      <c r="FB27" s="207" t="s">
        <v>69</v>
      </c>
      <c r="FC27" s="207" t="s">
        <v>69</v>
      </c>
      <c r="FD27" s="207" t="s">
        <v>69</v>
      </c>
      <c r="FE27" s="207" t="s">
        <v>69</v>
      </c>
      <c r="FF27" s="207" t="s">
        <v>69</v>
      </c>
      <c r="FG27" s="207" t="s">
        <v>69</v>
      </c>
      <c r="FH27" s="207" t="s">
        <v>69</v>
      </c>
      <c r="FI27" s="207" t="s">
        <v>69</v>
      </c>
      <c r="FJ27" s="207" t="s">
        <v>69</v>
      </c>
      <c r="FK27" s="207" t="s">
        <v>69</v>
      </c>
      <c r="FL27" s="207" t="s">
        <v>69</v>
      </c>
      <c r="FM27" s="207" t="s">
        <v>69</v>
      </c>
      <c r="FN27" s="207" t="s">
        <v>69</v>
      </c>
      <c r="FO27" s="207" t="s">
        <v>69</v>
      </c>
      <c r="FP27" s="207" t="s">
        <v>69</v>
      </c>
      <c r="FQ27" s="207" t="s">
        <v>69</v>
      </c>
      <c r="FR27" s="207" t="s">
        <v>69</v>
      </c>
      <c r="FS27" s="207" t="s">
        <v>69</v>
      </c>
      <c r="FT27" s="207" t="s">
        <v>69</v>
      </c>
      <c r="FU27" s="207" t="s">
        <v>69</v>
      </c>
      <c r="FV27" s="207" t="s">
        <v>69</v>
      </c>
      <c r="FW27" s="207" t="s">
        <v>69</v>
      </c>
      <c r="FX27" s="207" t="s">
        <v>69</v>
      </c>
      <c r="FY27" s="207" t="s">
        <v>69</v>
      </c>
      <c r="FZ27" s="207" t="s">
        <v>69</v>
      </c>
      <c r="GA27" s="207" t="s">
        <v>69</v>
      </c>
      <c r="GB27" s="207" t="s">
        <v>69</v>
      </c>
      <c r="GC27" s="207" t="s">
        <v>69</v>
      </c>
      <c r="GD27" s="207" t="s">
        <v>69</v>
      </c>
      <c r="GE27" s="207" t="s">
        <v>69</v>
      </c>
      <c r="GF27" s="207" t="s">
        <v>69</v>
      </c>
      <c r="GG27" s="207" t="s">
        <v>69</v>
      </c>
      <c r="GH27" s="207" t="s">
        <v>69</v>
      </c>
      <c r="GI27" s="207" t="s">
        <v>69</v>
      </c>
      <c r="GJ27" s="207" t="s">
        <v>69</v>
      </c>
      <c r="GK27" s="207" t="s">
        <v>69</v>
      </c>
      <c r="GL27" s="207" t="s">
        <v>69</v>
      </c>
      <c r="GM27" s="207" t="s">
        <v>69</v>
      </c>
      <c r="GN27" s="207" t="s">
        <v>69</v>
      </c>
      <c r="GO27" s="207" t="s">
        <v>69</v>
      </c>
      <c r="GP27" s="207" t="s">
        <v>69</v>
      </c>
      <c r="GQ27" s="207" t="s">
        <v>69</v>
      </c>
      <c r="GR27" s="207" t="s">
        <v>69</v>
      </c>
      <c r="GS27" s="207" t="s">
        <v>69</v>
      </c>
      <c r="GT27" s="207" t="s">
        <v>69</v>
      </c>
      <c r="GU27" s="207" t="s">
        <v>69</v>
      </c>
      <c r="GV27" s="207" t="s">
        <v>69</v>
      </c>
      <c r="GW27" s="207" t="s">
        <v>69</v>
      </c>
      <c r="GX27" s="207" t="s">
        <v>69</v>
      </c>
      <c r="GY27" s="207" t="s">
        <v>69</v>
      </c>
      <c r="GZ27" s="207" t="s">
        <v>69</v>
      </c>
      <c r="HA27" s="207" t="s">
        <v>69</v>
      </c>
      <c r="HB27" s="207" t="s">
        <v>69</v>
      </c>
      <c r="HC27" s="207" t="s">
        <v>69</v>
      </c>
      <c r="HD27" s="207" t="s">
        <v>69</v>
      </c>
      <c r="HE27" s="207" t="s">
        <v>69</v>
      </c>
      <c r="HF27" s="207" t="s">
        <v>69</v>
      </c>
      <c r="HG27" s="207" t="s">
        <v>69</v>
      </c>
      <c r="HH27" s="207" t="s">
        <v>69</v>
      </c>
      <c r="HI27" s="207" t="s">
        <v>69</v>
      </c>
      <c r="HJ27" s="207" t="s">
        <v>69</v>
      </c>
      <c r="HK27" s="207" t="s">
        <v>69</v>
      </c>
      <c r="HL27" s="207" t="s">
        <v>69</v>
      </c>
      <c r="HM27" s="207" t="s">
        <v>69</v>
      </c>
      <c r="HN27" s="207" t="s">
        <v>69</v>
      </c>
      <c r="HO27" s="207" t="s">
        <v>69</v>
      </c>
      <c r="HP27" s="207" t="s">
        <v>69</v>
      </c>
      <c r="HQ27" s="207" t="s">
        <v>69</v>
      </c>
      <c r="HR27" s="207" t="s">
        <v>69</v>
      </c>
      <c r="HS27" s="207" t="s">
        <v>69</v>
      </c>
      <c r="HT27" s="207" t="s">
        <v>69</v>
      </c>
      <c r="HU27" s="207" t="s">
        <v>69</v>
      </c>
      <c r="HV27" s="207" t="s">
        <v>69</v>
      </c>
      <c r="HW27" s="207" t="s">
        <v>69</v>
      </c>
      <c r="HX27" s="207" t="s">
        <v>69</v>
      </c>
      <c r="HY27" s="207" t="s">
        <v>69</v>
      </c>
      <c r="HZ27" s="207" t="s">
        <v>69</v>
      </c>
      <c r="IA27" s="207" t="s">
        <v>69</v>
      </c>
      <c r="IB27" s="207" t="s">
        <v>69</v>
      </c>
      <c r="IC27" s="207" t="s">
        <v>69</v>
      </c>
      <c r="ID27" s="207" t="s">
        <v>69</v>
      </c>
      <c r="IE27" s="207" t="s">
        <v>69</v>
      </c>
      <c r="IF27" s="207" t="s">
        <v>69</v>
      </c>
      <c r="IG27" s="207" t="s">
        <v>69</v>
      </c>
      <c r="IH27" s="207" t="s">
        <v>69</v>
      </c>
      <c r="II27" s="207" t="s">
        <v>69</v>
      </c>
      <c r="IJ27" s="207" t="s">
        <v>69</v>
      </c>
      <c r="IK27" s="207" t="s">
        <v>69</v>
      </c>
      <c r="IL27" s="207" t="s">
        <v>69</v>
      </c>
      <c r="IM27" s="207" t="s">
        <v>69</v>
      </c>
      <c r="IN27" s="207" t="s">
        <v>69</v>
      </c>
      <c r="IO27" s="207" t="s">
        <v>69</v>
      </c>
      <c r="IP27" s="207" t="s">
        <v>69</v>
      </c>
      <c r="IQ27" s="207" t="s">
        <v>69</v>
      </c>
      <c r="IR27" s="207" t="s">
        <v>69</v>
      </c>
      <c r="IS27" s="207" t="s">
        <v>69</v>
      </c>
      <c r="IT27" s="207" t="s">
        <v>69</v>
      </c>
      <c r="IU27" s="207" t="s">
        <v>69</v>
      </c>
      <c r="IV27" s="207" t="s">
        <v>69</v>
      </c>
      <c r="IW27" s="207" t="s">
        <v>69</v>
      </c>
      <c r="IX27" s="207" t="s">
        <v>69</v>
      </c>
      <c r="IY27" s="207" t="s">
        <v>69</v>
      </c>
      <c r="IZ27" s="207" t="s">
        <v>69</v>
      </c>
      <c r="JA27" s="207" t="s">
        <v>69</v>
      </c>
      <c r="JB27" s="207" t="s">
        <v>69</v>
      </c>
      <c r="JC27" s="207" t="s">
        <v>69</v>
      </c>
      <c r="JD27" s="207" t="s">
        <v>69</v>
      </c>
      <c r="JE27" s="207" t="s">
        <v>69</v>
      </c>
      <c r="JF27" s="207" t="s">
        <v>69</v>
      </c>
      <c r="JG27" s="207" t="s">
        <v>69</v>
      </c>
      <c r="JH27" s="207" t="s">
        <v>69</v>
      </c>
      <c r="JI27" s="207" t="s">
        <v>69</v>
      </c>
      <c r="JJ27" s="207" t="s">
        <v>69</v>
      </c>
      <c r="JK27" s="207" t="s">
        <v>69</v>
      </c>
      <c r="JL27" s="207" t="s">
        <v>69</v>
      </c>
      <c r="JM27" s="207" t="s">
        <v>69</v>
      </c>
      <c r="JN27" s="207" t="s">
        <v>69</v>
      </c>
      <c r="JO27" s="207" t="s">
        <v>69</v>
      </c>
      <c r="JP27" s="207" t="s">
        <v>69</v>
      </c>
      <c r="JQ27" s="207" t="s">
        <v>69</v>
      </c>
      <c r="JR27" s="207" t="s">
        <v>69</v>
      </c>
      <c r="JS27" s="207" t="s">
        <v>69</v>
      </c>
      <c r="JT27" s="207" t="s">
        <v>69</v>
      </c>
      <c r="JU27" s="207" t="s">
        <v>69</v>
      </c>
      <c r="JV27" s="207" t="s">
        <v>69</v>
      </c>
      <c r="JW27" s="207" t="s">
        <v>69</v>
      </c>
      <c r="JX27" s="207" t="s">
        <v>69</v>
      </c>
      <c r="JY27" s="207" t="s">
        <v>69</v>
      </c>
      <c r="JZ27" s="207" t="s">
        <v>69</v>
      </c>
      <c r="KA27" s="207" t="s">
        <v>69</v>
      </c>
      <c r="KB27" s="207" t="s">
        <v>69</v>
      </c>
      <c r="KC27" s="207" t="s">
        <v>69</v>
      </c>
      <c r="KD27" s="207" t="s">
        <v>69</v>
      </c>
      <c r="KE27" s="207" t="s">
        <v>69</v>
      </c>
      <c r="KF27" s="207" t="s">
        <v>69</v>
      </c>
      <c r="KG27" s="207" t="s">
        <v>69</v>
      </c>
      <c r="KH27" s="207" t="s">
        <v>69</v>
      </c>
      <c r="KI27" s="207" t="s">
        <v>69</v>
      </c>
      <c r="KJ27" s="207" t="s">
        <v>69</v>
      </c>
      <c r="KK27" s="207" t="s">
        <v>69</v>
      </c>
      <c r="KL27" s="207" t="s">
        <v>69</v>
      </c>
      <c r="KM27" s="207" t="s">
        <v>69</v>
      </c>
      <c r="KN27" s="207" t="s">
        <v>69</v>
      </c>
      <c r="KO27" s="207" t="s">
        <v>69</v>
      </c>
      <c r="KP27" s="207" t="s">
        <v>69</v>
      </c>
      <c r="KQ27" s="207" t="s">
        <v>69</v>
      </c>
      <c r="KR27" s="207" t="s">
        <v>69</v>
      </c>
      <c r="KS27" s="207" t="s">
        <v>69</v>
      </c>
      <c r="KT27" s="207" t="s">
        <v>69</v>
      </c>
      <c r="KU27" s="207" t="s">
        <v>69</v>
      </c>
      <c r="KV27" s="207" t="s">
        <v>69</v>
      </c>
      <c r="KW27" s="207" t="s">
        <v>69</v>
      </c>
      <c r="KX27" s="207" t="s">
        <v>69</v>
      </c>
      <c r="KY27" s="207" t="s">
        <v>69</v>
      </c>
      <c r="KZ27" s="207" t="s">
        <v>69</v>
      </c>
      <c r="LA27" s="207" t="s">
        <v>69</v>
      </c>
      <c r="LB27" s="207" t="s">
        <v>69</v>
      </c>
      <c r="LC27" s="207" t="s">
        <v>69</v>
      </c>
      <c r="LD27" s="207" t="s">
        <v>69</v>
      </c>
      <c r="LE27" s="207" t="s">
        <v>69</v>
      </c>
      <c r="LF27" s="207" t="s">
        <v>69</v>
      </c>
      <c r="LG27" s="207" t="s">
        <v>69</v>
      </c>
      <c r="LH27" s="207" t="s">
        <v>69</v>
      </c>
      <c r="LI27" s="207" t="s">
        <v>69</v>
      </c>
      <c r="LJ27" s="207" t="s">
        <v>69</v>
      </c>
      <c r="LK27" s="207" t="s">
        <v>69</v>
      </c>
      <c r="LL27" s="207" t="s">
        <v>69</v>
      </c>
      <c r="LM27" s="207" t="s">
        <v>69</v>
      </c>
      <c r="LN27" s="207" t="s">
        <v>69</v>
      </c>
      <c r="LO27" s="207" t="s">
        <v>69</v>
      </c>
      <c r="LP27" s="207" t="s">
        <v>69</v>
      </c>
      <c r="LQ27" s="207" t="s">
        <v>69</v>
      </c>
      <c r="LR27" s="207" t="s">
        <v>69</v>
      </c>
      <c r="LS27" s="207" t="s">
        <v>69</v>
      </c>
      <c r="LT27" s="207" t="s">
        <v>69</v>
      </c>
      <c r="LU27" s="207" t="s">
        <v>69</v>
      </c>
      <c r="LV27" s="207" t="s">
        <v>69</v>
      </c>
      <c r="LW27" s="207" t="s">
        <v>69</v>
      </c>
      <c r="LX27" s="207" t="s">
        <v>69</v>
      </c>
      <c r="LY27" s="207" t="s">
        <v>69</v>
      </c>
      <c r="LZ27" s="207" t="s">
        <v>69</v>
      </c>
      <c r="MA27" s="207" t="s">
        <v>69</v>
      </c>
      <c r="MB27" s="207" t="s">
        <v>69</v>
      </c>
      <c r="MC27" s="207" t="s">
        <v>69</v>
      </c>
      <c r="MD27" s="207" t="s">
        <v>69</v>
      </c>
      <c r="ME27" s="207" t="s">
        <v>69</v>
      </c>
      <c r="MF27" s="207" t="s">
        <v>69</v>
      </c>
      <c r="MG27" s="207" t="s">
        <v>69</v>
      </c>
      <c r="MH27" s="207" t="s">
        <v>69</v>
      </c>
      <c r="MI27" s="207" t="s">
        <v>69</v>
      </c>
      <c r="MJ27" s="207" t="s">
        <v>69</v>
      </c>
      <c r="MK27" s="207" t="s">
        <v>69</v>
      </c>
      <c r="ML27" s="207" t="s">
        <v>69</v>
      </c>
      <c r="MM27" s="207" t="s">
        <v>69</v>
      </c>
      <c r="MN27" s="207" t="s">
        <v>69</v>
      </c>
      <c r="MO27" s="207" t="s">
        <v>69</v>
      </c>
      <c r="MP27" s="207" t="s">
        <v>69</v>
      </c>
      <c r="MQ27" s="207" t="s">
        <v>69</v>
      </c>
      <c r="MR27" s="207" t="s">
        <v>69</v>
      </c>
      <c r="MS27" s="207" t="s">
        <v>69</v>
      </c>
      <c r="MT27" s="207" t="s">
        <v>69</v>
      </c>
      <c r="MU27" s="207" t="s">
        <v>69</v>
      </c>
      <c r="MV27" s="207" t="s">
        <v>69</v>
      </c>
      <c r="MW27" s="207" t="s">
        <v>69</v>
      </c>
      <c r="MX27" s="207" t="s">
        <v>69</v>
      </c>
      <c r="MY27" s="207" t="s">
        <v>69</v>
      </c>
      <c r="MZ27" s="207" t="s">
        <v>69</v>
      </c>
      <c r="NA27" s="207" t="s">
        <v>69</v>
      </c>
      <c r="NB27" s="207" t="s">
        <v>69</v>
      </c>
      <c r="NC27" s="207" t="s">
        <v>69</v>
      </c>
      <c r="ND27" s="207" t="s">
        <v>69</v>
      </c>
      <c r="NE27" s="207" t="s">
        <v>69</v>
      </c>
      <c r="NF27" s="207" t="s">
        <v>69</v>
      </c>
      <c r="NG27" s="207" t="s">
        <v>69</v>
      </c>
      <c r="NH27" s="207" t="s">
        <v>69</v>
      </c>
      <c r="NI27" s="207" t="s">
        <v>69</v>
      </c>
      <c r="NJ27" s="207" t="s">
        <v>69</v>
      </c>
      <c r="NK27" s="207" t="s">
        <v>69</v>
      </c>
      <c r="NL27" s="207" t="s">
        <v>69</v>
      </c>
      <c r="NM27" s="207" t="s">
        <v>69</v>
      </c>
      <c r="NN27" s="207" t="s">
        <v>69</v>
      </c>
      <c r="NO27" s="207" t="s">
        <v>69</v>
      </c>
      <c r="NP27" s="207" t="s">
        <v>69</v>
      </c>
      <c r="NQ27" s="207" t="s">
        <v>69</v>
      </c>
      <c r="NR27" s="207" t="s">
        <v>69</v>
      </c>
      <c r="NS27" s="207" t="s">
        <v>69</v>
      </c>
      <c r="NT27" s="207" t="s">
        <v>69</v>
      </c>
      <c r="NU27" s="207" t="s">
        <v>69</v>
      </c>
      <c r="NV27" s="207" t="s">
        <v>69</v>
      </c>
      <c r="NW27" s="207" t="s">
        <v>69</v>
      </c>
      <c r="NX27" s="207" t="s">
        <v>69</v>
      </c>
      <c r="NY27" s="207" t="s">
        <v>69</v>
      </c>
      <c r="NZ27" s="207" t="s">
        <v>69</v>
      </c>
      <c r="OA27" s="207" t="s">
        <v>69</v>
      </c>
      <c r="OB27" s="207" t="s">
        <v>69</v>
      </c>
      <c r="OC27" s="207" t="s">
        <v>69</v>
      </c>
      <c r="OD27" s="207" t="s">
        <v>69</v>
      </c>
      <c r="OE27" s="207" t="s">
        <v>69</v>
      </c>
      <c r="OF27" s="207" t="s">
        <v>69</v>
      </c>
      <c r="OG27" s="207" t="s">
        <v>69</v>
      </c>
      <c r="OH27" s="207" t="s">
        <v>69</v>
      </c>
      <c r="OI27" s="207" t="s">
        <v>69</v>
      </c>
      <c r="OJ27" s="207" t="s">
        <v>69</v>
      </c>
      <c r="OK27" s="207" t="s">
        <v>69</v>
      </c>
      <c r="OL27" s="207" t="s">
        <v>69</v>
      </c>
      <c r="OM27" s="207" t="s">
        <v>69</v>
      </c>
      <c r="ON27" s="207" t="s">
        <v>69</v>
      </c>
      <c r="OO27" s="207" t="s">
        <v>69</v>
      </c>
      <c r="OP27" s="207" t="s">
        <v>69</v>
      </c>
      <c r="OQ27" s="207" t="s">
        <v>69</v>
      </c>
      <c r="OR27" s="207" t="s">
        <v>69</v>
      </c>
      <c r="OS27" s="207" t="s">
        <v>69</v>
      </c>
      <c r="OT27" s="207" t="s">
        <v>69</v>
      </c>
      <c r="OU27" s="207" t="s">
        <v>69</v>
      </c>
      <c r="OV27" s="207" t="s">
        <v>69</v>
      </c>
      <c r="OW27" s="207" t="s">
        <v>69</v>
      </c>
      <c r="OX27" s="207" t="s">
        <v>69</v>
      </c>
      <c r="OY27" s="207" t="s">
        <v>69</v>
      </c>
      <c r="OZ27" s="207" t="s">
        <v>69</v>
      </c>
      <c r="PA27" s="207" t="s">
        <v>69</v>
      </c>
      <c r="PB27" s="207" t="s">
        <v>69</v>
      </c>
      <c r="PC27" s="207" t="s">
        <v>69</v>
      </c>
      <c r="PD27" s="207" t="s">
        <v>69</v>
      </c>
      <c r="PE27" s="207" t="s">
        <v>26</v>
      </c>
      <c r="PF27" s="207" t="s">
        <v>26</v>
      </c>
      <c r="PG27" s="207" t="s">
        <v>26</v>
      </c>
      <c r="PH27" s="207" t="s">
        <v>26</v>
      </c>
      <c r="PI27" s="207" t="s">
        <v>26</v>
      </c>
      <c r="PJ27" s="207" t="s">
        <v>27</v>
      </c>
      <c r="PK27" s="207" t="s">
        <v>26</v>
      </c>
      <c r="PL27" s="207" t="s">
        <v>26</v>
      </c>
      <c r="PM27" s="207" t="s">
        <v>26</v>
      </c>
      <c r="PN27" s="207" t="s">
        <v>26</v>
      </c>
      <c r="PO27" s="207" t="s">
        <v>26</v>
      </c>
      <c r="PP27" s="207" t="s">
        <v>27</v>
      </c>
      <c r="PQ27" s="207" t="s">
        <v>26</v>
      </c>
      <c r="PR27" s="207" t="s">
        <v>26</v>
      </c>
      <c r="PS27" s="207" t="s">
        <v>26</v>
      </c>
      <c r="PT27" s="207" t="s">
        <v>26</v>
      </c>
      <c r="PU27" s="207" t="s">
        <v>26</v>
      </c>
      <c r="PV27" s="207" t="s">
        <v>26</v>
      </c>
      <c r="PW27" s="207" t="s">
        <v>26</v>
      </c>
      <c r="PX27" s="207" t="s">
        <v>26</v>
      </c>
      <c r="PY27" s="207" t="s">
        <v>26</v>
      </c>
      <c r="PZ27" s="207" t="s">
        <v>26</v>
      </c>
      <c r="QA27" s="207" t="s">
        <v>27</v>
      </c>
      <c r="QB27" s="207" t="s">
        <v>26</v>
      </c>
      <c r="QC27" s="207" t="s">
        <v>26</v>
      </c>
      <c r="QD27" s="207" t="s">
        <v>26</v>
      </c>
      <c r="QE27" s="207" t="s">
        <v>26</v>
      </c>
      <c r="QF27" s="207" t="s">
        <v>26</v>
      </c>
      <c r="QG27" s="207" t="s">
        <v>26</v>
      </c>
      <c r="QH27" s="207" t="s">
        <v>26</v>
      </c>
      <c r="QI27" s="207" t="s">
        <v>69</v>
      </c>
      <c r="QJ27" s="207" t="s">
        <v>69</v>
      </c>
      <c r="QK27" s="207" t="s">
        <v>69</v>
      </c>
      <c r="QL27" s="207" t="s">
        <v>26</v>
      </c>
      <c r="QM27" s="207">
        <v>0</v>
      </c>
      <c r="QN27" s="207" t="s">
        <v>26</v>
      </c>
      <c r="QO27" s="207" t="s">
        <v>26</v>
      </c>
      <c r="QP27" s="207" t="s">
        <v>26</v>
      </c>
      <c r="QQ27" s="207" t="s">
        <v>26</v>
      </c>
      <c r="QR27" s="207" t="s">
        <v>26</v>
      </c>
      <c r="QS27" s="207" t="s">
        <v>26</v>
      </c>
      <c r="QT27" s="207" t="s">
        <v>26</v>
      </c>
      <c r="QU27" s="207" t="s">
        <v>26</v>
      </c>
      <c r="QV27" s="207" t="s">
        <v>27</v>
      </c>
      <c r="QW27" s="207" t="s">
        <v>26</v>
      </c>
      <c r="QX27" s="207" t="s">
        <v>69</v>
      </c>
      <c r="QY27" s="207" t="s">
        <v>69</v>
      </c>
      <c r="QZ27" s="207" t="s">
        <v>69</v>
      </c>
      <c r="RA27" s="207" t="s">
        <v>69</v>
      </c>
      <c r="RB27" s="207" t="s">
        <v>69</v>
      </c>
      <c r="RC27" s="207" t="s">
        <v>69</v>
      </c>
      <c r="RD27" s="207" t="s">
        <v>69</v>
      </c>
      <c r="RE27" s="207" t="s">
        <v>69</v>
      </c>
      <c r="RF27" s="207" t="s">
        <v>69</v>
      </c>
      <c r="RG27" s="207" t="s">
        <v>69</v>
      </c>
      <c r="RH27" s="207" t="s">
        <v>69</v>
      </c>
      <c r="RI27" s="207" t="s">
        <v>69</v>
      </c>
      <c r="RJ27" s="207" t="s">
        <v>69</v>
      </c>
      <c r="RK27" s="207" t="s">
        <v>69</v>
      </c>
      <c r="RL27" s="207" t="s">
        <v>69</v>
      </c>
      <c r="RM27" s="207" t="s">
        <v>69</v>
      </c>
      <c r="RN27" s="207" t="s">
        <v>69</v>
      </c>
      <c r="RO27" s="207" t="s">
        <v>69</v>
      </c>
      <c r="RP27" s="207" t="s">
        <v>69</v>
      </c>
      <c r="RQ27" s="207" t="s">
        <v>69</v>
      </c>
      <c r="RR27" s="207" t="s">
        <v>69</v>
      </c>
      <c r="RS27" s="207" t="s">
        <v>69</v>
      </c>
      <c r="RT27" s="207" t="s">
        <v>69</v>
      </c>
      <c r="RU27" s="207" t="s">
        <v>69</v>
      </c>
      <c r="RV27" s="207" t="s">
        <v>69</v>
      </c>
      <c r="RW27" s="207" t="s">
        <v>69</v>
      </c>
      <c r="RX27" s="207" t="s">
        <v>69</v>
      </c>
      <c r="RY27" s="207" t="s">
        <v>69</v>
      </c>
      <c r="RZ27" s="207" t="s">
        <v>69</v>
      </c>
      <c r="SA27" s="207" t="s">
        <v>69</v>
      </c>
      <c r="SB27" s="207" t="s">
        <v>69</v>
      </c>
      <c r="SC27" s="207" t="s">
        <v>69</v>
      </c>
      <c r="SD27" s="207" t="s">
        <v>69</v>
      </c>
      <c r="SE27" s="207" t="s">
        <v>69</v>
      </c>
      <c r="SF27" s="207" t="s">
        <v>69</v>
      </c>
      <c r="SG27" s="207" t="s">
        <v>69</v>
      </c>
      <c r="SH27" s="207" t="s">
        <v>69</v>
      </c>
      <c r="SI27" s="207" t="s">
        <v>69</v>
      </c>
      <c r="SJ27" s="207" t="s">
        <v>26</v>
      </c>
      <c r="SK27" s="207" t="s">
        <v>26</v>
      </c>
      <c r="SL27" s="207" t="s">
        <v>26</v>
      </c>
      <c r="SM27" s="207" t="s">
        <v>26</v>
      </c>
      <c r="SN27" s="207">
        <v>0</v>
      </c>
      <c r="SO27" s="207" t="s">
        <v>26</v>
      </c>
      <c r="SP27" s="207" t="s">
        <v>26</v>
      </c>
      <c r="SQ27" s="207" t="s">
        <v>26</v>
      </c>
      <c r="SR27" s="207" t="s">
        <v>26</v>
      </c>
      <c r="SS27" s="207" t="s">
        <v>26</v>
      </c>
      <c r="ST27" s="207" t="s">
        <v>27</v>
      </c>
      <c r="SU27" s="207" t="s">
        <v>26</v>
      </c>
      <c r="SV27" s="207" t="s">
        <v>26</v>
      </c>
      <c r="SW27" s="207" t="s">
        <v>26</v>
      </c>
      <c r="SX27" s="207" t="s">
        <v>15</v>
      </c>
      <c r="SY27" s="207" t="s">
        <v>15</v>
      </c>
      <c r="SZ27" s="207" t="s">
        <v>15</v>
      </c>
      <c r="TA27" s="207" t="s">
        <v>69</v>
      </c>
      <c r="TB27" s="207" t="s">
        <v>69</v>
      </c>
      <c r="TC27" s="207" t="s">
        <v>69</v>
      </c>
      <c r="TD27" s="207" t="s">
        <v>26</v>
      </c>
      <c r="TE27" s="207" t="s">
        <v>26</v>
      </c>
      <c r="TF27" s="207" t="s">
        <v>26</v>
      </c>
      <c r="TG27" s="207" t="s">
        <v>15</v>
      </c>
      <c r="TH27" s="207" t="s">
        <v>26</v>
      </c>
      <c r="TI27" s="207" t="s">
        <v>15</v>
      </c>
      <c r="TJ27" s="207" t="s">
        <v>26</v>
      </c>
      <c r="TK27" s="207" t="s">
        <v>26</v>
      </c>
      <c r="TL27" s="207" t="s">
        <v>15</v>
      </c>
      <c r="TM27" s="207" t="s">
        <v>15</v>
      </c>
      <c r="TN27" s="207" t="s">
        <v>26</v>
      </c>
      <c r="TO27" s="207" t="s">
        <v>26</v>
      </c>
      <c r="TP27" s="207" t="s">
        <v>15</v>
      </c>
      <c r="TQ27" s="207" t="s">
        <v>26</v>
      </c>
      <c r="TR27" s="207" t="s">
        <v>26</v>
      </c>
      <c r="TS27" s="207" t="s">
        <v>26</v>
      </c>
      <c r="TT27" s="207" t="s">
        <v>26</v>
      </c>
      <c r="TU27" s="207" t="s">
        <v>69</v>
      </c>
      <c r="TV27" s="207" t="s">
        <v>26</v>
      </c>
      <c r="TW27" s="207" t="s">
        <v>26</v>
      </c>
      <c r="TX27" s="207" t="s">
        <v>26</v>
      </c>
      <c r="TY27" s="207" t="s">
        <v>26</v>
      </c>
      <c r="TZ27" s="207" t="s">
        <v>26</v>
      </c>
      <c r="UA27" s="207" t="s">
        <v>26</v>
      </c>
      <c r="UB27" s="207" t="s">
        <v>26</v>
      </c>
      <c r="UC27" s="207" t="s">
        <v>26</v>
      </c>
      <c r="UD27" s="207" t="s">
        <v>26</v>
      </c>
      <c r="UE27" s="207" t="s">
        <v>26</v>
      </c>
      <c r="UF27" s="207" t="s">
        <v>26</v>
      </c>
      <c r="UG27" s="207" t="s">
        <v>26</v>
      </c>
      <c r="UH27" s="207" t="s">
        <v>26</v>
      </c>
      <c r="UI27" s="207" t="s">
        <v>26</v>
      </c>
      <c r="UJ27" s="207" t="s">
        <v>26</v>
      </c>
      <c r="UK27" s="207" t="s">
        <v>26</v>
      </c>
      <c r="UL27" s="207" t="s">
        <v>26</v>
      </c>
      <c r="UM27" s="207" t="s">
        <v>26</v>
      </c>
      <c r="UN27" s="207" t="s">
        <v>26</v>
      </c>
      <c r="UO27" s="207" t="s">
        <v>27</v>
      </c>
      <c r="UP27" s="207" t="s">
        <v>27</v>
      </c>
      <c r="UQ27" s="207" t="s">
        <v>26</v>
      </c>
      <c r="UR27" s="207" t="s">
        <v>26</v>
      </c>
      <c r="US27" s="207" t="s">
        <v>26</v>
      </c>
      <c r="UT27" s="207" t="s">
        <v>26</v>
      </c>
      <c r="UU27" s="207" t="s">
        <v>26</v>
      </c>
      <c r="UV27" s="207" t="s">
        <v>26</v>
      </c>
      <c r="UW27" s="207" t="s">
        <v>26</v>
      </c>
      <c r="UX27" s="207" t="s">
        <v>26</v>
      </c>
      <c r="UY27" s="207" t="s">
        <v>26</v>
      </c>
      <c r="UZ27" s="207" t="s">
        <v>26</v>
      </c>
      <c r="VA27" s="207" t="s">
        <v>26</v>
      </c>
      <c r="VB27" s="207" t="s">
        <v>26</v>
      </c>
      <c r="VC27" s="207" t="s">
        <v>26</v>
      </c>
      <c r="VD27" s="207" t="s">
        <v>26</v>
      </c>
      <c r="VE27" s="207" t="s">
        <v>69</v>
      </c>
      <c r="VF27" s="207" t="s">
        <v>69</v>
      </c>
      <c r="VG27" s="207" t="s">
        <v>69</v>
      </c>
      <c r="VH27" s="207" t="s">
        <v>69</v>
      </c>
      <c r="VI27" s="207" t="s">
        <v>69</v>
      </c>
      <c r="VJ27" s="207" t="s">
        <v>69</v>
      </c>
      <c r="VK27" s="207" t="s">
        <v>69</v>
      </c>
      <c r="VL27" s="207" t="s">
        <v>69</v>
      </c>
      <c r="VM27" s="207" t="s">
        <v>26</v>
      </c>
      <c r="VN27" s="207" t="s">
        <v>26</v>
      </c>
      <c r="VO27" s="207" t="s">
        <v>26</v>
      </c>
      <c r="VP27" s="207" t="s">
        <v>26</v>
      </c>
      <c r="VQ27" s="207" t="s">
        <v>26</v>
      </c>
      <c r="VR27" s="207" t="s">
        <v>26</v>
      </c>
      <c r="VS27" s="207" t="s">
        <v>26</v>
      </c>
      <c r="VT27" s="207" t="s">
        <v>26</v>
      </c>
      <c r="VU27" s="207" t="s">
        <v>26</v>
      </c>
      <c r="VV27" s="207" t="s">
        <v>26</v>
      </c>
      <c r="VW27" s="207" t="s">
        <v>26</v>
      </c>
      <c r="VX27" s="207" t="s">
        <v>26</v>
      </c>
      <c r="VY27" s="207" t="s">
        <v>26</v>
      </c>
      <c r="VZ27" s="207" t="s">
        <v>26</v>
      </c>
      <c r="WA27" s="207" t="s">
        <v>26</v>
      </c>
      <c r="WB27" s="207" t="s">
        <v>26</v>
      </c>
      <c r="WC27" s="207" t="s">
        <v>26</v>
      </c>
      <c r="WD27" s="207" t="s">
        <v>26</v>
      </c>
      <c r="WE27" s="207" t="s">
        <v>26</v>
      </c>
      <c r="WF27" s="207" t="s">
        <v>26</v>
      </c>
      <c r="WG27" s="207" t="s">
        <v>26</v>
      </c>
      <c r="WH27" s="207" t="s">
        <v>26</v>
      </c>
      <c r="WI27" s="207" t="s">
        <v>27</v>
      </c>
      <c r="WJ27" s="207" t="s">
        <v>26</v>
      </c>
      <c r="WK27" s="207" t="s">
        <v>26</v>
      </c>
      <c r="WL27" s="207" t="s">
        <v>26</v>
      </c>
      <c r="WM27" s="207" t="s">
        <v>26</v>
      </c>
      <c r="WN27" s="207" t="s">
        <v>26</v>
      </c>
      <c r="WO27" s="207" t="s">
        <v>26</v>
      </c>
      <c r="WP27" s="207" t="s">
        <v>26</v>
      </c>
      <c r="WQ27" s="207" t="s">
        <v>26</v>
      </c>
      <c r="WR27" s="207" t="s">
        <v>26</v>
      </c>
      <c r="WS27" s="207" t="s">
        <v>26</v>
      </c>
      <c r="WT27" s="207" t="s">
        <v>26</v>
      </c>
      <c r="WU27" s="207" t="s">
        <v>26</v>
      </c>
      <c r="WV27" s="207" t="s">
        <v>26</v>
      </c>
      <c r="WW27" s="207" t="s">
        <v>26</v>
      </c>
      <c r="WX27" s="207" t="s">
        <v>26</v>
      </c>
      <c r="WY27" s="207" t="s">
        <v>26</v>
      </c>
      <c r="WZ27" s="207" t="s">
        <v>26</v>
      </c>
      <c r="XA27" s="207" t="s">
        <v>26</v>
      </c>
      <c r="XB27" s="207" t="s">
        <v>26</v>
      </c>
      <c r="XC27" s="207" t="s">
        <v>26</v>
      </c>
      <c r="XD27" s="207" t="s">
        <v>26</v>
      </c>
      <c r="XE27" s="207" t="s">
        <v>26</v>
      </c>
      <c r="XF27" s="207" t="s">
        <v>26</v>
      </c>
      <c r="XG27" s="207" t="s">
        <v>26</v>
      </c>
      <c r="XH27" s="207" t="s">
        <v>26</v>
      </c>
      <c r="XI27" s="207" t="s">
        <v>26</v>
      </c>
      <c r="XJ27" s="207" t="s">
        <v>26</v>
      </c>
      <c r="XK27" s="207" t="s">
        <v>26</v>
      </c>
      <c r="XL27" s="207" t="s">
        <v>27</v>
      </c>
      <c r="XM27" s="207" t="s">
        <v>26</v>
      </c>
      <c r="XN27" s="207" t="s">
        <v>26</v>
      </c>
      <c r="XO27" s="207" t="s">
        <v>26</v>
      </c>
      <c r="XP27" s="207" t="s">
        <v>26</v>
      </c>
      <c r="XQ27" s="207" t="s">
        <v>27</v>
      </c>
      <c r="XR27" s="207" t="s">
        <v>27</v>
      </c>
      <c r="XS27" s="207" t="s">
        <v>26</v>
      </c>
      <c r="XT27" s="207" t="s">
        <v>26</v>
      </c>
      <c r="XU27" s="207" t="s">
        <v>26</v>
      </c>
      <c r="XV27" s="207" t="s">
        <v>26</v>
      </c>
      <c r="XW27" s="207" t="s">
        <v>26</v>
      </c>
      <c r="XX27" s="207" t="s">
        <v>26</v>
      </c>
      <c r="XY27" s="207" t="s">
        <v>26</v>
      </c>
      <c r="XZ27" s="207" t="s">
        <v>26</v>
      </c>
      <c r="YA27" s="207" t="s">
        <v>26</v>
      </c>
      <c r="YB27" s="207" t="s">
        <v>26</v>
      </c>
      <c r="YC27" s="207" t="s">
        <v>26</v>
      </c>
      <c r="YD27" s="207" t="s">
        <v>26</v>
      </c>
      <c r="YE27" s="207" t="s">
        <v>26</v>
      </c>
      <c r="YF27" s="207" t="s">
        <v>26</v>
      </c>
      <c r="YG27" s="207" t="s">
        <v>69</v>
      </c>
      <c r="YH27" s="207" t="s">
        <v>69</v>
      </c>
      <c r="YI27" s="207" t="s">
        <v>26</v>
      </c>
      <c r="YJ27" s="207" t="s">
        <v>26</v>
      </c>
      <c r="YK27" s="207" t="s">
        <v>26</v>
      </c>
      <c r="YL27" s="207" t="s">
        <v>26</v>
      </c>
      <c r="YM27" s="207" t="s">
        <v>26</v>
      </c>
      <c r="YN27" s="207" t="s">
        <v>27</v>
      </c>
      <c r="YO27" s="207" t="s">
        <v>26</v>
      </c>
      <c r="YP27" s="207" t="s">
        <v>26</v>
      </c>
      <c r="YQ27" s="207">
        <v>0</v>
      </c>
      <c r="YR27" s="207" t="s">
        <v>26</v>
      </c>
      <c r="YS27" s="207" t="s">
        <v>26</v>
      </c>
      <c r="YT27" s="207" t="s">
        <v>26</v>
      </c>
      <c r="YU27" s="207" t="s">
        <v>26</v>
      </c>
      <c r="YV27" s="207" t="s">
        <v>26</v>
      </c>
      <c r="YW27" s="207" t="s">
        <v>26</v>
      </c>
      <c r="YX27" s="207" t="s">
        <v>26</v>
      </c>
      <c r="YY27" s="207" t="s">
        <v>26</v>
      </c>
      <c r="YZ27" s="207" t="s">
        <v>26</v>
      </c>
      <c r="ZA27" s="207" t="s">
        <v>26</v>
      </c>
      <c r="ZB27" s="207" t="s">
        <v>26</v>
      </c>
      <c r="ZC27" s="207" t="s">
        <v>26</v>
      </c>
      <c r="ZD27" s="207" t="s">
        <v>26</v>
      </c>
      <c r="ZE27" s="207" t="s">
        <v>26</v>
      </c>
      <c r="ZF27" s="207" t="s">
        <v>26</v>
      </c>
      <c r="ZG27" s="207" t="s">
        <v>26</v>
      </c>
      <c r="ZH27" s="207" t="s">
        <v>27</v>
      </c>
      <c r="ZI27" s="207" t="s">
        <v>26</v>
      </c>
      <c r="ZJ27" s="207" t="s">
        <v>26</v>
      </c>
      <c r="ZK27" s="207" t="s">
        <v>26</v>
      </c>
      <c r="ZL27" s="207" t="s">
        <v>26</v>
      </c>
      <c r="ZM27" s="207" t="s">
        <v>26</v>
      </c>
      <c r="ZN27" s="207" t="s">
        <v>26</v>
      </c>
      <c r="ZO27" s="207" t="s">
        <v>27</v>
      </c>
      <c r="ZP27" s="207" t="s">
        <v>27</v>
      </c>
      <c r="ZQ27" s="207" t="s">
        <v>69</v>
      </c>
      <c r="ZR27" s="207" t="s">
        <v>69</v>
      </c>
      <c r="ZS27" s="207" t="s">
        <v>26</v>
      </c>
      <c r="ZT27" s="207" t="s">
        <v>26</v>
      </c>
      <c r="ZU27" s="207" t="s">
        <v>26</v>
      </c>
      <c r="ZV27" s="207" t="s">
        <v>26</v>
      </c>
      <c r="ZW27" s="207" t="s">
        <v>26</v>
      </c>
      <c r="ZX27" s="207" t="s">
        <v>26</v>
      </c>
      <c r="ZY27" s="207" t="s">
        <v>26</v>
      </c>
      <c r="ZZ27" s="207" t="s">
        <v>69</v>
      </c>
      <c r="AAA27" s="207" t="s">
        <v>158</v>
      </c>
      <c r="AAB27" s="207" t="s">
        <v>158</v>
      </c>
      <c r="AAC27" s="207" t="s">
        <v>158</v>
      </c>
      <c r="AAD27" s="207" t="s">
        <v>158</v>
      </c>
      <c r="AAE27" s="207" t="s">
        <v>158</v>
      </c>
      <c r="AAF27" s="207" t="s">
        <v>158</v>
      </c>
      <c r="AAG27" s="207" t="s">
        <v>158</v>
      </c>
      <c r="AAH27" s="207" t="s">
        <v>158</v>
      </c>
      <c r="AAI27" s="207" t="s">
        <v>158</v>
      </c>
      <c r="AAJ27" s="207" t="s">
        <v>158</v>
      </c>
      <c r="AAK27" s="207" t="s">
        <v>158</v>
      </c>
      <c r="AAL27" s="207" t="s">
        <v>158</v>
      </c>
      <c r="AAM27" s="207" t="s">
        <v>158</v>
      </c>
      <c r="AAN27" s="207" t="s">
        <v>158</v>
      </c>
      <c r="AAO27" s="207" t="s">
        <v>158</v>
      </c>
      <c r="AAP27" s="207" t="s">
        <v>158</v>
      </c>
      <c r="AAQ27" s="207" t="s">
        <v>158</v>
      </c>
      <c r="AAR27" s="207" t="s">
        <v>158</v>
      </c>
      <c r="AAS27" s="207" t="s">
        <v>158</v>
      </c>
      <c r="AAT27" s="207" t="s">
        <v>158</v>
      </c>
      <c r="AAU27" s="207" t="s">
        <v>158</v>
      </c>
      <c r="AAV27" s="207" t="s">
        <v>158</v>
      </c>
      <c r="AAW27" s="207" t="s">
        <v>158</v>
      </c>
      <c r="AAX27" s="207" t="s">
        <v>158</v>
      </c>
      <c r="AAY27" s="207" t="s">
        <v>158</v>
      </c>
      <c r="AAZ27" s="207" t="s">
        <v>158</v>
      </c>
      <c r="ABA27" s="306">
        <f>(ÜBERSICHT!K27)</f>
        <v>0</v>
      </c>
      <c r="ABB27" s="195">
        <f>(ÜBERSICHT!L27)</f>
        <v>0</v>
      </c>
      <c r="ABC27" s="206">
        <f t="shared" si="2"/>
        <v>216</v>
      </c>
      <c r="ABD27" s="34">
        <f t="shared" si="3"/>
        <v>198</v>
      </c>
      <c r="ABE27" s="34">
        <f t="shared" si="4"/>
        <v>15</v>
      </c>
      <c r="ABF27" s="34">
        <f t="shared" si="5"/>
        <v>3</v>
      </c>
      <c r="ABG27" s="34">
        <f t="shared" si="6"/>
        <v>8</v>
      </c>
      <c r="ABH27" s="34">
        <f t="shared" si="7"/>
        <v>0</v>
      </c>
      <c r="ABI27" s="34">
        <f t="shared" si="8"/>
        <v>472</v>
      </c>
      <c r="ABJ27" s="73">
        <f t="shared" si="9"/>
        <v>696</v>
      </c>
      <c r="ABK27" s="28"/>
      <c r="ABL27" s="28"/>
      <c r="ABM27" s="28"/>
      <c r="ABN27" s="28"/>
      <c r="ABO27" s="28"/>
      <c r="ABP27" s="271" t="str">
        <f>(Mitglieder!C28)</f>
        <v>Old Kiddo</v>
      </c>
      <c r="ABQ27" s="216">
        <f t="shared" si="103"/>
        <v>0.91666666666666663</v>
      </c>
      <c r="ABR27" s="216">
        <f t="shared" si="104"/>
        <v>0.875</v>
      </c>
      <c r="ABS27" s="34">
        <f t="shared" si="10"/>
        <v>14</v>
      </c>
      <c r="ABT27" s="34">
        <f t="shared" si="11"/>
        <v>1</v>
      </c>
      <c r="ABU27" s="34">
        <f t="shared" si="12"/>
        <v>1</v>
      </c>
      <c r="ABV27" s="34">
        <f t="shared" si="13"/>
        <v>0</v>
      </c>
      <c r="ABW27" s="34">
        <f t="shared" si="14"/>
        <v>0</v>
      </c>
      <c r="ABX27" s="34">
        <f t="shared" si="15"/>
        <v>15</v>
      </c>
      <c r="ABY27" s="73">
        <f t="shared" si="16"/>
        <v>31</v>
      </c>
      <c r="ABZ27" s="216">
        <f t="shared" si="105"/>
        <v>0.8</v>
      </c>
      <c r="ACA27" s="34">
        <f t="shared" si="17"/>
        <v>4</v>
      </c>
      <c r="ACB27" s="34">
        <f t="shared" si="18"/>
        <v>0</v>
      </c>
      <c r="ACC27" s="34">
        <f t="shared" si="19"/>
        <v>1</v>
      </c>
      <c r="ACD27" s="34">
        <f t="shared" si="20"/>
        <v>0</v>
      </c>
      <c r="ACE27" s="34">
        <f t="shared" si="21"/>
        <v>0</v>
      </c>
      <c r="ACF27" s="34">
        <f t="shared" si="22"/>
        <v>26</v>
      </c>
      <c r="ACG27" s="73">
        <f t="shared" si="113"/>
        <v>31</v>
      </c>
      <c r="ACH27" s="216">
        <f t="shared" si="106"/>
        <v>0.95000000000000007</v>
      </c>
      <c r="ACI27" s="34">
        <f t="shared" si="24"/>
        <v>19</v>
      </c>
      <c r="ACJ27" s="34">
        <f t="shared" si="25"/>
        <v>1</v>
      </c>
      <c r="ACK27" s="34">
        <f t="shared" si="26"/>
        <v>0</v>
      </c>
      <c r="ACL27" s="34">
        <f t="shared" si="27"/>
        <v>8</v>
      </c>
      <c r="ACM27" s="34">
        <f t="shared" si="28"/>
        <v>0</v>
      </c>
      <c r="ACN27" s="34">
        <f t="shared" si="29"/>
        <v>3</v>
      </c>
      <c r="ACO27" s="73">
        <f t="shared" si="114"/>
        <v>31</v>
      </c>
      <c r="ACP27" s="216">
        <f t="shared" si="107"/>
        <v>0.93103448275862066</v>
      </c>
      <c r="ACQ27" s="34">
        <f t="shared" si="31"/>
        <v>27</v>
      </c>
      <c r="ACR27" s="34">
        <f t="shared" si="32"/>
        <v>2</v>
      </c>
      <c r="ACS27" s="34">
        <f t="shared" si="33"/>
        <v>0</v>
      </c>
      <c r="ACT27" s="34">
        <f t="shared" si="34"/>
        <v>0</v>
      </c>
      <c r="ACU27" s="34">
        <f t="shared" si="35"/>
        <v>0</v>
      </c>
      <c r="ACV27" s="34">
        <f t="shared" si="36"/>
        <v>1</v>
      </c>
      <c r="ACW27" s="73">
        <f t="shared" si="115"/>
        <v>30</v>
      </c>
      <c r="ACX27" s="216">
        <f t="shared" si="108"/>
        <v>1</v>
      </c>
      <c r="ACY27" s="34">
        <f t="shared" si="38"/>
        <v>23</v>
      </c>
      <c r="ACZ27" s="34">
        <f t="shared" si="39"/>
        <v>0</v>
      </c>
      <c r="ADA27" s="34">
        <f t="shared" si="40"/>
        <v>0</v>
      </c>
      <c r="ADB27" s="34">
        <f t="shared" si="41"/>
        <v>0</v>
      </c>
      <c r="ADC27" s="34">
        <f t="shared" si="42"/>
        <v>0</v>
      </c>
      <c r="ADD27" s="34">
        <f t="shared" si="43"/>
        <v>8</v>
      </c>
      <c r="ADE27" s="73">
        <f t="shared" si="116"/>
        <v>31</v>
      </c>
      <c r="ADF27" s="216">
        <f t="shared" si="109"/>
        <v>0.96666666666666667</v>
      </c>
      <c r="ADG27" s="34">
        <f t="shared" si="45"/>
        <v>29</v>
      </c>
      <c r="ADH27" s="34">
        <f t="shared" si="46"/>
        <v>1</v>
      </c>
      <c r="ADI27" s="34">
        <f t="shared" si="47"/>
        <v>0</v>
      </c>
      <c r="ADJ27" s="34">
        <f t="shared" si="48"/>
        <v>0</v>
      </c>
      <c r="ADK27" s="34">
        <f t="shared" si="49"/>
        <v>0</v>
      </c>
      <c r="ADL27" s="34">
        <f t="shared" si="50"/>
        <v>0</v>
      </c>
      <c r="ADM27" s="73">
        <f t="shared" si="117"/>
        <v>30</v>
      </c>
      <c r="ADN27" s="216">
        <f t="shared" si="110"/>
        <v>0.89655172413793105</v>
      </c>
      <c r="ADO27" s="34">
        <f t="shared" si="52"/>
        <v>26</v>
      </c>
      <c r="ADP27" s="34">
        <f t="shared" si="53"/>
        <v>3</v>
      </c>
      <c r="ADQ27" s="34">
        <f t="shared" si="54"/>
        <v>0</v>
      </c>
      <c r="ADR27" s="34">
        <f t="shared" si="55"/>
        <v>0</v>
      </c>
      <c r="ADS27" s="34">
        <f t="shared" si="56"/>
        <v>0</v>
      </c>
      <c r="ADT27" s="34">
        <f t="shared" si="57"/>
        <v>2</v>
      </c>
      <c r="ADU27" s="73">
        <f t="shared" si="118"/>
        <v>31</v>
      </c>
      <c r="ADV27" s="216">
        <f t="shared" si="111"/>
        <v>0.83870967741935476</v>
      </c>
      <c r="ADW27" s="34">
        <f t="shared" si="72"/>
        <v>26</v>
      </c>
      <c r="ADX27" s="34">
        <f t="shared" si="73"/>
        <v>4</v>
      </c>
      <c r="ADY27" s="34">
        <f t="shared" si="74"/>
        <v>1</v>
      </c>
      <c r="ADZ27" s="34">
        <f t="shared" si="75"/>
        <v>0</v>
      </c>
      <c r="AEA27" s="34">
        <f t="shared" si="76"/>
        <v>0</v>
      </c>
      <c r="AEB27" s="34">
        <f t="shared" si="77"/>
        <v>0</v>
      </c>
      <c r="AEC27" s="73">
        <f t="shared" si="119"/>
        <v>31</v>
      </c>
      <c r="AED27" s="216">
        <f t="shared" si="112"/>
        <v>1</v>
      </c>
      <c r="AEE27" s="34">
        <f t="shared" si="79"/>
        <v>7</v>
      </c>
      <c r="AEF27" s="34">
        <f t="shared" si="80"/>
        <v>0</v>
      </c>
      <c r="AEG27" s="34">
        <f t="shared" si="81"/>
        <v>0</v>
      </c>
      <c r="AEH27" s="34">
        <f t="shared" si="82"/>
        <v>0</v>
      </c>
      <c r="AEI27" s="34">
        <f t="shared" si="83"/>
        <v>0</v>
      </c>
      <c r="AEJ27" s="34">
        <f t="shared" si="84"/>
        <v>3</v>
      </c>
      <c r="AEK27" s="73">
        <f t="shared" si="120"/>
        <v>10</v>
      </c>
    </row>
    <row r="28" spans="1:817" x14ac:dyDescent="0.3">
      <c r="A28" s="200">
        <f t="shared" si="61"/>
        <v>26</v>
      </c>
      <c r="B28" s="283">
        <f>1*SUBTOTAL(3,A$3:A28)</f>
        <v>26</v>
      </c>
      <c r="C28" s="251" t="str">
        <f>(Mitglieder!C28)</f>
        <v>Old Kiddo</v>
      </c>
      <c r="D28" s="171">
        <f t="shared" si="0"/>
        <v>0.86106623586429731</v>
      </c>
      <c r="E28" s="171">
        <f t="shared" si="1"/>
        <v>1</v>
      </c>
      <c r="F28" s="56"/>
      <c r="G28" s="207" t="s">
        <v>69</v>
      </c>
      <c r="H28" s="207" t="s">
        <v>69</v>
      </c>
      <c r="I28" s="207" t="s">
        <v>69</v>
      </c>
      <c r="J28" s="207" t="s">
        <v>69</v>
      </c>
      <c r="K28" s="207" t="s">
        <v>69</v>
      </c>
      <c r="L28" s="207" t="s">
        <v>69</v>
      </c>
      <c r="M28" s="207" t="s">
        <v>69</v>
      </c>
      <c r="N28" s="207" t="s">
        <v>69</v>
      </c>
      <c r="O28" s="207" t="s">
        <v>69</v>
      </c>
      <c r="P28" s="207" t="s">
        <v>69</v>
      </c>
      <c r="Q28" s="207" t="s">
        <v>69</v>
      </c>
      <c r="R28" s="207" t="s">
        <v>69</v>
      </c>
      <c r="S28" s="207" t="s">
        <v>69</v>
      </c>
      <c r="T28" s="207" t="s">
        <v>69</v>
      </c>
      <c r="U28" s="207" t="s">
        <v>69</v>
      </c>
      <c r="V28" s="207" t="s">
        <v>69</v>
      </c>
      <c r="W28" s="207" t="s">
        <v>69</v>
      </c>
      <c r="X28" s="207" t="s">
        <v>69</v>
      </c>
      <c r="Y28" s="207" t="s">
        <v>69</v>
      </c>
      <c r="Z28" s="207" t="s">
        <v>69</v>
      </c>
      <c r="AA28" s="207" t="s">
        <v>69</v>
      </c>
      <c r="AB28" s="207" t="s">
        <v>69</v>
      </c>
      <c r="AC28" s="207" t="s">
        <v>69</v>
      </c>
      <c r="AD28" s="207" t="s">
        <v>69</v>
      </c>
      <c r="AE28" s="207" t="s">
        <v>69</v>
      </c>
      <c r="AF28" s="207" t="s">
        <v>69</v>
      </c>
      <c r="AG28" s="207" t="s">
        <v>69</v>
      </c>
      <c r="AH28" s="207" t="s">
        <v>69</v>
      </c>
      <c r="AI28" s="207" t="s">
        <v>69</v>
      </c>
      <c r="AJ28" s="207" t="s">
        <v>69</v>
      </c>
      <c r="AK28" s="207" t="s">
        <v>69</v>
      </c>
      <c r="AL28" s="207" t="s">
        <v>69</v>
      </c>
      <c r="AM28" s="207" t="s">
        <v>69</v>
      </c>
      <c r="AN28" s="207" t="s">
        <v>69</v>
      </c>
      <c r="AO28" s="207" t="s">
        <v>69</v>
      </c>
      <c r="AP28" s="207" t="s">
        <v>69</v>
      </c>
      <c r="AQ28" s="207" t="s">
        <v>69</v>
      </c>
      <c r="AR28" s="207" t="s">
        <v>69</v>
      </c>
      <c r="AS28" s="207" t="s">
        <v>26</v>
      </c>
      <c r="AT28" s="207" t="s">
        <v>26</v>
      </c>
      <c r="AU28" s="207" t="s">
        <v>26</v>
      </c>
      <c r="AV28" s="207" t="s">
        <v>26</v>
      </c>
      <c r="AW28" s="207" t="s">
        <v>26</v>
      </c>
      <c r="AX28" s="207" t="s">
        <v>26</v>
      </c>
      <c r="AY28" s="207" t="s">
        <v>26</v>
      </c>
      <c r="AZ28" s="207" t="s">
        <v>26</v>
      </c>
      <c r="BA28" s="207" t="s">
        <v>26</v>
      </c>
      <c r="BB28" s="207" t="s">
        <v>26</v>
      </c>
      <c r="BC28" s="207" t="s">
        <v>26</v>
      </c>
      <c r="BD28" s="207" t="s">
        <v>27</v>
      </c>
      <c r="BE28" s="207" t="s">
        <v>26</v>
      </c>
      <c r="BF28" s="207" t="s">
        <v>26</v>
      </c>
      <c r="BG28" s="207" t="s">
        <v>26</v>
      </c>
      <c r="BH28" s="207" t="s">
        <v>26</v>
      </c>
      <c r="BI28" s="207" t="s">
        <v>26</v>
      </c>
      <c r="BJ28" s="207" t="s">
        <v>26</v>
      </c>
      <c r="BK28" s="207" t="s">
        <v>26</v>
      </c>
      <c r="BL28" s="207" t="s">
        <v>26</v>
      </c>
      <c r="BM28" s="207" t="s">
        <v>26</v>
      </c>
      <c r="BN28" s="207" t="s">
        <v>26</v>
      </c>
      <c r="BO28" s="207" t="s">
        <v>26</v>
      </c>
      <c r="BP28" s="207" t="s">
        <v>26</v>
      </c>
      <c r="BQ28" s="207" t="s">
        <v>26</v>
      </c>
      <c r="BR28" s="207" t="s">
        <v>26</v>
      </c>
      <c r="BS28" s="207" t="s">
        <v>26</v>
      </c>
      <c r="BT28" s="207" t="s">
        <v>26</v>
      </c>
      <c r="BU28" s="207" t="s">
        <v>26</v>
      </c>
      <c r="BV28" s="207" t="s">
        <v>26</v>
      </c>
      <c r="BW28" s="207" t="s">
        <v>26</v>
      </c>
      <c r="BX28" s="207" t="s">
        <v>26</v>
      </c>
      <c r="BY28" s="207" t="s">
        <v>26</v>
      </c>
      <c r="BZ28" s="207" t="s">
        <v>26</v>
      </c>
      <c r="CA28" s="207" t="s">
        <v>26</v>
      </c>
      <c r="CB28" s="207" t="s">
        <v>26</v>
      </c>
      <c r="CC28" s="207" t="s">
        <v>26</v>
      </c>
      <c r="CD28" s="207" t="s">
        <v>26</v>
      </c>
      <c r="CE28" s="207" t="s">
        <v>27</v>
      </c>
      <c r="CF28" s="207" t="s">
        <v>26</v>
      </c>
      <c r="CG28" s="207" t="s">
        <v>26</v>
      </c>
      <c r="CH28" s="207" t="s">
        <v>26</v>
      </c>
      <c r="CI28" s="207" t="s">
        <v>26</v>
      </c>
      <c r="CJ28" s="207" t="s">
        <v>26</v>
      </c>
      <c r="CK28" s="207" t="s">
        <v>26</v>
      </c>
      <c r="CL28" s="207" t="s">
        <v>26</v>
      </c>
      <c r="CM28" s="207" t="s">
        <v>26</v>
      </c>
      <c r="CN28" s="207" t="s">
        <v>26</v>
      </c>
      <c r="CO28" s="207" t="s">
        <v>27</v>
      </c>
      <c r="CP28" s="207" t="s">
        <v>26</v>
      </c>
      <c r="CQ28" s="207" t="s">
        <v>26</v>
      </c>
      <c r="CR28" s="207" t="s">
        <v>27</v>
      </c>
      <c r="CS28" s="207" t="s">
        <v>26</v>
      </c>
      <c r="CT28" s="207" t="s">
        <v>26</v>
      </c>
      <c r="CU28" s="207" t="s">
        <v>26</v>
      </c>
      <c r="CV28" s="207" t="s">
        <v>27</v>
      </c>
      <c r="CW28" s="207" t="s">
        <v>26</v>
      </c>
      <c r="CX28" s="207" t="s">
        <v>27</v>
      </c>
      <c r="CY28" s="207" t="s">
        <v>26</v>
      </c>
      <c r="CZ28" s="207" t="s">
        <v>26</v>
      </c>
      <c r="DA28" s="207" t="s">
        <v>26</v>
      </c>
      <c r="DB28" s="207" t="s">
        <v>27</v>
      </c>
      <c r="DC28" s="207" t="s">
        <v>26</v>
      </c>
      <c r="DD28" s="207" t="s">
        <v>26</v>
      </c>
      <c r="DE28" s="207" t="s">
        <v>26</v>
      </c>
      <c r="DF28" s="207" t="s">
        <v>26</v>
      </c>
      <c r="DG28" s="207" t="s">
        <v>26</v>
      </c>
      <c r="DH28" s="207" t="s">
        <v>26</v>
      </c>
      <c r="DI28" s="207" t="s">
        <v>26</v>
      </c>
      <c r="DJ28" s="207" t="s">
        <v>26</v>
      </c>
      <c r="DK28" s="207" t="s">
        <v>26</v>
      </c>
      <c r="DL28" s="207" t="s">
        <v>26</v>
      </c>
      <c r="DM28" s="207" t="s">
        <v>26</v>
      </c>
      <c r="DN28" s="207" t="s">
        <v>26</v>
      </c>
      <c r="DO28" s="207" t="s">
        <v>26</v>
      </c>
      <c r="DP28" s="207" t="s">
        <v>26</v>
      </c>
      <c r="DQ28" s="207" t="s">
        <v>26</v>
      </c>
      <c r="DR28" s="207" t="s">
        <v>26</v>
      </c>
      <c r="DS28" s="207" t="s">
        <v>26</v>
      </c>
      <c r="DT28" s="207" t="s">
        <v>26</v>
      </c>
      <c r="DU28" s="207" t="s">
        <v>26</v>
      </c>
      <c r="DV28" s="207" t="s">
        <v>26</v>
      </c>
      <c r="DW28" s="207" t="s">
        <v>26</v>
      </c>
      <c r="DX28" s="207" t="s">
        <v>26</v>
      </c>
      <c r="DY28" s="207" t="s">
        <v>26</v>
      </c>
      <c r="DZ28" s="207" t="s">
        <v>26</v>
      </c>
      <c r="EA28" s="207" t="s">
        <v>26</v>
      </c>
      <c r="EB28" s="207" t="s">
        <v>26</v>
      </c>
      <c r="EC28" s="207" t="s">
        <v>26</v>
      </c>
      <c r="ED28" s="207" t="s">
        <v>26</v>
      </c>
      <c r="EE28" s="207" t="s">
        <v>27</v>
      </c>
      <c r="EF28" s="207" t="s">
        <v>26</v>
      </c>
      <c r="EG28" s="207" t="s">
        <v>26</v>
      </c>
      <c r="EH28" s="207" t="s">
        <v>26</v>
      </c>
      <c r="EI28" s="207" t="s">
        <v>27</v>
      </c>
      <c r="EJ28" s="207" t="s">
        <v>26</v>
      </c>
      <c r="EK28" s="207" t="s">
        <v>26</v>
      </c>
      <c r="EL28" s="207" t="s">
        <v>26</v>
      </c>
      <c r="EM28" s="207" t="s">
        <v>26</v>
      </c>
      <c r="EN28" s="207" t="s">
        <v>26</v>
      </c>
      <c r="EO28" s="207" t="s">
        <v>26</v>
      </c>
      <c r="EP28" s="207" t="s">
        <v>26</v>
      </c>
      <c r="EQ28" s="207" t="s">
        <v>26</v>
      </c>
      <c r="ER28" s="207" t="s">
        <v>26</v>
      </c>
      <c r="ES28" s="207" t="s">
        <v>26</v>
      </c>
      <c r="ET28" s="207" t="s">
        <v>26</v>
      </c>
      <c r="EU28" s="207" t="s">
        <v>26</v>
      </c>
      <c r="EV28" s="207" t="s">
        <v>26</v>
      </c>
      <c r="EW28" s="207" t="s">
        <v>26</v>
      </c>
      <c r="EX28" s="207" t="s">
        <v>26</v>
      </c>
      <c r="EY28" s="207" t="s">
        <v>26</v>
      </c>
      <c r="EZ28" s="207" t="s">
        <v>26</v>
      </c>
      <c r="FA28" s="207" t="s">
        <v>26</v>
      </c>
      <c r="FB28" s="207" t="s">
        <v>26</v>
      </c>
      <c r="FC28" s="207" t="s">
        <v>26</v>
      </c>
      <c r="FD28" s="207" t="s">
        <v>27</v>
      </c>
      <c r="FE28" s="207" t="s">
        <v>26</v>
      </c>
      <c r="FF28" s="207" t="s">
        <v>26</v>
      </c>
      <c r="FG28" s="207" t="s">
        <v>26</v>
      </c>
      <c r="FH28" s="207" t="s">
        <v>27</v>
      </c>
      <c r="FI28" s="207" t="s">
        <v>26</v>
      </c>
      <c r="FJ28" s="207" t="s">
        <v>26</v>
      </c>
      <c r="FK28" s="207" t="s">
        <v>26</v>
      </c>
      <c r="FL28" s="207" t="s">
        <v>26</v>
      </c>
      <c r="FM28" s="207" t="s">
        <v>26</v>
      </c>
      <c r="FN28" s="207" t="s">
        <v>26</v>
      </c>
      <c r="FO28" s="207" t="s">
        <v>26</v>
      </c>
      <c r="FP28" s="207" t="s">
        <v>26</v>
      </c>
      <c r="FQ28" s="207" t="s">
        <v>26</v>
      </c>
      <c r="FR28" s="207" t="s">
        <v>26</v>
      </c>
      <c r="FS28" s="207" t="s">
        <v>26</v>
      </c>
      <c r="FT28" s="207" t="s">
        <v>26</v>
      </c>
      <c r="FU28" s="207" t="s">
        <v>26</v>
      </c>
      <c r="FV28" s="207" t="s">
        <v>26</v>
      </c>
      <c r="FW28" s="207" t="s">
        <v>26</v>
      </c>
      <c r="FX28" s="207" t="s">
        <v>26</v>
      </c>
      <c r="FY28" s="207" t="s">
        <v>26</v>
      </c>
      <c r="FZ28" s="207" t="s">
        <v>26</v>
      </c>
      <c r="GA28" s="207" t="s">
        <v>15</v>
      </c>
      <c r="GB28" s="207" t="s">
        <v>15</v>
      </c>
      <c r="GC28" s="207" t="s">
        <v>15</v>
      </c>
      <c r="GD28" s="207" t="s">
        <v>15</v>
      </c>
      <c r="GE28" s="207" t="s">
        <v>27</v>
      </c>
      <c r="GF28" s="207" t="s">
        <v>26</v>
      </c>
      <c r="GG28" s="207" t="s">
        <v>26</v>
      </c>
      <c r="GH28" s="207" t="s">
        <v>26</v>
      </c>
      <c r="GI28" s="207" t="s">
        <v>26</v>
      </c>
      <c r="GJ28" s="207" t="s">
        <v>27</v>
      </c>
      <c r="GK28" s="207" t="s">
        <v>26</v>
      </c>
      <c r="GL28" s="207" t="s">
        <v>26</v>
      </c>
      <c r="GM28" s="207" t="s">
        <v>26</v>
      </c>
      <c r="GN28" s="207" t="s">
        <v>27</v>
      </c>
      <c r="GO28" s="207" t="s">
        <v>26</v>
      </c>
      <c r="GP28" s="207" t="s">
        <v>26</v>
      </c>
      <c r="GQ28" s="207" t="s">
        <v>26</v>
      </c>
      <c r="GR28" s="207" t="s">
        <v>26</v>
      </c>
      <c r="GS28" s="207" t="s">
        <v>26</v>
      </c>
      <c r="GT28" s="207" t="s">
        <v>26</v>
      </c>
      <c r="GU28" s="207" t="s">
        <v>26</v>
      </c>
      <c r="GV28" s="207" t="s">
        <v>26</v>
      </c>
      <c r="GW28" s="207" t="s">
        <v>26</v>
      </c>
      <c r="GX28" s="207" t="s">
        <v>26</v>
      </c>
      <c r="GY28" s="207" t="s">
        <v>26</v>
      </c>
      <c r="GZ28" s="207" t="s">
        <v>26</v>
      </c>
      <c r="HA28" s="207" t="s">
        <v>26</v>
      </c>
      <c r="HB28" s="207" t="s">
        <v>26</v>
      </c>
      <c r="HC28" s="207" t="s">
        <v>26</v>
      </c>
      <c r="HD28" s="207" t="s">
        <v>26</v>
      </c>
      <c r="HE28" s="207" t="s">
        <v>26</v>
      </c>
      <c r="HF28" s="207" t="s">
        <v>26</v>
      </c>
      <c r="HG28" s="207" t="s">
        <v>26</v>
      </c>
      <c r="HH28" s="207" t="s">
        <v>26</v>
      </c>
      <c r="HI28" s="207" t="s">
        <v>27</v>
      </c>
      <c r="HJ28" s="207" t="s">
        <v>26</v>
      </c>
      <c r="HK28" s="207" t="s">
        <v>26</v>
      </c>
      <c r="HL28" s="207" t="s">
        <v>26</v>
      </c>
      <c r="HM28" s="207" t="s">
        <v>26</v>
      </c>
      <c r="HN28" s="207" t="s">
        <v>26</v>
      </c>
      <c r="HO28" s="207" t="s">
        <v>27</v>
      </c>
      <c r="HP28" s="207" t="s">
        <v>26</v>
      </c>
      <c r="HQ28" s="207" t="s">
        <v>27</v>
      </c>
      <c r="HR28" s="207" t="s">
        <v>26</v>
      </c>
      <c r="HS28" s="207" t="s">
        <v>26</v>
      </c>
      <c r="HT28" s="207" t="s">
        <v>26</v>
      </c>
      <c r="HU28" s="207" t="s">
        <v>26</v>
      </c>
      <c r="HV28" s="207" t="s">
        <v>26</v>
      </c>
      <c r="HW28" s="207" t="s">
        <v>26</v>
      </c>
      <c r="HX28" s="207" t="s">
        <v>26</v>
      </c>
      <c r="HY28" s="207" t="s">
        <v>26</v>
      </c>
      <c r="HZ28" s="207" t="s">
        <v>26</v>
      </c>
      <c r="IA28" s="207" t="s">
        <v>27</v>
      </c>
      <c r="IB28" s="207" t="s">
        <v>26</v>
      </c>
      <c r="IC28" s="207" t="s">
        <v>26</v>
      </c>
      <c r="ID28" s="207" t="s">
        <v>26</v>
      </c>
      <c r="IE28" s="207" t="s">
        <v>26</v>
      </c>
      <c r="IF28" s="207" t="s">
        <v>26</v>
      </c>
      <c r="IG28" s="207" t="s">
        <v>26</v>
      </c>
      <c r="IH28" s="207" t="s">
        <v>26</v>
      </c>
      <c r="II28" s="207" t="s">
        <v>26</v>
      </c>
      <c r="IJ28" s="207" t="s">
        <v>26</v>
      </c>
      <c r="IK28" s="207" t="s">
        <v>26</v>
      </c>
      <c r="IL28" s="207" t="s">
        <v>26</v>
      </c>
      <c r="IM28" s="207" t="s">
        <v>26</v>
      </c>
      <c r="IN28" s="207" t="s">
        <v>26</v>
      </c>
      <c r="IO28" s="207" t="s">
        <v>26</v>
      </c>
      <c r="IP28" s="207" t="s">
        <v>26</v>
      </c>
      <c r="IQ28" s="207" t="s">
        <v>26</v>
      </c>
      <c r="IR28" s="207" t="s">
        <v>26</v>
      </c>
      <c r="IS28" s="207" t="s">
        <v>26</v>
      </c>
      <c r="IT28" s="207" t="s">
        <v>26</v>
      </c>
      <c r="IU28" s="207" t="s">
        <v>26</v>
      </c>
      <c r="IV28" s="207" t="s">
        <v>26</v>
      </c>
      <c r="IW28" s="207" t="s">
        <v>26</v>
      </c>
      <c r="IX28" s="207" t="s">
        <v>27</v>
      </c>
      <c r="IY28" s="207" t="s">
        <v>27</v>
      </c>
      <c r="IZ28" s="207" t="s">
        <v>26</v>
      </c>
      <c r="JA28" s="207" t="s">
        <v>26</v>
      </c>
      <c r="JB28" s="207" t="s">
        <v>26</v>
      </c>
      <c r="JC28" s="207" t="s">
        <v>26</v>
      </c>
      <c r="JD28" s="207" t="s">
        <v>26</v>
      </c>
      <c r="JE28" s="207" t="s">
        <v>27</v>
      </c>
      <c r="JF28" s="207" t="s">
        <v>27</v>
      </c>
      <c r="JG28" s="207" t="s">
        <v>26</v>
      </c>
      <c r="JH28" s="207" t="s">
        <v>26</v>
      </c>
      <c r="JI28" s="207" t="s">
        <v>26</v>
      </c>
      <c r="JJ28" s="207" t="s">
        <v>26</v>
      </c>
      <c r="JK28" s="207" t="s">
        <v>26</v>
      </c>
      <c r="JL28" s="207" t="s">
        <v>15</v>
      </c>
      <c r="JM28" s="207" t="s">
        <v>15</v>
      </c>
      <c r="JN28" s="207" t="s">
        <v>15</v>
      </c>
      <c r="JO28" s="207" t="s">
        <v>15</v>
      </c>
      <c r="JP28" s="207" t="s">
        <v>15</v>
      </c>
      <c r="JQ28" s="207" t="s">
        <v>15</v>
      </c>
      <c r="JR28" s="207" t="s">
        <v>15</v>
      </c>
      <c r="JS28" s="207" t="s">
        <v>15</v>
      </c>
      <c r="JT28" s="207" t="s">
        <v>26</v>
      </c>
      <c r="JU28" s="207" t="s">
        <v>27</v>
      </c>
      <c r="JV28" s="207" t="s">
        <v>27</v>
      </c>
      <c r="JW28" s="207" t="s">
        <v>27</v>
      </c>
      <c r="JX28" s="207" t="s">
        <v>26</v>
      </c>
      <c r="JY28" s="207" t="s">
        <v>26</v>
      </c>
      <c r="JZ28" s="207" t="s">
        <v>26</v>
      </c>
      <c r="KA28" s="207" t="s">
        <v>27</v>
      </c>
      <c r="KB28" s="207" t="s">
        <v>26</v>
      </c>
      <c r="KC28" s="207" t="s">
        <v>26</v>
      </c>
      <c r="KD28" s="207" t="s">
        <v>26</v>
      </c>
      <c r="KE28" s="207" t="s">
        <v>26</v>
      </c>
      <c r="KF28" s="207" t="s">
        <v>26</v>
      </c>
      <c r="KG28" s="207" t="s">
        <v>26</v>
      </c>
      <c r="KH28" s="207" t="s">
        <v>26</v>
      </c>
      <c r="KI28" s="207" t="s">
        <v>26</v>
      </c>
      <c r="KJ28" s="207" t="s">
        <v>26</v>
      </c>
      <c r="KK28" s="207" t="s">
        <v>27</v>
      </c>
      <c r="KL28" s="207" t="s">
        <v>27</v>
      </c>
      <c r="KM28" s="207" t="s">
        <v>26</v>
      </c>
      <c r="KN28" s="207" t="s">
        <v>26</v>
      </c>
      <c r="KO28" s="207" t="s">
        <v>27</v>
      </c>
      <c r="KP28" s="207" t="s">
        <v>26</v>
      </c>
      <c r="KQ28" s="207" t="s">
        <v>26</v>
      </c>
      <c r="KR28" s="207" t="s">
        <v>26</v>
      </c>
      <c r="KS28" s="207" t="s">
        <v>26</v>
      </c>
      <c r="KT28" s="207" t="s">
        <v>26</v>
      </c>
      <c r="KU28" s="207" t="s">
        <v>26</v>
      </c>
      <c r="KV28" s="207" t="s">
        <v>26</v>
      </c>
      <c r="KW28" s="207" t="s">
        <v>26</v>
      </c>
      <c r="KX28" s="207" t="s">
        <v>26</v>
      </c>
      <c r="KY28" s="207" t="s">
        <v>26</v>
      </c>
      <c r="KZ28" s="207" t="s">
        <v>26</v>
      </c>
      <c r="LA28" s="207" t="s">
        <v>26</v>
      </c>
      <c r="LB28" s="207" t="s">
        <v>26</v>
      </c>
      <c r="LC28" s="207" t="s">
        <v>26</v>
      </c>
      <c r="LD28" s="207" t="s">
        <v>27</v>
      </c>
      <c r="LE28" s="207" t="s">
        <v>26</v>
      </c>
      <c r="LF28" s="207" t="s">
        <v>26</v>
      </c>
      <c r="LG28" s="207" t="s">
        <v>26</v>
      </c>
      <c r="LH28" s="207" t="s">
        <v>26</v>
      </c>
      <c r="LI28" s="207" t="s">
        <v>26</v>
      </c>
      <c r="LJ28" s="207" t="s">
        <v>26</v>
      </c>
      <c r="LK28" s="207" t="s">
        <v>26</v>
      </c>
      <c r="LL28" s="207" t="s">
        <v>26</v>
      </c>
      <c r="LM28" s="207" t="s">
        <v>26</v>
      </c>
      <c r="LN28" s="207" t="s">
        <v>26</v>
      </c>
      <c r="LO28" s="207" t="s">
        <v>26</v>
      </c>
      <c r="LP28" s="207" t="s">
        <v>26</v>
      </c>
      <c r="LQ28" s="207" t="s">
        <v>26</v>
      </c>
      <c r="LR28" s="207" t="s">
        <v>26</v>
      </c>
      <c r="LS28" s="207" t="s">
        <v>26</v>
      </c>
      <c r="LT28" s="207" t="s">
        <v>26</v>
      </c>
      <c r="LU28" s="207" t="s">
        <v>26</v>
      </c>
      <c r="LV28" s="207" t="s">
        <v>26</v>
      </c>
      <c r="LW28" s="207" t="s">
        <v>27</v>
      </c>
      <c r="LX28" s="207" t="s">
        <v>26</v>
      </c>
      <c r="LY28" s="207" t="s">
        <v>26</v>
      </c>
      <c r="LZ28" s="207" t="s">
        <v>26</v>
      </c>
      <c r="MA28" s="207" t="s">
        <v>26</v>
      </c>
      <c r="MB28" s="207" t="s">
        <v>26</v>
      </c>
      <c r="MC28" s="207" t="s">
        <v>27</v>
      </c>
      <c r="MD28" s="207" t="s">
        <v>27</v>
      </c>
      <c r="ME28" s="207" t="s">
        <v>27</v>
      </c>
      <c r="MF28" s="207" t="s">
        <v>26</v>
      </c>
      <c r="MG28" s="207" t="s">
        <v>26</v>
      </c>
      <c r="MH28" s="207" t="s">
        <v>26</v>
      </c>
      <c r="MI28" s="207" t="s">
        <v>15</v>
      </c>
      <c r="MJ28" s="207" t="s">
        <v>26</v>
      </c>
      <c r="MK28" s="207" t="s">
        <v>26</v>
      </c>
      <c r="ML28" s="207" t="s">
        <v>26</v>
      </c>
      <c r="MM28" s="207" t="s">
        <v>26</v>
      </c>
      <c r="MN28" s="207" t="s">
        <v>27</v>
      </c>
      <c r="MO28" s="207" t="s">
        <v>26</v>
      </c>
      <c r="MP28" s="207" t="s">
        <v>26</v>
      </c>
      <c r="MQ28" s="207" t="s">
        <v>26</v>
      </c>
      <c r="MR28" s="207" t="s">
        <v>26</v>
      </c>
      <c r="MS28" s="207" t="s">
        <v>26</v>
      </c>
      <c r="MT28" s="207" t="s">
        <v>26</v>
      </c>
      <c r="MU28" s="207" t="s">
        <v>27</v>
      </c>
      <c r="MV28" s="207" t="s">
        <v>26</v>
      </c>
      <c r="MW28" s="207" t="s">
        <v>26</v>
      </c>
      <c r="MX28" s="207" t="s">
        <v>26</v>
      </c>
      <c r="MY28" s="207" t="s">
        <v>26</v>
      </c>
      <c r="MZ28" s="207" t="s">
        <v>26</v>
      </c>
      <c r="NA28" s="207" t="s">
        <v>26</v>
      </c>
      <c r="NB28" s="207" t="s">
        <v>26</v>
      </c>
      <c r="NC28" s="207" t="s">
        <v>26</v>
      </c>
      <c r="ND28" s="207" t="s">
        <v>27</v>
      </c>
      <c r="NE28" s="207" t="s">
        <v>26</v>
      </c>
      <c r="NF28" s="207" t="s">
        <v>26</v>
      </c>
      <c r="NG28" s="207" t="s">
        <v>26</v>
      </c>
      <c r="NH28" s="207" t="s">
        <v>26</v>
      </c>
      <c r="NI28" s="207" t="s">
        <v>26</v>
      </c>
      <c r="NJ28" s="207" t="s">
        <v>27</v>
      </c>
      <c r="NK28" s="207" t="s">
        <v>27</v>
      </c>
      <c r="NL28" s="207" t="s">
        <v>26</v>
      </c>
      <c r="NM28" s="207" t="s">
        <v>26</v>
      </c>
      <c r="NN28" s="207" t="s">
        <v>26</v>
      </c>
      <c r="NO28" s="207" t="s">
        <v>27</v>
      </c>
      <c r="NP28" s="207" t="s">
        <v>27</v>
      </c>
      <c r="NQ28" s="207" t="s">
        <v>26</v>
      </c>
      <c r="NR28" s="207" t="s">
        <v>26</v>
      </c>
      <c r="NS28" s="207" t="s">
        <v>27</v>
      </c>
      <c r="NT28" s="207" t="s">
        <v>27</v>
      </c>
      <c r="NU28" s="207" t="s">
        <v>26</v>
      </c>
      <c r="NV28" s="207" t="s">
        <v>26</v>
      </c>
      <c r="NW28" s="207" t="s">
        <v>15</v>
      </c>
      <c r="NX28" s="207">
        <v>0</v>
      </c>
      <c r="NY28" s="207" t="s">
        <v>27</v>
      </c>
      <c r="NZ28" s="207" t="s">
        <v>26</v>
      </c>
      <c r="OA28" s="207" t="s">
        <v>27</v>
      </c>
      <c r="OB28" s="207" t="s">
        <v>26</v>
      </c>
      <c r="OC28" s="207" t="s">
        <v>26</v>
      </c>
      <c r="OD28" s="207" t="s">
        <v>26</v>
      </c>
      <c r="OE28" s="207" t="s">
        <v>27</v>
      </c>
      <c r="OF28" s="207" t="s">
        <v>26</v>
      </c>
      <c r="OG28" s="207" t="s">
        <v>26</v>
      </c>
      <c r="OH28" s="207" t="s">
        <v>27</v>
      </c>
      <c r="OI28" s="207" t="s">
        <v>26</v>
      </c>
      <c r="OJ28" s="207" t="s">
        <v>26</v>
      </c>
      <c r="OK28" s="207" t="s">
        <v>26</v>
      </c>
      <c r="OL28" s="207" t="s">
        <v>26</v>
      </c>
      <c r="OM28" s="207" t="s">
        <v>26</v>
      </c>
      <c r="ON28" s="207" t="s">
        <v>26</v>
      </c>
      <c r="OO28" s="207" t="s">
        <v>26</v>
      </c>
      <c r="OP28" s="207" t="s">
        <v>26</v>
      </c>
      <c r="OQ28" s="207" t="s">
        <v>27</v>
      </c>
      <c r="OR28" s="207" t="s">
        <v>27</v>
      </c>
      <c r="OS28" s="207" t="s">
        <v>26</v>
      </c>
      <c r="OT28" s="207" t="s">
        <v>69</v>
      </c>
      <c r="OU28" s="207" t="s">
        <v>69</v>
      </c>
      <c r="OV28" s="207" t="s">
        <v>69</v>
      </c>
      <c r="OW28" s="207" t="s">
        <v>69</v>
      </c>
      <c r="OX28" s="207" t="s">
        <v>69</v>
      </c>
      <c r="OY28" s="207" t="s">
        <v>69</v>
      </c>
      <c r="OZ28" s="207" t="s">
        <v>69</v>
      </c>
      <c r="PA28" s="207" t="s">
        <v>69</v>
      </c>
      <c r="PB28" s="207" t="s">
        <v>69</v>
      </c>
      <c r="PC28" s="207" t="s">
        <v>69</v>
      </c>
      <c r="PD28" s="207" t="s">
        <v>26</v>
      </c>
      <c r="PE28" s="207" t="s">
        <v>26</v>
      </c>
      <c r="PF28" s="207" t="s">
        <v>26</v>
      </c>
      <c r="PG28" s="207" t="s">
        <v>27</v>
      </c>
      <c r="PH28" s="207" t="s">
        <v>26</v>
      </c>
      <c r="PI28" s="207" t="s">
        <v>26</v>
      </c>
      <c r="PJ28" s="207" t="s">
        <v>26</v>
      </c>
      <c r="PK28" s="207" t="s">
        <v>26</v>
      </c>
      <c r="PL28" s="207" t="s">
        <v>27</v>
      </c>
      <c r="PM28" s="207" t="s">
        <v>26</v>
      </c>
      <c r="PN28" s="207" t="s">
        <v>26</v>
      </c>
      <c r="PO28" s="207" t="s">
        <v>27</v>
      </c>
      <c r="PP28" s="207" t="s">
        <v>27</v>
      </c>
      <c r="PQ28" s="207" t="s">
        <v>26</v>
      </c>
      <c r="PR28" s="207" t="s">
        <v>26</v>
      </c>
      <c r="PS28" s="207" t="s">
        <v>26</v>
      </c>
      <c r="PT28" s="207" t="s">
        <v>26</v>
      </c>
      <c r="PU28" s="207" t="s">
        <v>26</v>
      </c>
      <c r="PV28" s="207" t="s">
        <v>26</v>
      </c>
      <c r="PW28" s="207" t="s">
        <v>27</v>
      </c>
      <c r="PX28" s="207" t="s">
        <v>26</v>
      </c>
      <c r="PY28" s="207" t="s">
        <v>26</v>
      </c>
      <c r="PZ28" s="207" t="s">
        <v>26</v>
      </c>
      <c r="QA28" s="207" t="s">
        <v>26</v>
      </c>
      <c r="QB28" s="207" t="s">
        <v>26</v>
      </c>
      <c r="QC28" s="207" t="s">
        <v>26</v>
      </c>
      <c r="QD28" s="207" t="s">
        <v>26</v>
      </c>
      <c r="QE28" s="207" t="s">
        <v>26</v>
      </c>
      <c r="QF28" s="207" t="s">
        <v>26</v>
      </c>
      <c r="QG28" s="207" t="s">
        <v>26</v>
      </c>
      <c r="QH28" s="207" t="s">
        <v>26</v>
      </c>
      <c r="QI28" s="207" t="s">
        <v>26</v>
      </c>
      <c r="QJ28" s="207" t="s">
        <v>27</v>
      </c>
      <c r="QK28" s="207" t="s">
        <v>26</v>
      </c>
      <c r="QL28" s="207" t="s">
        <v>26</v>
      </c>
      <c r="QM28" s="207">
        <v>0</v>
      </c>
      <c r="QN28" s="207" t="s">
        <v>26</v>
      </c>
      <c r="QO28" s="207" t="s">
        <v>26</v>
      </c>
      <c r="QP28" s="207" t="s">
        <v>26</v>
      </c>
      <c r="QQ28" s="207" t="s">
        <v>26</v>
      </c>
      <c r="QR28" s="207" t="s">
        <v>26</v>
      </c>
      <c r="QS28" s="207" t="s">
        <v>27</v>
      </c>
      <c r="QT28" s="207" t="s">
        <v>26</v>
      </c>
      <c r="QU28" s="207" t="s">
        <v>27</v>
      </c>
      <c r="QV28" s="207" t="s">
        <v>26</v>
      </c>
      <c r="QW28" s="207" t="s">
        <v>26</v>
      </c>
      <c r="QX28" s="207" t="s">
        <v>26</v>
      </c>
      <c r="QY28" s="207" t="s">
        <v>26</v>
      </c>
      <c r="QZ28" s="207" t="s">
        <v>26</v>
      </c>
      <c r="RA28" s="207" t="s">
        <v>26</v>
      </c>
      <c r="RB28" s="207" t="s">
        <v>26</v>
      </c>
      <c r="RC28" s="207" t="s">
        <v>26</v>
      </c>
      <c r="RD28" s="207" t="s">
        <v>26</v>
      </c>
      <c r="RE28" s="207" t="s">
        <v>26</v>
      </c>
      <c r="RF28" s="207" t="s">
        <v>26</v>
      </c>
      <c r="RG28" s="207" t="s">
        <v>15</v>
      </c>
      <c r="RH28" s="207" t="s">
        <v>26</v>
      </c>
      <c r="RI28" s="207" t="s">
        <v>26</v>
      </c>
      <c r="RJ28" s="207" t="s">
        <v>26</v>
      </c>
      <c r="RK28" s="207" t="s">
        <v>26</v>
      </c>
      <c r="RL28" s="207" t="s">
        <v>26</v>
      </c>
      <c r="RM28" s="207" t="s">
        <v>27</v>
      </c>
      <c r="RN28" s="207" t="s">
        <v>27</v>
      </c>
      <c r="RO28" s="207" t="s">
        <v>26</v>
      </c>
      <c r="RP28" s="207" t="s">
        <v>26</v>
      </c>
      <c r="RQ28" s="207" t="s">
        <v>26</v>
      </c>
      <c r="RR28" s="207" t="s">
        <v>26</v>
      </c>
      <c r="RS28" s="207" t="s">
        <v>27</v>
      </c>
      <c r="RT28" s="207" t="s">
        <v>26</v>
      </c>
      <c r="RU28" s="207" t="s">
        <v>26</v>
      </c>
      <c r="RV28" s="207" t="s">
        <v>27</v>
      </c>
      <c r="RW28" s="207" t="s">
        <v>27</v>
      </c>
      <c r="RX28" s="207" t="s">
        <v>27</v>
      </c>
      <c r="RY28" s="207" t="s">
        <v>26</v>
      </c>
      <c r="RZ28" s="207" t="s">
        <v>26</v>
      </c>
      <c r="SA28" s="207" t="s">
        <v>26</v>
      </c>
      <c r="SB28" s="207" t="s">
        <v>26</v>
      </c>
      <c r="SC28" s="207" t="s">
        <v>26</v>
      </c>
      <c r="SD28" s="207" t="s">
        <v>26</v>
      </c>
      <c r="SE28" s="207" t="s">
        <v>26</v>
      </c>
      <c r="SF28" s="207" t="s">
        <v>26</v>
      </c>
      <c r="SG28" s="207" t="s">
        <v>26</v>
      </c>
      <c r="SH28" s="207" t="s">
        <v>27</v>
      </c>
      <c r="SI28" s="207" t="s">
        <v>26</v>
      </c>
      <c r="SJ28" s="207" t="s">
        <v>26</v>
      </c>
      <c r="SK28" s="207" t="s">
        <v>27</v>
      </c>
      <c r="SL28" s="207" t="s">
        <v>27</v>
      </c>
      <c r="SM28" s="207" t="s">
        <v>26</v>
      </c>
      <c r="SN28" s="207" t="s">
        <v>26</v>
      </c>
      <c r="SO28" s="207" t="s">
        <v>26</v>
      </c>
      <c r="SP28" s="207" t="s">
        <v>26</v>
      </c>
      <c r="SQ28" s="207" t="s">
        <v>26</v>
      </c>
      <c r="SR28" s="207" t="s">
        <v>26</v>
      </c>
      <c r="SS28" s="207" t="s">
        <v>26</v>
      </c>
      <c r="ST28" s="207" t="s">
        <v>27</v>
      </c>
      <c r="SU28" s="207" t="s">
        <v>26</v>
      </c>
      <c r="SV28" s="207" t="s">
        <v>26</v>
      </c>
      <c r="SW28" s="207" t="s">
        <v>26</v>
      </c>
      <c r="SX28" s="207" t="s">
        <v>15</v>
      </c>
      <c r="SY28" s="207" t="s">
        <v>15</v>
      </c>
      <c r="SZ28" s="207" t="s">
        <v>15</v>
      </c>
      <c r="TA28" s="207" t="s">
        <v>69</v>
      </c>
      <c r="TB28" s="207" t="s">
        <v>69</v>
      </c>
      <c r="TC28" s="207" t="s">
        <v>69</v>
      </c>
      <c r="TD28" s="207" t="s">
        <v>26</v>
      </c>
      <c r="TE28" s="207" t="s">
        <v>26</v>
      </c>
      <c r="TF28" s="207" t="s">
        <v>15</v>
      </c>
      <c r="TG28" s="207" t="s">
        <v>15</v>
      </c>
      <c r="TH28" s="207" t="s">
        <v>26</v>
      </c>
      <c r="TI28" s="207" t="s">
        <v>26</v>
      </c>
      <c r="TJ28" s="207" t="s">
        <v>26</v>
      </c>
      <c r="TK28" s="207" t="s">
        <v>26</v>
      </c>
      <c r="TL28" s="207" t="s">
        <v>15</v>
      </c>
      <c r="TM28" s="207" t="s">
        <v>15</v>
      </c>
      <c r="TN28" s="207" t="s">
        <v>26</v>
      </c>
      <c r="TO28" s="207" t="s">
        <v>26</v>
      </c>
      <c r="TP28" s="207" t="s">
        <v>26</v>
      </c>
      <c r="TQ28" s="207" t="s">
        <v>26</v>
      </c>
      <c r="TR28" s="207" t="s">
        <v>26</v>
      </c>
      <c r="TS28" s="207" t="s">
        <v>26</v>
      </c>
      <c r="TT28" s="207" t="s">
        <v>26</v>
      </c>
      <c r="TU28" s="207" t="s">
        <v>26</v>
      </c>
      <c r="TV28" s="207" t="s">
        <v>26</v>
      </c>
      <c r="TW28" s="207" t="s">
        <v>27</v>
      </c>
      <c r="TX28" s="207" t="s">
        <v>26</v>
      </c>
      <c r="TY28" s="207" t="s">
        <v>26</v>
      </c>
      <c r="TZ28" s="207" t="s">
        <v>26</v>
      </c>
      <c r="UA28" s="207" t="s">
        <v>26</v>
      </c>
      <c r="UB28" s="207" t="s">
        <v>27</v>
      </c>
      <c r="UC28" s="207" t="s">
        <v>26</v>
      </c>
      <c r="UD28" s="207" t="s">
        <v>26</v>
      </c>
      <c r="UE28" s="207" t="s">
        <v>26</v>
      </c>
      <c r="UF28" s="207" t="s">
        <v>26</v>
      </c>
      <c r="UG28" s="207" t="s">
        <v>26</v>
      </c>
      <c r="UH28" s="207" t="s">
        <v>26</v>
      </c>
      <c r="UI28" s="207" t="s">
        <v>26</v>
      </c>
      <c r="UJ28" s="207" t="s">
        <v>26</v>
      </c>
      <c r="UK28" s="207" t="s">
        <v>26</v>
      </c>
      <c r="UL28" s="207" t="s">
        <v>26</v>
      </c>
      <c r="UM28" s="207" t="s">
        <v>26</v>
      </c>
      <c r="UN28" s="207" t="s">
        <v>26</v>
      </c>
      <c r="UO28" s="207" t="s">
        <v>27</v>
      </c>
      <c r="UP28" s="207" t="s">
        <v>26</v>
      </c>
      <c r="UQ28" s="207" t="s">
        <v>26</v>
      </c>
      <c r="UR28" s="207" t="s">
        <v>26</v>
      </c>
      <c r="US28" s="207" t="s">
        <v>26</v>
      </c>
      <c r="UT28" s="207" t="s">
        <v>26</v>
      </c>
      <c r="UU28" s="207" t="s">
        <v>26</v>
      </c>
      <c r="UV28" s="207" t="s">
        <v>26</v>
      </c>
      <c r="UW28" s="207" t="s">
        <v>27</v>
      </c>
      <c r="UX28" s="207" t="s">
        <v>26</v>
      </c>
      <c r="UY28" s="207" t="s">
        <v>26</v>
      </c>
      <c r="UZ28" s="207" t="s">
        <v>26</v>
      </c>
      <c r="VA28" s="207" t="s">
        <v>26</v>
      </c>
      <c r="VB28" s="207" t="s">
        <v>27</v>
      </c>
      <c r="VC28" s="207" t="s">
        <v>26</v>
      </c>
      <c r="VD28" s="207" t="s">
        <v>26</v>
      </c>
      <c r="VE28" s="207" t="s">
        <v>26</v>
      </c>
      <c r="VF28" s="207" t="s">
        <v>26</v>
      </c>
      <c r="VG28" s="207" t="s">
        <v>26</v>
      </c>
      <c r="VH28" s="207" t="s">
        <v>26</v>
      </c>
      <c r="VI28" s="207" t="s">
        <v>26</v>
      </c>
      <c r="VJ28" s="207" t="s">
        <v>26</v>
      </c>
      <c r="VK28" s="207" t="s">
        <v>26</v>
      </c>
      <c r="VL28" s="207" t="s">
        <v>26</v>
      </c>
      <c r="VM28" s="207" t="s">
        <v>26</v>
      </c>
      <c r="VN28" s="207" t="s">
        <v>26</v>
      </c>
      <c r="VO28" s="207" t="s">
        <v>26</v>
      </c>
      <c r="VP28" s="207" t="s">
        <v>26</v>
      </c>
      <c r="VQ28" s="207" t="s">
        <v>26</v>
      </c>
      <c r="VR28" s="207" t="s">
        <v>26</v>
      </c>
      <c r="VS28" s="207" t="s">
        <v>26</v>
      </c>
      <c r="VT28" s="207" t="s">
        <v>26</v>
      </c>
      <c r="VU28" s="207" t="s">
        <v>27</v>
      </c>
      <c r="VV28" s="207" t="s">
        <v>26</v>
      </c>
      <c r="VW28" s="207" t="s">
        <v>26</v>
      </c>
      <c r="VX28" s="207" t="s">
        <v>26</v>
      </c>
      <c r="VY28" s="207" t="s">
        <v>26</v>
      </c>
      <c r="VZ28" s="207" t="s">
        <v>26</v>
      </c>
      <c r="WA28" s="207" t="s">
        <v>27</v>
      </c>
      <c r="WB28" s="207" t="s">
        <v>26</v>
      </c>
      <c r="WC28" s="207" t="s">
        <v>26</v>
      </c>
      <c r="WD28" s="207" t="s">
        <v>26</v>
      </c>
      <c r="WE28" s="207" t="s">
        <v>26</v>
      </c>
      <c r="WF28" s="207" t="s">
        <v>26</v>
      </c>
      <c r="WG28" s="207" t="s">
        <v>26</v>
      </c>
      <c r="WH28" s="207" t="s">
        <v>26</v>
      </c>
      <c r="WI28" s="207" t="s">
        <v>27</v>
      </c>
      <c r="WJ28" s="207" t="s">
        <v>27</v>
      </c>
      <c r="WK28" s="207" t="s">
        <v>26</v>
      </c>
      <c r="WL28" s="207" t="s">
        <v>26</v>
      </c>
      <c r="WM28" s="207" t="s">
        <v>26</v>
      </c>
      <c r="WN28" s="207" t="s">
        <v>26</v>
      </c>
      <c r="WO28" s="207" t="s">
        <v>26</v>
      </c>
      <c r="WP28" s="207" t="s">
        <v>26</v>
      </c>
      <c r="WQ28" s="207" t="s">
        <v>26</v>
      </c>
      <c r="WR28" s="207" t="s">
        <v>26</v>
      </c>
      <c r="WS28" s="207" t="s">
        <v>26</v>
      </c>
      <c r="WT28" s="207" t="s">
        <v>26</v>
      </c>
      <c r="WU28" s="207" t="s">
        <v>26</v>
      </c>
      <c r="WV28" s="207" t="s">
        <v>26</v>
      </c>
      <c r="WW28" s="207" t="s">
        <v>26</v>
      </c>
      <c r="WX28" s="207" t="s">
        <v>26</v>
      </c>
      <c r="WY28" s="207" t="s">
        <v>26</v>
      </c>
      <c r="WZ28" s="207" t="s">
        <v>26</v>
      </c>
      <c r="XA28" s="207" t="s">
        <v>26</v>
      </c>
      <c r="XB28" s="207" t="s">
        <v>26</v>
      </c>
      <c r="XC28" s="207" t="s">
        <v>26</v>
      </c>
      <c r="XD28" s="207" t="s">
        <v>26</v>
      </c>
      <c r="XE28" s="207" t="s">
        <v>26</v>
      </c>
      <c r="XF28" s="207" t="s">
        <v>26</v>
      </c>
      <c r="XG28" s="207" t="s">
        <v>26</v>
      </c>
      <c r="XH28" s="207" t="s">
        <v>26</v>
      </c>
      <c r="XI28" s="207" t="s">
        <v>26</v>
      </c>
      <c r="XJ28" s="207" t="s">
        <v>26</v>
      </c>
      <c r="XK28" s="207" t="s">
        <v>26</v>
      </c>
      <c r="XL28" s="207" t="s">
        <v>26</v>
      </c>
      <c r="XM28" s="207" t="s">
        <v>26</v>
      </c>
      <c r="XN28" s="207" t="s">
        <v>27</v>
      </c>
      <c r="XO28" s="207" t="s">
        <v>26</v>
      </c>
      <c r="XP28" s="207" t="s">
        <v>26</v>
      </c>
      <c r="XQ28" s="207" t="s">
        <v>26</v>
      </c>
      <c r="XR28" s="207" t="s">
        <v>27</v>
      </c>
      <c r="XS28" s="207" t="s">
        <v>26</v>
      </c>
      <c r="XT28" s="207" t="s">
        <v>26</v>
      </c>
      <c r="XU28" s="207" t="s">
        <v>26</v>
      </c>
      <c r="XV28" s="207" t="s">
        <v>26</v>
      </c>
      <c r="XW28" s="207" t="s">
        <v>26</v>
      </c>
      <c r="XX28" s="207" t="s">
        <v>26</v>
      </c>
      <c r="XY28" s="207" t="s">
        <v>26</v>
      </c>
      <c r="XZ28" s="207" t="s">
        <v>26</v>
      </c>
      <c r="YA28" s="207" t="s">
        <v>27</v>
      </c>
      <c r="YB28" s="207" t="s">
        <v>26</v>
      </c>
      <c r="YC28" s="207" t="s">
        <v>27</v>
      </c>
      <c r="YD28" s="207" t="s">
        <v>27</v>
      </c>
      <c r="YE28" s="207" t="s">
        <v>26</v>
      </c>
      <c r="YF28" s="207" t="s">
        <v>26</v>
      </c>
      <c r="YG28" s="207" t="s">
        <v>26</v>
      </c>
      <c r="YH28" s="207" t="s">
        <v>26</v>
      </c>
      <c r="YI28" s="207" t="s">
        <v>26</v>
      </c>
      <c r="YJ28" s="207" t="s">
        <v>27</v>
      </c>
      <c r="YK28" s="207" t="s">
        <v>26</v>
      </c>
      <c r="YL28" s="207" t="s">
        <v>26</v>
      </c>
      <c r="YM28" s="207" t="s">
        <v>26</v>
      </c>
      <c r="YN28" s="207" t="s">
        <v>27</v>
      </c>
      <c r="YO28" s="207" t="s">
        <v>26</v>
      </c>
      <c r="YP28" s="207" t="s">
        <v>26</v>
      </c>
      <c r="YQ28" s="207" t="s">
        <v>69</v>
      </c>
      <c r="YR28" s="207" t="s">
        <v>69</v>
      </c>
      <c r="YS28" s="207" t="s">
        <v>69</v>
      </c>
      <c r="YT28" s="207" t="s">
        <v>69</v>
      </c>
      <c r="YU28" s="207" t="s">
        <v>26</v>
      </c>
      <c r="YV28" s="207" t="s">
        <v>26</v>
      </c>
      <c r="YW28" s="207" t="s">
        <v>26</v>
      </c>
      <c r="YX28" s="207" t="s">
        <v>26</v>
      </c>
      <c r="YY28" s="207" t="s">
        <v>26</v>
      </c>
      <c r="YZ28" s="207" t="s">
        <v>26</v>
      </c>
      <c r="ZA28" s="207" t="s">
        <v>26</v>
      </c>
      <c r="ZB28" s="207" t="s">
        <v>26</v>
      </c>
      <c r="ZC28" s="207" t="s">
        <v>26</v>
      </c>
      <c r="ZD28" s="207" t="s">
        <v>26</v>
      </c>
      <c r="ZE28" s="207" t="s">
        <v>26</v>
      </c>
      <c r="ZF28" s="207" t="s">
        <v>26</v>
      </c>
      <c r="ZG28" s="207" t="s">
        <v>26</v>
      </c>
      <c r="ZH28" s="207" t="s">
        <v>27</v>
      </c>
      <c r="ZI28" s="207" t="s">
        <v>26</v>
      </c>
      <c r="ZJ28" s="207" t="s">
        <v>26</v>
      </c>
      <c r="ZK28" s="207" t="s">
        <v>26</v>
      </c>
      <c r="ZL28" s="207" t="s">
        <v>26</v>
      </c>
      <c r="ZM28" s="207" t="s">
        <v>26</v>
      </c>
      <c r="ZN28" s="207" t="s">
        <v>26</v>
      </c>
      <c r="ZO28" s="207" t="s">
        <v>26</v>
      </c>
      <c r="ZP28" s="207" t="s">
        <v>26</v>
      </c>
      <c r="ZQ28" s="207" t="s">
        <v>26</v>
      </c>
      <c r="ZR28" s="207" t="s">
        <v>26</v>
      </c>
      <c r="ZS28" s="207" t="s">
        <v>26</v>
      </c>
      <c r="ZT28" s="207" t="s">
        <v>26</v>
      </c>
      <c r="ZU28" s="207" t="s">
        <v>26</v>
      </c>
      <c r="ZV28" s="207" t="s">
        <v>26</v>
      </c>
      <c r="ZW28" s="207" t="s">
        <v>26</v>
      </c>
      <c r="ZX28" s="207" t="s">
        <v>26</v>
      </c>
      <c r="ZY28" s="207" t="s">
        <v>26</v>
      </c>
      <c r="ZZ28" s="207" t="s">
        <v>26</v>
      </c>
      <c r="AAA28" s="207" t="s">
        <v>158</v>
      </c>
      <c r="AAB28" s="207" t="s">
        <v>158</v>
      </c>
      <c r="AAC28" s="207" t="s">
        <v>158</v>
      </c>
      <c r="AAD28" s="207" t="s">
        <v>158</v>
      </c>
      <c r="AAE28" s="207" t="s">
        <v>158</v>
      </c>
      <c r="AAF28" s="207" t="s">
        <v>158</v>
      </c>
      <c r="AAG28" s="207" t="s">
        <v>158</v>
      </c>
      <c r="AAH28" s="207" t="s">
        <v>158</v>
      </c>
      <c r="AAI28" s="207" t="s">
        <v>158</v>
      </c>
      <c r="AAJ28" s="207" t="s">
        <v>158</v>
      </c>
      <c r="AAK28" s="207" t="s">
        <v>158</v>
      </c>
      <c r="AAL28" s="207" t="s">
        <v>158</v>
      </c>
      <c r="AAM28" s="207" t="s">
        <v>158</v>
      </c>
      <c r="AAN28" s="207" t="s">
        <v>158</v>
      </c>
      <c r="AAO28" s="207" t="s">
        <v>158</v>
      </c>
      <c r="AAP28" s="207" t="s">
        <v>158</v>
      </c>
      <c r="AAQ28" s="207" t="s">
        <v>158</v>
      </c>
      <c r="AAR28" s="207" t="s">
        <v>158</v>
      </c>
      <c r="AAS28" s="207" t="s">
        <v>158</v>
      </c>
      <c r="AAT28" s="207" t="s">
        <v>158</v>
      </c>
      <c r="AAU28" s="207" t="s">
        <v>158</v>
      </c>
      <c r="AAV28" s="207" t="s">
        <v>158</v>
      </c>
      <c r="AAW28" s="207" t="s">
        <v>158</v>
      </c>
      <c r="AAX28" s="207" t="s">
        <v>158</v>
      </c>
      <c r="AAY28" s="207" t="s">
        <v>158</v>
      </c>
      <c r="AAZ28" s="207" t="s">
        <v>158</v>
      </c>
      <c r="ABA28" s="306">
        <f>(ÜBERSICHT!K28)</f>
        <v>0</v>
      </c>
      <c r="ABB28" s="195">
        <f>(ÜBERSICHT!L28)</f>
        <v>0</v>
      </c>
      <c r="ABC28" s="206">
        <f t="shared" si="2"/>
        <v>619</v>
      </c>
      <c r="ABD28" s="34">
        <f t="shared" si="3"/>
        <v>533</v>
      </c>
      <c r="ABE28" s="34">
        <f t="shared" si="4"/>
        <v>84</v>
      </c>
      <c r="ABF28" s="34">
        <f t="shared" si="5"/>
        <v>2</v>
      </c>
      <c r="ABG28" s="34">
        <f t="shared" si="6"/>
        <v>22</v>
      </c>
      <c r="ABH28" s="34">
        <f t="shared" si="7"/>
        <v>0</v>
      </c>
      <c r="ABI28" s="34">
        <f t="shared" si="8"/>
        <v>55</v>
      </c>
      <c r="ABJ28" s="73">
        <f t="shared" si="9"/>
        <v>696</v>
      </c>
      <c r="ABK28" s="28"/>
      <c r="ABL28">
        <v>1</v>
      </c>
      <c r="ABM28" s="155">
        <v>40</v>
      </c>
      <c r="ABN28" s="28" t="s">
        <v>178</v>
      </c>
      <c r="ABO28" s="28"/>
      <c r="ABP28" s="271" t="str">
        <f>(Mitglieder!C29)</f>
        <v>pasi</v>
      </c>
      <c r="ABQ28" s="216">
        <f t="shared" si="103"/>
        <v>0.86106623586429731</v>
      </c>
      <c r="ABR28" s="216">
        <f t="shared" si="104"/>
        <v>0.8666666666666667</v>
      </c>
      <c r="ABS28" s="34">
        <f t="shared" si="10"/>
        <v>26</v>
      </c>
      <c r="ABT28" s="34">
        <f t="shared" si="11"/>
        <v>3</v>
      </c>
      <c r="ABU28" s="34">
        <f t="shared" si="12"/>
        <v>1</v>
      </c>
      <c r="ABV28" s="34">
        <f t="shared" si="13"/>
        <v>1</v>
      </c>
      <c r="ABW28" s="34">
        <f t="shared" si="14"/>
        <v>0</v>
      </c>
      <c r="ABX28" s="34">
        <f t="shared" si="15"/>
        <v>0</v>
      </c>
      <c r="ABY28" s="73">
        <f t="shared" si="16"/>
        <v>31</v>
      </c>
      <c r="ABZ28" s="216">
        <f t="shared" si="105"/>
        <v>0.70967741935483875</v>
      </c>
      <c r="ACA28" s="34">
        <f t="shared" si="17"/>
        <v>22</v>
      </c>
      <c r="ACB28" s="34">
        <f t="shared" si="18"/>
        <v>9</v>
      </c>
      <c r="ACC28" s="34">
        <f t="shared" si="19"/>
        <v>0</v>
      </c>
      <c r="ACD28" s="34">
        <f t="shared" si="20"/>
        <v>0</v>
      </c>
      <c r="ACE28" s="34">
        <f t="shared" si="21"/>
        <v>0</v>
      </c>
      <c r="ACF28" s="34">
        <f t="shared" si="22"/>
        <v>0</v>
      </c>
      <c r="ACG28" s="73">
        <f t="shared" si="113"/>
        <v>31</v>
      </c>
      <c r="ACH28" s="216">
        <f t="shared" si="106"/>
        <v>0.95238095238095233</v>
      </c>
      <c r="ACI28" s="34">
        <f t="shared" si="24"/>
        <v>20</v>
      </c>
      <c r="ACJ28" s="34">
        <f t="shared" si="25"/>
        <v>1</v>
      </c>
      <c r="ACK28" s="34">
        <f t="shared" si="26"/>
        <v>0</v>
      </c>
      <c r="ACL28" s="34">
        <f t="shared" si="27"/>
        <v>7</v>
      </c>
      <c r="ACM28" s="34">
        <f t="shared" si="28"/>
        <v>0</v>
      </c>
      <c r="ACN28" s="34">
        <f t="shared" si="29"/>
        <v>3</v>
      </c>
      <c r="ACO28" s="73">
        <f t="shared" si="114"/>
        <v>31</v>
      </c>
      <c r="ACP28" s="216">
        <f t="shared" si="107"/>
        <v>0.8666666666666667</v>
      </c>
      <c r="ACQ28" s="34">
        <f t="shared" si="31"/>
        <v>26</v>
      </c>
      <c r="ACR28" s="34">
        <f t="shared" si="32"/>
        <v>4</v>
      </c>
      <c r="ACS28" s="34">
        <f t="shared" si="33"/>
        <v>0</v>
      </c>
      <c r="ACT28" s="34">
        <f t="shared" si="34"/>
        <v>0</v>
      </c>
      <c r="ACU28" s="34">
        <f t="shared" si="35"/>
        <v>0</v>
      </c>
      <c r="ACV28" s="34">
        <f t="shared" si="36"/>
        <v>0</v>
      </c>
      <c r="ACW28" s="73">
        <f t="shared" si="115"/>
        <v>30</v>
      </c>
      <c r="ACX28" s="216">
        <f t="shared" si="108"/>
        <v>0.90322580645161288</v>
      </c>
      <c r="ACY28" s="34">
        <f t="shared" si="38"/>
        <v>28</v>
      </c>
      <c r="ACZ28" s="34">
        <f t="shared" si="39"/>
        <v>3</v>
      </c>
      <c r="ADA28" s="34">
        <f t="shared" si="40"/>
        <v>0</v>
      </c>
      <c r="ADB28" s="34">
        <f t="shared" si="41"/>
        <v>0</v>
      </c>
      <c r="ADC28" s="34">
        <f t="shared" si="42"/>
        <v>0</v>
      </c>
      <c r="ADD28" s="34">
        <f t="shared" si="43"/>
        <v>0</v>
      </c>
      <c r="ADE28" s="73">
        <f t="shared" si="116"/>
        <v>31</v>
      </c>
      <c r="ADF28" s="216">
        <f t="shared" si="109"/>
        <v>0.93333333333333335</v>
      </c>
      <c r="ADG28" s="34">
        <f t="shared" si="45"/>
        <v>28</v>
      </c>
      <c r="ADH28" s="34">
        <f t="shared" si="46"/>
        <v>2</v>
      </c>
      <c r="ADI28" s="34">
        <f t="shared" si="47"/>
        <v>0</v>
      </c>
      <c r="ADJ28" s="34">
        <f t="shared" si="48"/>
        <v>0</v>
      </c>
      <c r="ADK28" s="34">
        <f t="shared" si="49"/>
        <v>0</v>
      </c>
      <c r="ADL28" s="34">
        <f t="shared" si="50"/>
        <v>0</v>
      </c>
      <c r="ADM28" s="73">
        <f t="shared" si="117"/>
        <v>30</v>
      </c>
      <c r="ADN28" s="216">
        <f t="shared" si="110"/>
        <v>0.80645161290322576</v>
      </c>
      <c r="ADO28" s="34">
        <f t="shared" si="52"/>
        <v>25</v>
      </c>
      <c r="ADP28" s="34">
        <f t="shared" si="53"/>
        <v>6</v>
      </c>
      <c r="ADQ28" s="34">
        <f t="shared" si="54"/>
        <v>0</v>
      </c>
      <c r="ADR28" s="34">
        <f t="shared" si="55"/>
        <v>0</v>
      </c>
      <c r="ADS28" s="34">
        <f t="shared" si="56"/>
        <v>0</v>
      </c>
      <c r="ADT28" s="34">
        <f t="shared" si="57"/>
        <v>0</v>
      </c>
      <c r="ADU28" s="73">
        <f t="shared" si="118"/>
        <v>31</v>
      </c>
      <c r="ADV28" s="216">
        <f t="shared" si="111"/>
        <v>0.92592592592592582</v>
      </c>
      <c r="ADW28" s="34">
        <f t="shared" si="72"/>
        <v>25</v>
      </c>
      <c r="ADX28" s="34">
        <f t="shared" si="73"/>
        <v>2</v>
      </c>
      <c r="ADY28" s="34">
        <f t="shared" si="74"/>
        <v>0</v>
      </c>
      <c r="ADZ28" s="34">
        <f t="shared" si="75"/>
        <v>0</v>
      </c>
      <c r="AEA28" s="34">
        <f t="shared" si="76"/>
        <v>0</v>
      </c>
      <c r="AEB28" s="34">
        <f t="shared" si="77"/>
        <v>4</v>
      </c>
      <c r="AEC28" s="73">
        <f t="shared" si="119"/>
        <v>31</v>
      </c>
      <c r="AED28" s="216">
        <f t="shared" si="112"/>
        <v>1</v>
      </c>
      <c r="AEE28" s="34">
        <f t="shared" si="79"/>
        <v>10</v>
      </c>
      <c r="AEF28" s="34">
        <f t="shared" si="80"/>
        <v>0</v>
      </c>
      <c r="AEG28" s="34">
        <f t="shared" si="81"/>
        <v>0</v>
      </c>
      <c r="AEH28" s="34">
        <f t="shared" si="82"/>
        <v>0</v>
      </c>
      <c r="AEI28" s="34">
        <f t="shared" si="83"/>
        <v>0</v>
      </c>
      <c r="AEJ28" s="34">
        <f t="shared" si="84"/>
        <v>0</v>
      </c>
      <c r="AEK28" s="73">
        <f t="shared" si="120"/>
        <v>10</v>
      </c>
    </row>
    <row r="29" spans="1:817" x14ac:dyDescent="0.3">
      <c r="A29" s="200">
        <f t="shared" si="61"/>
        <v>27</v>
      </c>
      <c r="B29" s="283">
        <f>1*SUBTOTAL(3,A$3:A29)</f>
        <v>27</v>
      </c>
      <c r="C29" s="6" t="str">
        <f>(Mitglieder!C29)</f>
        <v>pasi</v>
      </c>
      <c r="D29" s="171">
        <f t="shared" si="0"/>
        <v>1</v>
      </c>
      <c r="E29" s="171">
        <f t="shared" si="1"/>
        <v>1</v>
      </c>
      <c r="F29" s="56"/>
      <c r="G29" s="207" t="s">
        <v>69</v>
      </c>
      <c r="H29" s="207" t="s">
        <v>69</v>
      </c>
      <c r="I29" s="207" t="s">
        <v>69</v>
      </c>
      <c r="J29" s="207" t="s">
        <v>69</v>
      </c>
      <c r="K29" s="207" t="s">
        <v>69</v>
      </c>
      <c r="L29" s="207" t="s">
        <v>69</v>
      </c>
      <c r="M29" s="207" t="s">
        <v>69</v>
      </c>
      <c r="N29" s="207" t="s">
        <v>69</v>
      </c>
      <c r="O29" s="207" t="s">
        <v>69</v>
      </c>
      <c r="P29" s="207" t="s">
        <v>69</v>
      </c>
      <c r="Q29" s="207" t="s">
        <v>69</v>
      </c>
      <c r="R29" s="207" t="s">
        <v>69</v>
      </c>
      <c r="S29" s="207" t="s">
        <v>69</v>
      </c>
      <c r="T29" s="207" t="s">
        <v>69</v>
      </c>
      <c r="U29" s="207" t="s">
        <v>69</v>
      </c>
      <c r="V29" s="207" t="s">
        <v>69</v>
      </c>
      <c r="W29" s="207" t="s">
        <v>69</v>
      </c>
      <c r="X29" s="207" t="s">
        <v>69</v>
      </c>
      <c r="Y29" s="207" t="s">
        <v>69</v>
      </c>
      <c r="Z29" s="207" t="s">
        <v>69</v>
      </c>
      <c r="AA29" s="207" t="s">
        <v>69</v>
      </c>
      <c r="AB29" s="207" t="s">
        <v>69</v>
      </c>
      <c r="AC29" s="207" t="s">
        <v>69</v>
      </c>
      <c r="AD29" s="207" t="s">
        <v>69</v>
      </c>
      <c r="AE29" s="207" t="s">
        <v>69</v>
      </c>
      <c r="AF29" s="207" t="s">
        <v>69</v>
      </c>
      <c r="AG29" s="207" t="s">
        <v>69</v>
      </c>
      <c r="AH29" s="207" t="s">
        <v>69</v>
      </c>
      <c r="AI29" s="207" t="s">
        <v>69</v>
      </c>
      <c r="AJ29" s="207" t="s">
        <v>69</v>
      </c>
      <c r="AK29" s="207" t="s">
        <v>69</v>
      </c>
      <c r="AL29" s="207" t="s">
        <v>69</v>
      </c>
      <c r="AM29" s="207" t="s">
        <v>69</v>
      </c>
      <c r="AN29" s="207" t="s">
        <v>69</v>
      </c>
      <c r="AO29" s="207" t="s">
        <v>69</v>
      </c>
      <c r="AP29" s="207" t="s">
        <v>69</v>
      </c>
      <c r="AQ29" s="207" t="s">
        <v>69</v>
      </c>
      <c r="AR29" s="207" t="s">
        <v>69</v>
      </c>
      <c r="AS29" s="207" t="s">
        <v>69</v>
      </c>
      <c r="AT29" s="207" t="s">
        <v>69</v>
      </c>
      <c r="AU29" s="207" t="s">
        <v>69</v>
      </c>
      <c r="AV29" s="207" t="s">
        <v>69</v>
      </c>
      <c r="AW29" s="207" t="s">
        <v>69</v>
      </c>
      <c r="AX29" s="207" t="s">
        <v>69</v>
      </c>
      <c r="AY29" s="207" t="s">
        <v>69</v>
      </c>
      <c r="AZ29" s="207" t="s">
        <v>69</v>
      </c>
      <c r="BA29" s="207" t="s">
        <v>69</v>
      </c>
      <c r="BB29" s="207" t="s">
        <v>69</v>
      </c>
      <c r="BC29" s="207" t="s">
        <v>69</v>
      </c>
      <c r="BD29" s="207" t="s">
        <v>69</v>
      </c>
      <c r="BE29" s="207" t="s">
        <v>69</v>
      </c>
      <c r="BF29" s="207" t="s">
        <v>69</v>
      </c>
      <c r="BG29" s="207" t="s">
        <v>69</v>
      </c>
      <c r="BH29" s="207" t="s">
        <v>69</v>
      </c>
      <c r="BI29" s="207" t="s">
        <v>69</v>
      </c>
      <c r="BJ29" s="207" t="s">
        <v>69</v>
      </c>
      <c r="BK29" s="207" t="s">
        <v>69</v>
      </c>
      <c r="BL29" s="207" t="s">
        <v>69</v>
      </c>
      <c r="BM29" s="207" t="s">
        <v>69</v>
      </c>
      <c r="BN29" s="207" t="s">
        <v>69</v>
      </c>
      <c r="BO29" s="207" t="s">
        <v>69</v>
      </c>
      <c r="BP29" s="207" t="s">
        <v>69</v>
      </c>
      <c r="BQ29" s="207" t="s">
        <v>69</v>
      </c>
      <c r="BR29" s="207" t="s">
        <v>69</v>
      </c>
      <c r="BS29" s="207" t="s">
        <v>69</v>
      </c>
      <c r="BT29" s="207" t="s">
        <v>69</v>
      </c>
      <c r="BU29" s="207" t="s">
        <v>69</v>
      </c>
      <c r="BV29" s="207" t="s">
        <v>69</v>
      </c>
      <c r="BW29" s="207" t="s">
        <v>69</v>
      </c>
      <c r="BX29" s="207" t="s">
        <v>69</v>
      </c>
      <c r="BY29" s="207" t="s">
        <v>69</v>
      </c>
      <c r="BZ29" s="207" t="s">
        <v>69</v>
      </c>
      <c r="CA29" s="207" t="s">
        <v>69</v>
      </c>
      <c r="CB29" s="207" t="s">
        <v>69</v>
      </c>
      <c r="CC29" s="207" t="s">
        <v>69</v>
      </c>
      <c r="CD29" s="207" t="s">
        <v>69</v>
      </c>
      <c r="CE29" s="207" t="s">
        <v>69</v>
      </c>
      <c r="CF29" s="207" t="s">
        <v>69</v>
      </c>
      <c r="CG29" s="207" t="s">
        <v>69</v>
      </c>
      <c r="CH29" s="207" t="s">
        <v>69</v>
      </c>
      <c r="CI29" s="207" t="s">
        <v>69</v>
      </c>
      <c r="CJ29" s="207" t="s">
        <v>69</v>
      </c>
      <c r="CK29" s="207" t="s">
        <v>69</v>
      </c>
      <c r="CL29" s="207" t="s">
        <v>69</v>
      </c>
      <c r="CM29" s="207" t="s">
        <v>69</v>
      </c>
      <c r="CN29" s="207" t="s">
        <v>69</v>
      </c>
      <c r="CO29" s="207" t="s">
        <v>69</v>
      </c>
      <c r="CP29" s="207" t="s">
        <v>69</v>
      </c>
      <c r="CQ29" s="207" t="s">
        <v>69</v>
      </c>
      <c r="CR29" s="207" t="s">
        <v>69</v>
      </c>
      <c r="CS29" s="207" t="s">
        <v>69</v>
      </c>
      <c r="CT29" s="207" t="s">
        <v>69</v>
      </c>
      <c r="CU29" s="207" t="s">
        <v>69</v>
      </c>
      <c r="CV29" s="207" t="s">
        <v>69</v>
      </c>
      <c r="CW29" s="207" t="s">
        <v>69</v>
      </c>
      <c r="CX29" s="207" t="s">
        <v>69</v>
      </c>
      <c r="CY29" s="207" t="s">
        <v>69</v>
      </c>
      <c r="CZ29" s="207" t="s">
        <v>69</v>
      </c>
      <c r="DA29" s="207" t="s">
        <v>69</v>
      </c>
      <c r="DB29" s="207" t="s">
        <v>69</v>
      </c>
      <c r="DC29" s="207" t="s">
        <v>69</v>
      </c>
      <c r="DD29" s="207" t="s">
        <v>69</v>
      </c>
      <c r="DE29" s="207" t="s">
        <v>69</v>
      </c>
      <c r="DF29" s="207" t="s">
        <v>69</v>
      </c>
      <c r="DG29" s="207" t="s">
        <v>69</v>
      </c>
      <c r="DH29" s="207" t="s">
        <v>69</v>
      </c>
      <c r="DI29" s="207" t="s">
        <v>69</v>
      </c>
      <c r="DJ29" s="207" t="s">
        <v>69</v>
      </c>
      <c r="DK29" s="207" t="s">
        <v>69</v>
      </c>
      <c r="DL29" s="207" t="s">
        <v>69</v>
      </c>
      <c r="DM29" s="207" t="s">
        <v>69</v>
      </c>
      <c r="DN29" s="207" t="s">
        <v>69</v>
      </c>
      <c r="DO29" s="207" t="s">
        <v>69</v>
      </c>
      <c r="DP29" s="207" t="s">
        <v>69</v>
      </c>
      <c r="DQ29" s="207" t="s">
        <v>69</v>
      </c>
      <c r="DR29" s="207" t="s">
        <v>69</v>
      </c>
      <c r="DS29" s="207" t="s">
        <v>69</v>
      </c>
      <c r="DT29" s="207" t="s">
        <v>69</v>
      </c>
      <c r="DU29" s="207" t="s">
        <v>69</v>
      </c>
      <c r="DV29" s="207" t="s">
        <v>69</v>
      </c>
      <c r="DW29" s="207" t="s">
        <v>69</v>
      </c>
      <c r="DX29" s="207" t="s">
        <v>69</v>
      </c>
      <c r="DY29" s="207" t="s">
        <v>69</v>
      </c>
      <c r="DZ29" s="207" t="s">
        <v>69</v>
      </c>
      <c r="EA29" s="207" t="s">
        <v>69</v>
      </c>
      <c r="EB29" s="207" t="s">
        <v>69</v>
      </c>
      <c r="EC29" s="207" t="s">
        <v>69</v>
      </c>
      <c r="ED29" s="207" t="s">
        <v>69</v>
      </c>
      <c r="EE29" s="207" t="s">
        <v>69</v>
      </c>
      <c r="EF29" s="207" t="s">
        <v>69</v>
      </c>
      <c r="EG29" s="207" t="s">
        <v>69</v>
      </c>
      <c r="EH29" s="207" t="s">
        <v>69</v>
      </c>
      <c r="EI29" s="207" t="s">
        <v>69</v>
      </c>
      <c r="EJ29" s="207" t="s">
        <v>69</v>
      </c>
      <c r="EK29" s="207" t="s">
        <v>69</v>
      </c>
      <c r="EL29" s="207" t="s">
        <v>69</v>
      </c>
      <c r="EM29" s="207" t="s">
        <v>69</v>
      </c>
      <c r="EN29" s="207" t="s">
        <v>69</v>
      </c>
      <c r="EO29" s="207" t="s">
        <v>69</v>
      </c>
      <c r="EP29" s="207" t="s">
        <v>69</v>
      </c>
      <c r="EQ29" s="207" t="s">
        <v>69</v>
      </c>
      <c r="ER29" s="207" t="s">
        <v>69</v>
      </c>
      <c r="ES29" s="207" t="s">
        <v>69</v>
      </c>
      <c r="ET29" s="207" t="s">
        <v>69</v>
      </c>
      <c r="EU29" s="207" t="s">
        <v>69</v>
      </c>
      <c r="EV29" s="207" t="s">
        <v>69</v>
      </c>
      <c r="EW29" s="207" t="s">
        <v>69</v>
      </c>
      <c r="EX29" s="207" t="s">
        <v>69</v>
      </c>
      <c r="EY29" s="207" t="s">
        <v>69</v>
      </c>
      <c r="EZ29" s="207" t="s">
        <v>69</v>
      </c>
      <c r="FA29" s="207" t="s">
        <v>69</v>
      </c>
      <c r="FB29" s="207" t="s">
        <v>69</v>
      </c>
      <c r="FC29" s="207" t="s">
        <v>69</v>
      </c>
      <c r="FD29" s="207" t="s">
        <v>69</v>
      </c>
      <c r="FE29" s="207" t="s">
        <v>69</v>
      </c>
      <c r="FF29" s="207" t="s">
        <v>69</v>
      </c>
      <c r="FG29" s="207" t="s">
        <v>69</v>
      </c>
      <c r="FH29" s="207" t="s">
        <v>69</v>
      </c>
      <c r="FI29" s="207" t="s">
        <v>69</v>
      </c>
      <c r="FJ29" s="207" t="s">
        <v>69</v>
      </c>
      <c r="FK29" s="207" t="s">
        <v>69</v>
      </c>
      <c r="FL29" s="207" t="s">
        <v>69</v>
      </c>
      <c r="FM29" s="207" t="s">
        <v>69</v>
      </c>
      <c r="FN29" s="207" t="s">
        <v>69</v>
      </c>
      <c r="FO29" s="207" t="s">
        <v>69</v>
      </c>
      <c r="FP29" s="207" t="s">
        <v>69</v>
      </c>
      <c r="FQ29" s="207" t="s">
        <v>69</v>
      </c>
      <c r="FR29" s="207" t="s">
        <v>69</v>
      </c>
      <c r="FS29" s="207" t="s">
        <v>69</v>
      </c>
      <c r="FT29" s="207" t="s">
        <v>69</v>
      </c>
      <c r="FU29" s="207" t="s">
        <v>69</v>
      </c>
      <c r="FV29" s="207" t="s">
        <v>69</v>
      </c>
      <c r="FW29" s="207" t="s">
        <v>69</v>
      </c>
      <c r="FX29" s="207" t="s">
        <v>69</v>
      </c>
      <c r="FY29" s="207" t="s">
        <v>69</v>
      </c>
      <c r="FZ29" s="207" t="s">
        <v>69</v>
      </c>
      <c r="GA29" s="207" t="s">
        <v>69</v>
      </c>
      <c r="GB29" s="207" t="s">
        <v>69</v>
      </c>
      <c r="GC29" s="207" t="s">
        <v>69</v>
      </c>
      <c r="GD29" s="207" t="s">
        <v>69</v>
      </c>
      <c r="GE29" s="207" t="s">
        <v>69</v>
      </c>
      <c r="GF29" s="207" t="s">
        <v>69</v>
      </c>
      <c r="GG29" s="207" t="s">
        <v>69</v>
      </c>
      <c r="GH29" s="207" t="s">
        <v>69</v>
      </c>
      <c r="GI29" s="207" t="s">
        <v>69</v>
      </c>
      <c r="GJ29" s="207" t="s">
        <v>69</v>
      </c>
      <c r="GK29" s="207" t="s">
        <v>69</v>
      </c>
      <c r="GL29" s="207" t="s">
        <v>69</v>
      </c>
      <c r="GM29" s="207" t="s">
        <v>69</v>
      </c>
      <c r="GN29" s="207" t="s">
        <v>69</v>
      </c>
      <c r="GO29" s="207" t="s">
        <v>69</v>
      </c>
      <c r="GP29" s="207" t="s">
        <v>69</v>
      </c>
      <c r="GQ29" s="207" t="s">
        <v>69</v>
      </c>
      <c r="GR29" s="207" t="s">
        <v>69</v>
      </c>
      <c r="GS29" s="207" t="s">
        <v>69</v>
      </c>
      <c r="GT29" s="207" t="s">
        <v>69</v>
      </c>
      <c r="GU29" s="207" t="s">
        <v>69</v>
      </c>
      <c r="GV29" s="207" t="s">
        <v>69</v>
      </c>
      <c r="GW29" s="207" t="s">
        <v>69</v>
      </c>
      <c r="GX29" s="207" t="s">
        <v>69</v>
      </c>
      <c r="GY29" s="207" t="s">
        <v>69</v>
      </c>
      <c r="GZ29" s="207" t="s">
        <v>69</v>
      </c>
      <c r="HA29" s="207" t="s">
        <v>69</v>
      </c>
      <c r="HB29" s="207" t="s">
        <v>69</v>
      </c>
      <c r="HC29" s="207" t="s">
        <v>69</v>
      </c>
      <c r="HD29" s="207" t="s">
        <v>69</v>
      </c>
      <c r="HE29" s="207" t="s">
        <v>69</v>
      </c>
      <c r="HF29" s="207" t="s">
        <v>69</v>
      </c>
      <c r="HG29" s="207" t="s">
        <v>69</v>
      </c>
      <c r="HH29" s="207" t="s">
        <v>69</v>
      </c>
      <c r="HI29" s="207" t="s">
        <v>69</v>
      </c>
      <c r="HJ29" s="207" t="s">
        <v>69</v>
      </c>
      <c r="HK29" s="207" t="s">
        <v>69</v>
      </c>
      <c r="HL29" s="207" t="s">
        <v>69</v>
      </c>
      <c r="HM29" s="207" t="s">
        <v>69</v>
      </c>
      <c r="HN29" s="207" t="s">
        <v>69</v>
      </c>
      <c r="HO29" s="207" t="s">
        <v>69</v>
      </c>
      <c r="HP29" s="207" t="s">
        <v>69</v>
      </c>
      <c r="HQ29" s="207" t="s">
        <v>69</v>
      </c>
      <c r="HR29" s="207" t="s">
        <v>69</v>
      </c>
      <c r="HS29" s="207" t="s">
        <v>69</v>
      </c>
      <c r="HT29" s="207" t="s">
        <v>69</v>
      </c>
      <c r="HU29" s="207" t="s">
        <v>69</v>
      </c>
      <c r="HV29" s="207" t="s">
        <v>69</v>
      </c>
      <c r="HW29" s="207" t="s">
        <v>69</v>
      </c>
      <c r="HX29" s="207" t="s">
        <v>69</v>
      </c>
      <c r="HY29" s="207" t="s">
        <v>69</v>
      </c>
      <c r="HZ29" s="207" t="s">
        <v>69</v>
      </c>
      <c r="IA29" s="207" t="s">
        <v>69</v>
      </c>
      <c r="IB29" s="207" t="s">
        <v>69</v>
      </c>
      <c r="IC29" s="207" t="s">
        <v>69</v>
      </c>
      <c r="ID29" s="207" t="s">
        <v>69</v>
      </c>
      <c r="IE29" s="207" t="s">
        <v>69</v>
      </c>
      <c r="IF29" s="207" t="s">
        <v>69</v>
      </c>
      <c r="IG29" s="207" t="s">
        <v>69</v>
      </c>
      <c r="IH29" s="207" t="s">
        <v>69</v>
      </c>
      <c r="II29" s="207" t="s">
        <v>69</v>
      </c>
      <c r="IJ29" s="207" t="s">
        <v>69</v>
      </c>
      <c r="IK29" s="207" t="s">
        <v>69</v>
      </c>
      <c r="IL29" s="207" t="s">
        <v>69</v>
      </c>
      <c r="IM29" s="207" t="s">
        <v>69</v>
      </c>
      <c r="IN29" s="207" t="s">
        <v>69</v>
      </c>
      <c r="IO29" s="207" t="s">
        <v>69</v>
      </c>
      <c r="IP29" s="207" t="s">
        <v>69</v>
      </c>
      <c r="IQ29" s="207" t="s">
        <v>69</v>
      </c>
      <c r="IR29" s="207" t="s">
        <v>69</v>
      </c>
      <c r="IS29" s="207" t="s">
        <v>69</v>
      </c>
      <c r="IT29" s="207" t="s">
        <v>69</v>
      </c>
      <c r="IU29" s="207" t="s">
        <v>69</v>
      </c>
      <c r="IV29" s="207" t="s">
        <v>69</v>
      </c>
      <c r="IW29" s="207" t="s">
        <v>69</v>
      </c>
      <c r="IX29" s="207" t="s">
        <v>69</v>
      </c>
      <c r="IY29" s="207" t="s">
        <v>69</v>
      </c>
      <c r="IZ29" s="207" t="s">
        <v>69</v>
      </c>
      <c r="JA29" s="207" t="s">
        <v>69</v>
      </c>
      <c r="JB29" s="207" t="s">
        <v>69</v>
      </c>
      <c r="JC29" s="207" t="s">
        <v>69</v>
      </c>
      <c r="JD29" s="207" t="s">
        <v>69</v>
      </c>
      <c r="JE29" s="207" t="s">
        <v>69</v>
      </c>
      <c r="JF29" s="207" t="s">
        <v>69</v>
      </c>
      <c r="JG29" s="207" t="s">
        <v>69</v>
      </c>
      <c r="JH29" s="207" t="s">
        <v>69</v>
      </c>
      <c r="JI29" s="207" t="s">
        <v>69</v>
      </c>
      <c r="JJ29" s="207" t="s">
        <v>69</v>
      </c>
      <c r="JK29" s="207" t="s">
        <v>69</v>
      </c>
      <c r="JL29" s="207" t="s">
        <v>69</v>
      </c>
      <c r="JM29" s="207" t="s">
        <v>69</v>
      </c>
      <c r="JN29" s="207" t="s">
        <v>69</v>
      </c>
      <c r="JO29" s="207" t="s">
        <v>69</v>
      </c>
      <c r="JP29" s="207" t="s">
        <v>69</v>
      </c>
      <c r="JQ29" s="207" t="s">
        <v>69</v>
      </c>
      <c r="JR29" s="207" t="s">
        <v>69</v>
      </c>
      <c r="JS29" s="207" t="s">
        <v>69</v>
      </c>
      <c r="JT29" s="207" t="s">
        <v>69</v>
      </c>
      <c r="JU29" s="207" t="s">
        <v>69</v>
      </c>
      <c r="JV29" s="207" t="s">
        <v>69</v>
      </c>
      <c r="JW29" s="207" t="s">
        <v>69</v>
      </c>
      <c r="JX29" s="207" t="s">
        <v>69</v>
      </c>
      <c r="JY29" s="207" t="s">
        <v>69</v>
      </c>
      <c r="JZ29" s="207" t="s">
        <v>69</v>
      </c>
      <c r="KA29" s="207" t="s">
        <v>69</v>
      </c>
      <c r="KB29" s="207" t="s">
        <v>69</v>
      </c>
      <c r="KC29" s="207" t="s">
        <v>69</v>
      </c>
      <c r="KD29" s="207" t="s">
        <v>69</v>
      </c>
      <c r="KE29" s="207" t="s">
        <v>69</v>
      </c>
      <c r="KF29" s="207" t="s">
        <v>69</v>
      </c>
      <c r="KG29" s="207" t="s">
        <v>69</v>
      </c>
      <c r="KH29" s="207" t="s">
        <v>69</v>
      </c>
      <c r="KI29" s="207" t="s">
        <v>69</v>
      </c>
      <c r="KJ29" s="207" t="s">
        <v>69</v>
      </c>
      <c r="KK29" s="207" t="s">
        <v>69</v>
      </c>
      <c r="KL29" s="207" t="s">
        <v>69</v>
      </c>
      <c r="KM29" s="207" t="s">
        <v>69</v>
      </c>
      <c r="KN29" s="207" t="s">
        <v>69</v>
      </c>
      <c r="KO29" s="207" t="s">
        <v>69</v>
      </c>
      <c r="KP29" s="207" t="s">
        <v>69</v>
      </c>
      <c r="KQ29" s="207" t="s">
        <v>69</v>
      </c>
      <c r="KR29" s="207" t="s">
        <v>69</v>
      </c>
      <c r="KS29" s="207" t="s">
        <v>69</v>
      </c>
      <c r="KT29" s="207" t="s">
        <v>69</v>
      </c>
      <c r="KU29" s="207" t="s">
        <v>69</v>
      </c>
      <c r="KV29" s="207" t="s">
        <v>69</v>
      </c>
      <c r="KW29" s="207" t="s">
        <v>69</v>
      </c>
      <c r="KX29" s="207" t="s">
        <v>69</v>
      </c>
      <c r="KY29" s="207" t="s">
        <v>69</v>
      </c>
      <c r="KZ29" s="207" t="s">
        <v>69</v>
      </c>
      <c r="LA29" s="207" t="s">
        <v>69</v>
      </c>
      <c r="LB29" s="207" t="s">
        <v>69</v>
      </c>
      <c r="LC29" s="207" t="s">
        <v>69</v>
      </c>
      <c r="LD29" s="207" t="s">
        <v>69</v>
      </c>
      <c r="LE29" s="207" t="s">
        <v>69</v>
      </c>
      <c r="LF29" s="207" t="s">
        <v>69</v>
      </c>
      <c r="LG29" s="207" t="s">
        <v>69</v>
      </c>
      <c r="LH29" s="207" t="s">
        <v>69</v>
      </c>
      <c r="LI29" s="207" t="s">
        <v>69</v>
      </c>
      <c r="LJ29" s="207" t="s">
        <v>69</v>
      </c>
      <c r="LK29" s="207" t="s">
        <v>69</v>
      </c>
      <c r="LL29" s="207" t="s">
        <v>69</v>
      </c>
      <c r="LM29" s="207" t="s">
        <v>69</v>
      </c>
      <c r="LN29" s="207" t="s">
        <v>69</v>
      </c>
      <c r="LO29" s="207" t="s">
        <v>69</v>
      </c>
      <c r="LP29" s="207" t="s">
        <v>69</v>
      </c>
      <c r="LQ29" s="207" t="s">
        <v>69</v>
      </c>
      <c r="LR29" s="207" t="s">
        <v>69</v>
      </c>
      <c r="LS29" s="207" t="s">
        <v>69</v>
      </c>
      <c r="LT29" s="207" t="s">
        <v>69</v>
      </c>
      <c r="LU29" s="207" t="s">
        <v>69</v>
      </c>
      <c r="LV29" s="207" t="s">
        <v>69</v>
      </c>
      <c r="LW29" s="207" t="s">
        <v>69</v>
      </c>
      <c r="LX29" s="207" t="s">
        <v>69</v>
      </c>
      <c r="LY29" s="207" t="s">
        <v>69</v>
      </c>
      <c r="LZ29" s="207" t="s">
        <v>69</v>
      </c>
      <c r="MA29" s="207" t="s">
        <v>69</v>
      </c>
      <c r="MB29" s="207" t="s">
        <v>69</v>
      </c>
      <c r="MC29" s="207" t="s">
        <v>69</v>
      </c>
      <c r="MD29" s="207" t="s">
        <v>69</v>
      </c>
      <c r="ME29" s="207" t="s">
        <v>69</v>
      </c>
      <c r="MF29" s="207" t="s">
        <v>69</v>
      </c>
      <c r="MG29" s="207" t="s">
        <v>69</v>
      </c>
      <c r="MH29" s="207" t="s">
        <v>69</v>
      </c>
      <c r="MI29" s="207" t="s">
        <v>69</v>
      </c>
      <c r="MJ29" s="207" t="s">
        <v>69</v>
      </c>
      <c r="MK29" s="207" t="s">
        <v>69</v>
      </c>
      <c r="ML29" s="207" t="s">
        <v>69</v>
      </c>
      <c r="MM29" s="207" t="s">
        <v>69</v>
      </c>
      <c r="MN29" s="207" t="s">
        <v>69</v>
      </c>
      <c r="MO29" s="207" t="s">
        <v>69</v>
      </c>
      <c r="MP29" s="207" t="s">
        <v>69</v>
      </c>
      <c r="MQ29" s="207" t="s">
        <v>69</v>
      </c>
      <c r="MR29" s="207" t="s">
        <v>69</v>
      </c>
      <c r="MS29" s="207" t="s">
        <v>69</v>
      </c>
      <c r="MT29" s="207" t="s">
        <v>69</v>
      </c>
      <c r="MU29" s="207" t="s">
        <v>69</v>
      </c>
      <c r="MV29" s="207" t="s">
        <v>69</v>
      </c>
      <c r="MW29" s="207" t="s">
        <v>69</v>
      </c>
      <c r="MX29" s="207" t="s">
        <v>69</v>
      </c>
      <c r="MY29" s="207" t="s">
        <v>69</v>
      </c>
      <c r="MZ29" s="207" t="s">
        <v>69</v>
      </c>
      <c r="NA29" s="207" t="s">
        <v>69</v>
      </c>
      <c r="NB29" s="207" t="s">
        <v>69</v>
      </c>
      <c r="NC29" s="207" t="s">
        <v>69</v>
      </c>
      <c r="ND29" s="207" t="s">
        <v>69</v>
      </c>
      <c r="NE29" s="207" t="s">
        <v>69</v>
      </c>
      <c r="NF29" s="207" t="s">
        <v>69</v>
      </c>
      <c r="NG29" s="207" t="s">
        <v>69</v>
      </c>
      <c r="NH29" s="207" t="s">
        <v>69</v>
      </c>
      <c r="NI29" s="207" t="s">
        <v>69</v>
      </c>
      <c r="NJ29" s="207" t="s">
        <v>69</v>
      </c>
      <c r="NK29" s="207" t="s">
        <v>69</v>
      </c>
      <c r="NL29" s="207" t="s">
        <v>69</v>
      </c>
      <c r="NM29" s="207" t="s">
        <v>69</v>
      </c>
      <c r="NN29" s="207" t="s">
        <v>69</v>
      </c>
      <c r="NO29" s="207" t="s">
        <v>69</v>
      </c>
      <c r="NP29" s="207" t="s">
        <v>69</v>
      </c>
      <c r="NQ29" s="207" t="s">
        <v>69</v>
      </c>
      <c r="NR29" s="207" t="s">
        <v>69</v>
      </c>
      <c r="NS29" s="207" t="s">
        <v>69</v>
      </c>
      <c r="NT29" s="207" t="s">
        <v>69</v>
      </c>
      <c r="NU29" s="207" t="s">
        <v>69</v>
      </c>
      <c r="NV29" s="207" t="s">
        <v>69</v>
      </c>
      <c r="NW29" s="207" t="s">
        <v>69</v>
      </c>
      <c r="NX29" s="207" t="s">
        <v>69</v>
      </c>
      <c r="NY29" s="207" t="s">
        <v>69</v>
      </c>
      <c r="NZ29" s="207" t="s">
        <v>69</v>
      </c>
      <c r="OA29" s="207" t="s">
        <v>69</v>
      </c>
      <c r="OB29" s="207" t="s">
        <v>69</v>
      </c>
      <c r="OC29" s="207" t="s">
        <v>69</v>
      </c>
      <c r="OD29" s="207" t="s">
        <v>69</v>
      </c>
      <c r="OE29" s="207" t="s">
        <v>69</v>
      </c>
      <c r="OF29" s="207" t="s">
        <v>69</v>
      </c>
      <c r="OG29" s="207" t="s">
        <v>69</v>
      </c>
      <c r="OH29" s="207" t="s">
        <v>69</v>
      </c>
      <c r="OI29" s="207" t="s">
        <v>69</v>
      </c>
      <c r="OJ29" s="207" t="s">
        <v>69</v>
      </c>
      <c r="OK29" s="207" t="s">
        <v>69</v>
      </c>
      <c r="OL29" s="207" t="s">
        <v>69</v>
      </c>
      <c r="OM29" s="207" t="s">
        <v>69</v>
      </c>
      <c r="ON29" s="207" t="s">
        <v>69</v>
      </c>
      <c r="OO29" s="207" t="s">
        <v>69</v>
      </c>
      <c r="OP29" s="207" t="s">
        <v>69</v>
      </c>
      <c r="OQ29" s="207" t="s">
        <v>69</v>
      </c>
      <c r="OR29" s="207" t="s">
        <v>69</v>
      </c>
      <c r="OS29" s="207" t="s">
        <v>69</v>
      </c>
      <c r="OT29" s="207" t="s">
        <v>69</v>
      </c>
      <c r="OU29" s="207" t="s">
        <v>69</v>
      </c>
      <c r="OV29" s="207" t="s">
        <v>69</v>
      </c>
      <c r="OW29" s="207" t="s">
        <v>69</v>
      </c>
      <c r="OX29" s="207" t="s">
        <v>69</v>
      </c>
      <c r="OY29" s="207" t="s">
        <v>69</v>
      </c>
      <c r="OZ29" s="207" t="s">
        <v>69</v>
      </c>
      <c r="PA29" s="207" t="s">
        <v>69</v>
      </c>
      <c r="PB29" s="207" t="s">
        <v>69</v>
      </c>
      <c r="PC29" s="207" t="s">
        <v>69</v>
      </c>
      <c r="PD29" s="207" t="s">
        <v>69</v>
      </c>
      <c r="PE29" s="207" t="s">
        <v>69</v>
      </c>
      <c r="PF29" s="207" t="s">
        <v>69</v>
      </c>
      <c r="PG29" s="207" t="s">
        <v>69</v>
      </c>
      <c r="PH29" s="207" t="s">
        <v>69</v>
      </c>
      <c r="PI29" s="207" t="s">
        <v>69</v>
      </c>
      <c r="PJ29" s="207" t="s">
        <v>69</v>
      </c>
      <c r="PK29" s="207" t="s">
        <v>69</v>
      </c>
      <c r="PL29" s="207" t="s">
        <v>69</v>
      </c>
      <c r="PM29" s="207" t="s">
        <v>69</v>
      </c>
      <c r="PN29" s="207" t="s">
        <v>69</v>
      </c>
      <c r="PO29" s="207" t="s">
        <v>69</v>
      </c>
      <c r="PP29" s="207" t="s">
        <v>69</v>
      </c>
      <c r="PQ29" s="207" t="s">
        <v>69</v>
      </c>
      <c r="PR29" s="207" t="s">
        <v>69</v>
      </c>
      <c r="PS29" s="207" t="s">
        <v>69</v>
      </c>
      <c r="PT29" s="207" t="s">
        <v>69</v>
      </c>
      <c r="PU29" s="207" t="s">
        <v>69</v>
      </c>
      <c r="PV29" s="207" t="s">
        <v>69</v>
      </c>
      <c r="PW29" s="207" t="s">
        <v>69</v>
      </c>
      <c r="PX29" s="207" t="s">
        <v>69</v>
      </c>
      <c r="PY29" s="207" t="s">
        <v>69</v>
      </c>
      <c r="PZ29" s="207" t="s">
        <v>69</v>
      </c>
      <c r="QA29" s="207" t="s">
        <v>69</v>
      </c>
      <c r="QB29" s="207" t="s">
        <v>69</v>
      </c>
      <c r="QC29" s="207" t="s">
        <v>69</v>
      </c>
      <c r="QD29" s="207" t="s">
        <v>69</v>
      </c>
      <c r="QE29" s="207" t="s">
        <v>69</v>
      </c>
      <c r="QF29" s="207" t="s">
        <v>69</v>
      </c>
      <c r="QG29" s="207" t="s">
        <v>69</v>
      </c>
      <c r="QH29" s="207" t="s">
        <v>69</v>
      </c>
      <c r="QI29" s="207" t="s">
        <v>69</v>
      </c>
      <c r="QJ29" s="207" t="s">
        <v>69</v>
      </c>
      <c r="QK29" s="207" t="s">
        <v>69</v>
      </c>
      <c r="QL29" s="207" t="s">
        <v>69</v>
      </c>
      <c r="QM29" s="207" t="s">
        <v>69</v>
      </c>
      <c r="QN29" s="207" t="s">
        <v>69</v>
      </c>
      <c r="QO29" s="207" t="s">
        <v>69</v>
      </c>
      <c r="QP29" s="207" t="s">
        <v>69</v>
      </c>
      <c r="QQ29" s="207" t="s">
        <v>69</v>
      </c>
      <c r="QR29" s="207" t="s">
        <v>69</v>
      </c>
      <c r="QS29" s="207" t="s">
        <v>69</v>
      </c>
      <c r="QT29" s="207" t="s">
        <v>69</v>
      </c>
      <c r="QU29" s="207" t="s">
        <v>69</v>
      </c>
      <c r="QV29" s="207" t="s">
        <v>69</v>
      </c>
      <c r="QW29" s="207" t="s">
        <v>69</v>
      </c>
      <c r="QX29" s="207" t="s">
        <v>69</v>
      </c>
      <c r="QY29" s="207" t="s">
        <v>69</v>
      </c>
      <c r="QZ29" s="207" t="s">
        <v>69</v>
      </c>
      <c r="RA29" s="207" t="s">
        <v>69</v>
      </c>
      <c r="RB29" s="207" t="s">
        <v>69</v>
      </c>
      <c r="RC29" s="207" t="s">
        <v>69</v>
      </c>
      <c r="RD29" s="207" t="s">
        <v>69</v>
      </c>
      <c r="RE29" s="207" t="s">
        <v>69</v>
      </c>
      <c r="RF29" s="207" t="s">
        <v>69</v>
      </c>
      <c r="RG29" s="207" t="s">
        <v>69</v>
      </c>
      <c r="RH29" s="207" t="s">
        <v>69</v>
      </c>
      <c r="RI29" s="207" t="s">
        <v>69</v>
      </c>
      <c r="RJ29" s="207" t="s">
        <v>69</v>
      </c>
      <c r="RK29" s="207" t="s">
        <v>69</v>
      </c>
      <c r="RL29" s="207" t="s">
        <v>69</v>
      </c>
      <c r="RM29" s="207" t="s">
        <v>69</v>
      </c>
      <c r="RN29" s="207" t="s">
        <v>69</v>
      </c>
      <c r="RO29" s="207" t="s">
        <v>69</v>
      </c>
      <c r="RP29" s="207" t="s">
        <v>69</v>
      </c>
      <c r="RQ29" s="207" t="s">
        <v>69</v>
      </c>
      <c r="RR29" s="207" t="s">
        <v>69</v>
      </c>
      <c r="RS29" s="207" t="s">
        <v>69</v>
      </c>
      <c r="RT29" s="207" t="s">
        <v>69</v>
      </c>
      <c r="RU29" s="207" t="s">
        <v>69</v>
      </c>
      <c r="RV29" s="207" t="s">
        <v>69</v>
      </c>
      <c r="RW29" s="207" t="s">
        <v>69</v>
      </c>
      <c r="RX29" s="207" t="s">
        <v>69</v>
      </c>
      <c r="RY29" s="207" t="s">
        <v>69</v>
      </c>
      <c r="RZ29" s="207" t="s">
        <v>69</v>
      </c>
      <c r="SA29" s="207" t="s">
        <v>69</v>
      </c>
      <c r="SB29" s="207" t="s">
        <v>69</v>
      </c>
      <c r="SC29" s="207" t="s">
        <v>69</v>
      </c>
      <c r="SD29" s="207" t="s">
        <v>69</v>
      </c>
      <c r="SE29" s="207" t="s">
        <v>69</v>
      </c>
      <c r="SF29" s="207" t="s">
        <v>69</v>
      </c>
      <c r="SG29" s="207" t="s">
        <v>69</v>
      </c>
      <c r="SH29" s="207" t="s">
        <v>69</v>
      </c>
      <c r="SI29" s="207" t="s">
        <v>69</v>
      </c>
      <c r="SJ29" s="207" t="s">
        <v>69</v>
      </c>
      <c r="SK29" s="207" t="s">
        <v>69</v>
      </c>
      <c r="SL29" s="207" t="s">
        <v>69</v>
      </c>
      <c r="SM29" s="207" t="s">
        <v>69</v>
      </c>
      <c r="SN29" s="207" t="s">
        <v>69</v>
      </c>
      <c r="SO29" s="207" t="s">
        <v>69</v>
      </c>
      <c r="SP29" s="207" t="s">
        <v>69</v>
      </c>
      <c r="SQ29" s="207" t="s">
        <v>69</v>
      </c>
      <c r="SR29" s="207" t="s">
        <v>69</v>
      </c>
      <c r="SS29" s="207" t="s">
        <v>69</v>
      </c>
      <c r="ST29" s="207" t="s">
        <v>69</v>
      </c>
      <c r="SU29" s="207" t="s">
        <v>69</v>
      </c>
      <c r="SV29" s="207" t="s">
        <v>69</v>
      </c>
      <c r="SW29" s="207" t="s">
        <v>69</v>
      </c>
      <c r="SX29" s="207" t="s">
        <v>69</v>
      </c>
      <c r="SY29" s="207" t="s">
        <v>69</v>
      </c>
      <c r="SZ29" s="207" t="s">
        <v>69</v>
      </c>
      <c r="TA29" s="207" t="s">
        <v>69</v>
      </c>
      <c r="TB29" s="207" t="s">
        <v>69</v>
      </c>
      <c r="TC29" s="207" t="s">
        <v>69</v>
      </c>
      <c r="TD29" s="207" t="s">
        <v>69</v>
      </c>
      <c r="TE29" s="207" t="s">
        <v>69</v>
      </c>
      <c r="TF29" s="207" t="s">
        <v>69</v>
      </c>
      <c r="TG29" s="207" t="s">
        <v>69</v>
      </c>
      <c r="TH29" s="207" t="s">
        <v>69</v>
      </c>
      <c r="TI29" s="207" t="s">
        <v>69</v>
      </c>
      <c r="TJ29" s="207" t="s">
        <v>69</v>
      </c>
      <c r="TK29" s="207" t="s">
        <v>69</v>
      </c>
      <c r="TL29" s="207" t="s">
        <v>69</v>
      </c>
      <c r="TM29" s="207" t="s">
        <v>69</v>
      </c>
      <c r="TN29" s="207" t="s">
        <v>69</v>
      </c>
      <c r="TO29" s="207" t="s">
        <v>69</v>
      </c>
      <c r="TP29" s="207" t="s">
        <v>69</v>
      </c>
      <c r="TQ29" s="207" t="s">
        <v>69</v>
      </c>
      <c r="TR29" s="207" t="s">
        <v>69</v>
      </c>
      <c r="TS29" s="207" t="s">
        <v>69</v>
      </c>
      <c r="TT29" s="207" t="s">
        <v>69</v>
      </c>
      <c r="TU29" s="207" t="s">
        <v>69</v>
      </c>
      <c r="TV29" s="207" t="s">
        <v>69</v>
      </c>
      <c r="TW29" s="207" t="s">
        <v>69</v>
      </c>
      <c r="TX29" s="207" t="s">
        <v>69</v>
      </c>
      <c r="TY29" s="207" t="s">
        <v>69</v>
      </c>
      <c r="TZ29" s="207" t="s">
        <v>69</v>
      </c>
      <c r="UA29" s="207" t="s">
        <v>69</v>
      </c>
      <c r="UB29" s="207" t="s">
        <v>69</v>
      </c>
      <c r="UC29" s="207" t="s">
        <v>69</v>
      </c>
      <c r="UD29" s="207" t="s">
        <v>69</v>
      </c>
      <c r="UE29" s="207" t="s">
        <v>69</v>
      </c>
      <c r="UF29" s="207" t="s">
        <v>69</v>
      </c>
      <c r="UG29" s="207" t="s">
        <v>69</v>
      </c>
      <c r="UH29" s="207" t="s">
        <v>69</v>
      </c>
      <c r="UI29" s="207" t="s">
        <v>69</v>
      </c>
      <c r="UJ29" s="207" t="s">
        <v>69</v>
      </c>
      <c r="UK29" s="207" t="s">
        <v>69</v>
      </c>
      <c r="UL29" s="207" t="s">
        <v>69</v>
      </c>
      <c r="UM29" s="207" t="s">
        <v>69</v>
      </c>
      <c r="UN29" s="207" t="s">
        <v>69</v>
      </c>
      <c r="UO29" s="207" t="s">
        <v>69</v>
      </c>
      <c r="UP29" s="207" t="s">
        <v>69</v>
      </c>
      <c r="UQ29" s="207" t="s">
        <v>69</v>
      </c>
      <c r="UR29" s="207" t="s">
        <v>69</v>
      </c>
      <c r="US29" s="207" t="s">
        <v>69</v>
      </c>
      <c r="UT29" s="207" t="s">
        <v>69</v>
      </c>
      <c r="UU29" s="207" t="s">
        <v>69</v>
      </c>
      <c r="UV29" s="207" t="s">
        <v>69</v>
      </c>
      <c r="UW29" s="207" t="s">
        <v>69</v>
      </c>
      <c r="UX29" s="207" t="s">
        <v>69</v>
      </c>
      <c r="UY29" s="207" t="s">
        <v>69</v>
      </c>
      <c r="UZ29" s="207" t="s">
        <v>69</v>
      </c>
      <c r="VA29" s="207" t="s">
        <v>69</v>
      </c>
      <c r="VB29" s="207" t="s">
        <v>69</v>
      </c>
      <c r="VC29" s="207" t="s">
        <v>69</v>
      </c>
      <c r="VD29" s="207" t="s">
        <v>69</v>
      </c>
      <c r="VE29" s="207" t="s">
        <v>69</v>
      </c>
      <c r="VF29" s="207" t="s">
        <v>69</v>
      </c>
      <c r="VG29" s="207" t="s">
        <v>69</v>
      </c>
      <c r="VH29" s="207" t="s">
        <v>69</v>
      </c>
      <c r="VI29" s="207" t="s">
        <v>69</v>
      </c>
      <c r="VJ29" s="207" t="s">
        <v>69</v>
      </c>
      <c r="VK29" s="207" t="s">
        <v>69</v>
      </c>
      <c r="VL29" s="207" t="s">
        <v>69</v>
      </c>
      <c r="VM29" s="207" t="s">
        <v>69</v>
      </c>
      <c r="VN29" s="207" t="s">
        <v>69</v>
      </c>
      <c r="VO29" s="207" t="s">
        <v>69</v>
      </c>
      <c r="VP29" s="207" t="s">
        <v>69</v>
      </c>
      <c r="VQ29" s="207" t="s">
        <v>69</v>
      </c>
      <c r="VR29" s="207" t="s">
        <v>69</v>
      </c>
      <c r="VS29" s="207" t="s">
        <v>69</v>
      </c>
      <c r="VT29" s="207" t="s">
        <v>69</v>
      </c>
      <c r="VU29" s="207" t="s">
        <v>69</v>
      </c>
      <c r="VV29" s="207" t="s">
        <v>69</v>
      </c>
      <c r="VW29" s="207" t="s">
        <v>69</v>
      </c>
      <c r="VX29" s="207" t="s">
        <v>69</v>
      </c>
      <c r="VY29" s="207" t="s">
        <v>69</v>
      </c>
      <c r="VZ29" s="207" t="s">
        <v>69</v>
      </c>
      <c r="WA29" s="207" t="s">
        <v>69</v>
      </c>
      <c r="WB29" s="207" t="s">
        <v>69</v>
      </c>
      <c r="WC29" s="207" t="s">
        <v>69</v>
      </c>
      <c r="WD29" s="207" t="s">
        <v>69</v>
      </c>
      <c r="WE29" s="207" t="s">
        <v>69</v>
      </c>
      <c r="WF29" s="207" t="s">
        <v>69</v>
      </c>
      <c r="WG29" s="207" t="s">
        <v>69</v>
      </c>
      <c r="WH29" s="207" t="s">
        <v>69</v>
      </c>
      <c r="WI29" s="207" t="s">
        <v>69</v>
      </c>
      <c r="WJ29" s="207" t="s">
        <v>69</v>
      </c>
      <c r="WK29" s="207" t="s">
        <v>69</v>
      </c>
      <c r="WL29" s="207" t="s">
        <v>69</v>
      </c>
      <c r="WM29" s="207" t="s">
        <v>69</v>
      </c>
      <c r="WN29" s="207" t="s">
        <v>69</v>
      </c>
      <c r="WO29" s="207" t="s">
        <v>69</v>
      </c>
      <c r="WP29" s="207" t="s">
        <v>69</v>
      </c>
      <c r="WQ29" s="207" t="s">
        <v>69</v>
      </c>
      <c r="WR29" s="207" t="s">
        <v>69</v>
      </c>
      <c r="WS29" s="207" t="s">
        <v>69</v>
      </c>
      <c r="WT29" s="207" t="s">
        <v>69</v>
      </c>
      <c r="WU29" s="207" t="s">
        <v>69</v>
      </c>
      <c r="WV29" s="207" t="s">
        <v>69</v>
      </c>
      <c r="WW29" s="207" t="s">
        <v>69</v>
      </c>
      <c r="WX29" s="207" t="s">
        <v>69</v>
      </c>
      <c r="WY29" s="207" t="s">
        <v>69</v>
      </c>
      <c r="WZ29" s="207" t="s">
        <v>69</v>
      </c>
      <c r="XA29" s="207" t="s">
        <v>69</v>
      </c>
      <c r="XB29" s="207" t="s">
        <v>69</v>
      </c>
      <c r="XC29" s="207" t="s">
        <v>69</v>
      </c>
      <c r="XD29" s="207" t="s">
        <v>69</v>
      </c>
      <c r="XE29" s="207" t="s">
        <v>69</v>
      </c>
      <c r="XF29" s="207" t="s">
        <v>69</v>
      </c>
      <c r="XG29" s="207" t="s">
        <v>69</v>
      </c>
      <c r="XH29" s="207" t="s">
        <v>69</v>
      </c>
      <c r="XI29" s="207" t="s">
        <v>69</v>
      </c>
      <c r="XJ29" s="207" t="s">
        <v>69</v>
      </c>
      <c r="XK29" s="207" t="s">
        <v>69</v>
      </c>
      <c r="XL29" s="207" t="s">
        <v>69</v>
      </c>
      <c r="XM29" s="207" t="s">
        <v>69</v>
      </c>
      <c r="XN29" s="207" t="s">
        <v>69</v>
      </c>
      <c r="XO29" s="207" t="s">
        <v>69</v>
      </c>
      <c r="XP29" s="207" t="s">
        <v>69</v>
      </c>
      <c r="XQ29" s="207" t="s">
        <v>69</v>
      </c>
      <c r="XR29" s="207" t="s">
        <v>69</v>
      </c>
      <c r="XS29" s="207" t="s">
        <v>69</v>
      </c>
      <c r="XT29" s="207" t="s">
        <v>69</v>
      </c>
      <c r="XU29" s="207" t="s">
        <v>69</v>
      </c>
      <c r="XV29" s="207" t="s">
        <v>69</v>
      </c>
      <c r="XW29" s="207" t="s">
        <v>69</v>
      </c>
      <c r="XX29" s="207" t="s">
        <v>69</v>
      </c>
      <c r="XY29" s="207" t="s">
        <v>69</v>
      </c>
      <c r="XZ29" s="207" t="s">
        <v>69</v>
      </c>
      <c r="YA29" s="207" t="s">
        <v>69</v>
      </c>
      <c r="YB29" s="207" t="s">
        <v>69</v>
      </c>
      <c r="YC29" s="207" t="s">
        <v>69</v>
      </c>
      <c r="YD29" s="207" t="s">
        <v>69</v>
      </c>
      <c r="YE29" s="207" t="s">
        <v>69</v>
      </c>
      <c r="YF29" s="207" t="s">
        <v>69</v>
      </c>
      <c r="YG29" s="207" t="s">
        <v>69</v>
      </c>
      <c r="YH29" s="207" t="s">
        <v>69</v>
      </c>
      <c r="YI29" s="207" t="s">
        <v>69</v>
      </c>
      <c r="YJ29" s="207" t="s">
        <v>69</v>
      </c>
      <c r="YK29" s="207" t="s">
        <v>69</v>
      </c>
      <c r="YL29" s="207" t="s">
        <v>69</v>
      </c>
      <c r="YM29" s="207" t="s">
        <v>69</v>
      </c>
      <c r="YN29" s="207" t="s">
        <v>69</v>
      </c>
      <c r="YO29" s="207" t="s">
        <v>69</v>
      </c>
      <c r="YP29" s="207" t="s">
        <v>69</v>
      </c>
      <c r="YQ29" s="207" t="s">
        <v>69</v>
      </c>
      <c r="YR29" s="207" t="s">
        <v>69</v>
      </c>
      <c r="YS29" s="207" t="s">
        <v>69</v>
      </c>
      <c r="YT29" s="207" t="s">
        <v>69</v>
      </c>
      <c r="YU29" s="207" t="s">
        <v>69</v>
      </c>
      <c r="YV29" s="207" t="s">
        <v>69</v>
      </c>
      <c r="YW29" s="207" t="s">
        <v>69</v>
      </c>
      <c r="YX29" s="207" t="s">
        <v>26</v>
      </c>
      <c r="YY29" s="207" t="s">
        <v>26</v>
      </c>
      <c r="YZ29" s="207" t="s">
        <v>26</v>
      </c>
      <c r="ZA29" s="207" t="s">
        <v>26</v>
      </c>
      <c r="ZB29" s="207" t="s">
        <v>26</v>
      </c>
      <c r="ZC29" s="207" t="s">
        <v>26</v>
      </c>
      <c r="ZD29" s="207" t="s">
        <v>26</v>
      </c>
      <c r="ZE29" s="207" t="s">
        <v>26</v>
      </c>
      <c r="ZF29" s="207" t="s">
        <v>26</v>
      </c>
      <c r="ZG29" s="207" t="s">
        <v>26</v>
      </c>
      <c r="ZH29" s="207" t="s">
        <v>26</v>
      </c>
      <c r="ZI29" s="207" t="s">
        <v>26</v>
      </c>
      <c r="ZJ29" s="207" t="s">
        <v>26</v>
      </c>
      <c r="ZK29" s="207" t="s">
        <v>26</v>
      </c>
      <c r="ZL29" s="207" t="s">
        <v>26</v>
      </c>
      <c r="ZM29" s="207" t="s">
        <v>26</v>
      </c>
      <c r="ZN29" s="207" t="s">
        <v>26</v>
      </c>
      <c r="ZO29" s="207" t="s">
        <v>26</v>
      </c>
      <c r="ZP29" s="207" t="s">
        <v>26</v>
      </c>
      <c r="ZQ29" s="207" t="s">
        <v>26</v>
      </c>
      <c r="ZR29" s="207" t="s">
        <v>26</v>
      </c>
      <c r="ZS29" s="207" t="s">
        <v>26</v>
      </c>
      <c r="ZT29" s="207" t="s">
        <v>26</v>
      </c>
      <c r="ZU29" s="207" t="s">
        <v>26</v>
      </c>
      <c r="ZV29" s="207" t="s">
        <v>26</v>
      </c>
      <c r="ZW29" s="207" t="s">
        <v>26</v>
      </c>
      <c r="ZX29" s="207" t="s">
        <v>26</v>
      </c>
      <c r="ZY29" s="207" t="s">
        <v>26</v>
      </c>
      <c r="ZZ29" s="207" t="s">
        <v>26</v>
      </c>
      <c r="AAA29" s="207" t="s">
        <v>158</v>
      </c>
      <c r="AAB29" s="207" t="s">
        <v>158</v>
      </c>
      <c r="AAC29" s="207" t="s">
        <v>158</v>
      </c>
      <c r="AAD29" s="207" t="s">
        <v>158</v>
      </c>
      <c r="AAE29" s="207" t="s">
        <v>158</v>
      </c>
      <c r="AAF29" s="207" t="s">
        <v>158</v>
      </c>
      <c r="AAG29" s="207" t="s">
        <v>158</v>
      </c>
      <c r="AAH29" s="207" t="s">
        <v>158</v>
      </c>
      <c r="AAI29" s="207" t="s">
        <v>158</v>
      </c>
      <c r="AAJ29" s="207" t="s">
        <v>158</v>
      </c>
      <c r="AAK29" s="207" t="s">
        <v>158</v>
      </c>
      <c r="AAL29" s="207" t="s">
        <v>158</v>
      </c>
      <c r="AAM29" s="207" t="s">
        <v>158</v>
      </c>
      <c r="AAN29" s="207" t="s">
        <v>158</v>
      </c>
      <c r="AAO29" s="207" t="s">
        <v>158</v>
      </c>
      <c r="AAP29" s="207" t="s">
        <v>158</v>
      </c>
      <c r="AAQ29" s="207" t="s">
        <v>158</v>
      </c>
      <c r="AAR29" s="207" t="s">
        <v>158</v>
      </c>
      <c r="AAS29" s="207" t="s">
        <v>158</v>
      </c>
      <c r="AAT29" s="207" t="s">
        <v>158</v>
      </c>
      <c r="AAU29" s="207" t="s">
        <v>158</v>
      </c>
      <c r="AAV29" s="207" t="s">
        <v>158</v>
      </c>
      <c r="AAW29" s="207" t="s">
        <v>158</v>
      </c>
      <c r="AAX29" s="207" t="s">
        <v>158</v>
      </c>
      <c r="AAY29" s="207" t="s">
        <v>158</v>
      </c>
      <c r="AAZ29" s="207" t="s">
        <v>158</v>
      </c>
      <c r="ABA29" s="306">
        <f>(ÜBERSICHT!K29)</f>
        <v>0</v>
      </c>
      <c r="ABB29" s="195">
        <f>(ÜBERSICHT!L29)</f>
        <v>0</v>
      </c>
      <c r="ABC29" s="206">
        <f t="shared" si="2"/>
        <v>29</v>
      </c>
      <c r="ABD29" s="34">
        <f t="shared" si="3"/>
        <v>29</v>
      </c>
      <c r="ABE29" s="34">
        <f t="shared" si="4"/>
        <v>0</v>
      </c>
      <c r="ABF29" s="34">
        <f t="shared" si="5"/>
        <v>0</v>
      </c>
      <c r="ABG29" s="34">
        <f t="shared" si="6"/>
        <v>0</v>
      </c>
      <c r="ABH29" s="34">
        <f t="shared" si="7"/>
        <v>0</v>
      </c>
      <c r="ABI29" s="34">
        <f t="shared" si="8"/>
        <v>667</v>
      </c>
      <c r="ABJ29" s="73">
        <f t="shared" si="9"/>
        <v>696</v>
      </c>
      <c r="ABK29" s="28"/>
      <c r="ABL29">
        <v>2</v>
      </c>
      <c r="ABM29" s="155">
        <v>60</v>
      </c>
      <c r="ABN29" s="28" t="s">
        <v>179</v>
      </c>
      <c r="ABO29" s="28"/>
      <c r="ABP29" s="271" t="str">
        <f>(Mitglieder!C30)</f>
        <v>pet</v>
      </c>
      <c r="ABQ29" s="216">
        <f t="shared" si="103"/>
        <v>1</v>
      </c>
      <c r="ABR29" s="216" t="e">
        <f t="shared" si="104"/>
        <v>#DIV/0!</v>
      </c>
      <c r="ABS29" s="34">
        <f t="shared" si="10"/>
        <v>0</v>
      </c>
      <c r="ABT29" s="34">
        <f t="shared" si="11"/>
        <v>0</v>
      </c>
      <c r="ABU29" s="34">
        <f t="shared" si="12"/>
        <v>0</v>
      </c>
      <c r="ABV29" s="34">
        <f t="shared" si="13"/>
        <v>0</v>
      </c>
      <c r="ABW29" s="34">
        <f t="shared" si="14"/>
        <v>0</v>
      </c>
      <c r="ABX29" s="34">
        <f t="shared" si="15"/>
        <v>31</v>
      </c>
      <c r="ABY29" s="73">
        <f t="shared" si="16"/>
        <v>31</v>
      </c>
      <c r="ABZ29" s="216" t="e">
        <f t="shared" si="105"/>
        <v>#DIV/0!</v>
      </c>
      <c r="ACA29" s="34">
        <f t="shared" si="17"/>
        <v>0</v>
      </c>
      <c r="ACB29" s="34">
        <f t="shared" si="18"/>
        <v>0</v>
      </c>
      <c r="ACC29" s="34">
        <f t="shared" si="19"/>
        <v>0</v>
      </c>
      <c r="ACD29" s="34">
        <f t="shared" si="20"/>
        <v>0</v>
      </c>
      <c r="ACE29" s="34">
        <f t="shared" si="21"/>
        <v>0</v>
      </c>
      <c r="ACF29" s="34">
        <f t="shared" si="22"/>
        <v>31</v>
      </c>
      <c r="ACG29" s="73">
        <f t="shared" si="113"/>
        <v>31</v>
      </c>
      <c r="ACH29" s="216" t="e">
        <f t="shared" si="106"/>
        <v>#DIV/0!</v>
      </c>
      <c r="ACI29" s="34">
        <f t="shared" si="24"/>
        <v>0</v>
      </c>
      <c r="ACJ29" s="34">
        <f t="shared" si="25"/>
        <v>0</v>
      </c>
      <c r="ACK29" s="34">
        <f t="shared" si="26"/>
        <v>0</v>
      </c>
      <c r="ACL29" s="34">
        <f t="shared" si="27"/>
        <v>0</v>
      </c>
      <c r="ACM29" s="34">
        <f t="shared" si="28"/>
        <v>0</v>
      </c>
      <c r="ACN29" s="34">
        <f t="shared" si="29"/>
        <v>31</v>
      </c>
      <c r="ACO29" s="73">
        <f t="shared" si="114"/>
        <v>31</v>
      </c>
      <c r="ACP29" s="216" t="e">
        <f t="shared" si="107"/>
        <v>#DIV/0!</v>
      </c>
      <c r="ACQ29" s="34">
        <f t="shared" si="31"/>
        <v>0</v>
      </c>
      <c r="ACR29" s="34">
        <f t="shared" si="32"/>
        <v>0</v>
      </c>
      <c r="ACS29" s="34">
        <f t="shared" si="33"/>
        <v>0</v>
      </c>
      <c r="ACT29" s="34">
        <f t="shared" si="34"/>
        <v>0</v>
      </c>
      <c r="ACU29" s="34">
        <f t="shared" si="35"/>
        <v>0</v>
      </c>
      <c r="ACV29" s="34">
        <f t="shared" si="36"/>
        <v>30</v>
      </c>
      <c r="ACW29" s="73">
        <f t="shared" si="115"/>
        <v>30</v>
      </c>
      <c r="ACX29" s="216" t="e">
        <f t="shared" si="108"/>
        <v>#DIV/0!</v>
      </c>
      <c r="ACY29" s="34">
        <f t="shared" si="38"/>
        <v>0</v>
      </c>
      <c r="ACZ29" s="34">
        <f t="shared" si="39"/>
        <v>0</v>
      </c>
      <c r="ADA29" s="34">
        <f t="shared" si="40"/>
        <v>0</v>
      </c>
      <c r="ADB29" s="34">
        <f t="shared" si="41"/>
        <v>0</v>
      </c>
      <c r="ADC29" s="34">
        <f t="shared" si="42"/>
        <v>0</v>
      </c>
      <c r="ADD29" s="34">
        <f t="shared" si="43"/>
        <v>31</v>
      </c>
      <c r="ADE29" s="73">
        <f t="shared" si="116"/>
        <v>31</v>
      </c>
      <c r="ADF29" s="216" t="e">
        <f t="shared" si="109"/>
        <v>#DIV/0!</v>
      </c>
      <c r="ADG29" s="34">
        <f t="shared" si="45"/>
        <v>0</v>
      </c>
      <c r="ADH29" s="34">
        <f t="shared" si="46"/>
        <v>0</v>
      </c>
      <c r="ADI29" s="34">
        <f t="shared" si="47"/>
        <v>0</v>
      </c>
      <c r="ADJ29" s="34">
        <f t="shared" si="48"/>
        <v>0</v>
      </c>
      <c r="ADK29" s="34">
        <f t="shared" si="49"/>
        <v>0</v>
      </c>
      <c r="ADL29" s="34">
        <f t="shared" si="50"/>
        <v>30</v>
      </c>
      <c r="ADM29" s="73">
        <f t="shared" si="117"/>
        <v>30</v>
      </c>
      <c r="ADN29" s="216" t="e">
        <f t="shared" si="110"/>
        <v>#DIV/0!</v>
      </c>
      <c r="ADO29" s="34">
        <f t="shared" si="52"/>
        <v>0</v>
      </c>
      <c r="ADP29" s="34">
        <f t="shared" si="53"/>
        <v>0</v>
      </c>
      <c r="ADQ29" s="34">
        <f t="shared" si="54"/>
        <v>0</v>
      </c>
      <c r="ADR29" s="34">
        <f t="shared" si="55"/>
        <v>0</v>
      </c>
      <c r="ADS29" s="34">
        <f t="shared" si="56"/>
        <v>0</v>
      </c>
      <c r="ADT29" s="34">
        <f t="shared" si="57"/>
        <v>31</v>
      </c>
      <c r="ADU29" s="73">
        <f t="shared" si="118"/>
        <v>31</v>
      </c>
      <c r="ADV29" s="216">
        <f t="shared" si="111"/>
        <v>1</v>
      </c>
      <c r="ADW29" s="34">
        <f t="shared" si="72"/>
        <v>19</v>
      </c>
      <c r="ADX29" s="34">
        <f t="shared" si="73"/>
        <v>0</v>
      </c>
      <c r="ADY29" s="34">
        <f t="shared" si="74"/>
        <v>0</v>
      </c>
      <c r="ADZ29" s="34">
        <f t="shared" si="75"/>
        <v>0</v>
      </c>
      <c r="AEA29" s="34">
        <f t="shared" si="76"/>
        <v>0</v>
      </c>
      <c r="AEB29" s="34">
        <f t="shared" si="77"/>
        <v>12</v>
      </c>
      <c r="AEC29" s="73">
        <f t="shared" si="119"/>
        <v>31</v>
      </c>
      <c r="AED29" s="216">
        <f t="shared" si="112"/>
        <v>1</v>
      </c>
      <c r="AEE29" s="34">
        <f t="shared" si="79"/>
        <v>10</v>
      </c>
      <c r="AEF29" s="34">
        <f t="shared" si="80"/>
        <v>0</v>
      </c>
      <c r="AEG29" s="34">
        <f t="shared" si="81"/>
        <v>0</v>
      </c>
      <c r="AEH29" s="34">
        <f t="shared" si="82"/>
        <v>0</v>
      </c>
      <c r="AEI29" s="34">
        <f t="shared" si="83"/>
        <v>0</v>
      </c>
      <c r="AEJ29" s="34">
        <f t="shared" si="84"/>
        <v>0</v>
      </c>
      <c r="AEK29" s="73">
        <f t="shared" si="120"/>
        <v>10</v>
      </c>
    </row>
    <row r="30" spans="1:817" x14ac:dyDescent="0.3">
      <c r="A30" s="200">
        <f t="shared" si="61"/>
        <v>28</v>
      </c>
      <c r="B30" s="283">
        <f>1*SUBTOTAL(3,A$3:A30)</f>
        <v>28</v>
      </c>
      <c r="C30" s="6" t="str">
        <f>(Mitglieder!C30)</f>
        <v>pet</v>
      </c>
      <c r="D30" s="171">
        <f t="shared" si="0"/>
        <v>0.93939393939393945</v>
      </c>
      <c r="E30" s="171">
        <f t="shared" si="1"/>
        <v>1</v>
      </c>
      <c r="F30" s="56"/>
      <c r="G30" s="207" t="s">
        <v>69</v>
      </c>
      <c r="H30" s="207" t="s">
        <v>69</v>
      </c>
      <c r="I30" s="207" t="s">
        <v>69</v>
      </c>
      <c r="J30" s="207" t="s">
        <v>69</v>
      </c>
      <c r="K30" s="207" t="s">
        <v>69</v>
      </c>
      <c r="L30" s="207" t="s">
        <v>69</v>
      </c>
      <c r="M30" s="207" t="s">
        <v>69</v>
      </c>
      <c r="N30" s="207" t="s">
        <v>69</v>
      </c>
      <c r="O30" s="207" t="s">
        <v>69</v>
      </c>
      <c r="P30" s="207" t="s">
        <v>69</v>
      </c>
      <c r="Q30" s="207" t="s">
        <v>69</v>
      </c>
      <c r="R30" s="207" t="s">
        <v>69</v>
      </c>
      <c r="S30" s="207" t="s">
        <v>69</v>
      </c>
      <c r="T30" s="207" t="s">
        <v>69</v>
      </c>
      <c r="U30" s="207" t="s">
        <v>69</v>
      </c>
      <c r="V30" s="207" t="s">
        <v>69</v>
      </c>
      <c r="W30" s="207" t="s">
        <v>69</v>
      </c>
      <c r="X30" s="207" t="s">
        <v>69</v>
      </c>
      <c r="Y30" s="207" t="s">
        <v>69</v>
      </c>
      <c r="Z30" s="207" t="s">
        <v>69</v>
      </c>
      <c r="AA30" s="207" t="s">
        <v>69</v>
      </c>
      <c r="AB30" s="207" t="s">
        <v>69</v>
      </c>
      <c r="AC30" s="207" t="s">
        <v>69</v>
      </c>
      <c r="AD30" s="207" t="s">
        <v>69</v>
      </c>
      <c r="AE30" s="207" t="s">
        <v>69</v>
      </c>
      <c r="AF30" s="207" t="s">
        <v>69</v>
      </c>
      <c r="AG30" s="207" t="s">
        <v>69</v>
      </c>
      <c r="AH30" s="207" t="s">
        <v>69</v>
      </c>
      <c r="AI30" s="207" t="s">
        <v>69</v>
      </c>
      <c r="AJ30" s="207" t="s">
        <v>69</v>
      </c>
      <c r="AK30" s="207" t="s">
        <v>69</v>
      </c>
      <c r="AL30" s="207" t="s">
        <v>69</v>
      </c>
      <c r="AM30" s="207" t="s">
        <v>69</v>
      </c>
      <c r="AN30" s="207" t="s">
        <v>69</v>
      </c>
      <c r="AO30" s="207" t="s">
        <v>69</v>
      </c>
      <c r="AP30" s="207" t="s">
        <v>69</v>
      </c>
      <c r="AQ30" s="207" t="s">
        <v>69</v>
      </c>
      <c r="AR30" s="207" t="s">
        <v>69</v>
      </c>
      <c r="AS30" s="207" t="s">
        <v>69</v>
      </c>
      <c r="AT30" s="207" t="s">
        <v>69</v>
      </c>
      <c r="AU30" s="207" t="s">
        <v>69</v>
      </c>
      <c r="AV30" s="207" t="s">
        <v>69</v>
      </c>
      <c r="AW30" s="207" t="s">
        <v>69</v>
      </c>
      <c r="AX30" s="207" t="s">
        <v>69</v>
      </c>
      <c r="AY30" s="207" t="s">
        <v>69</v>
      </c>
      <c r="AZ30" s="207" t="s">
        <v>69</v>
      </c>
      <c r="BA30" s="207" t="s">
        <v>69</v>
      </c>
      <c r="BB30" s="207" t="s">
        <v>69</v>
      </c>
      <c r="BC30" s="207" t="s">
        <v>69</v>
      </c>
      <c r="BD30" s="207" t="s">
        <v>69</v>
      </c>
      <c r="BE30" s="207" t="s">
        <v>69</v>
      </c>
      <c r="BF30" s="207" t="s">
        <v>69</v>
      </c>
      <c r="BG30" s="207" t="s">
        <v>69</v>
      </c>
      <c r="BH30" s="207" t="s">
        <v>69</v>
      </c>
      <c r="BI30" s="207" t="s">
        <v>69</v>
      </c>
      <c r="BJ30" s="207" t="s">
        <v>69</v>
      </c>
      <c r="BK30" s="207" t="s">
        <v>69</v>
      </c>
      <c r="BL30" s="207" t="s">
        <v>69</v>
      </c>
      <c r="BM30" s="207" t="s">
        <v>69</v>
      </c>
      <c r="BN30" s="207" t="s">
        <v>69</v>
      </c>
      <c r="BO30" s="207" t="s">
        <v>69</v>
      </c>
      <c r="BP30" s="207" t="s">
        <v>69</v>
      </c>
      <c r="BQ30" s="207" t="s">
        <v>69</v>
      </c>
      <c r="BR30" s="207" t="s">
        <v>69</v>
      </c>
      <c r="BS30" s="207" t="s">
        <v>69</v>
      </c>
      <c r="BT30" s="207" t="s">
        <v>69</v>
      </c>
      <c r="BU30" s="207" t="s">
        <v>69</v>
      </c>
      <c r="BV30" s="207" t="s">
        <v>69</v>
      </c>
      <c r="BW30" s="207" t="s">
        <v>69</v>
      </c>
      <c r="BX30" s="207" t="s">
        <v>69</v>
      </c>
      <c r="BY30" s="207" t="s">
        <v>69</v>
      </c>
      <c r="BZ30" s="207" t="s">
        <v>69</v>
      </c>
      <c r="CA30" s="207" t="s">
        <v>69</v>
      </c>
      <c r="CB30" s="207" t="s">
        <v>69</v>
      </c>
      <c r="CC30" s="207" t="s">
        <v>69</v>
      </c>
      <c r="CD30" s="207" t="s">
        <v>69</v>
      </c>
      <c r="CE30" s="207" t="s">
        <v>69</v>
      </c>
      <c r="CF30" s="207" t="s">
        <v>69</v>
      </c>
      <c r="CG30" s="207" t="s">
        <v>69</v>
      </c>
      <c r="CH30" s="207" t="s">
        <v>69</v>
      </c>
      <c r="CI30" s="207" t="s">
        <v>69</v>
      </c>
      <c r="CJ30" s="207" t="s">
        <v>69</v>
      </c>
      <c r="CK30" s="207" t="s">
        <v>69</v>
      </c>
      <c r="CL30" s="207" t="s">
        <v>69</v>
      </c>
      <c r="CM30" s="207" t="s">
        <v>69</v>
      </c>
      <c r="CN30" s="207" t="s">
        <v>69</v>
      </c>
      <c r="CO30" s="207" t="s">
        <v>69</v>
      </c>
      <c r="CP30" s="207" t="s">
        <v>69</v>
      </c>
      <c r="CQ30" s="207" t="s">
        <v>69</v>
      </c>
      <c r="CR30" s="207" t="s">
        <v>69</v>
      </c>
      <c r="CS30" s="207" t="s">
        <v>69</v>
      </c>
      <c r="CT30" s="207" t="s">
        <v>69</v>
      </c>
      <c r="CU30" s="207" t="s">
        <v>69</v>
      </c>
      <c r="CV30" s="207" t="s">
        <v>69</v>
      </c>
      <c r="CW30" s="207" t="s">
        <v>69</v>
      </c>
      <c r="CX30" s="207" t="s">
        <v>69</v>
      </c>
      <c r="CY30" s="207" t="s">
        <v>69</v>
      </c>
      <c r="CZ30" s="207" t="s">
        <v>69</v>
      </c>
      <c r="DA30" s="207" t="s">
        <v>69</v>
      </c>
      <c r="DB30" s="207" t="s">
        <v>69</v>
      </c>
      <c r="DC30" s="207" t="s">
        <v>69</v>
      </c>
      <c r="DD30" s="207" t="s">
        <v>69</v>
      </c>
      <c r="DE30" s="207" t="s">
        <v>69</v>
      </c>
      <c r="DF30" s="207" t="s">
        <v>69</v>
      </c>
      <c r="DG30" s="207" t="s">
        <v>69</v>
      </c>
      <c r="DH30" s="207" t="s">
        <v>69</v>
      </c>
      <c r="DI30" s="207" t="s">
        <v>69</v>
      </c>
      <c r="DJ30" s="207" t="s">
        <v>69</v>
      </c>
      <c r="DK30" s="207" t="s">
        <v>69</v>
      </c>
      <c r="DL30" s="207" t="s">
        <v>69</v>
      </c>
      <c r="DM30" s="207" t="s">
        <v>69</v>
      </c>
      <c r="DN30" s="207" t="s">
        <v>69</v>
      </c>
      <c r="DO30" s="207" t="s">
        <v>69</v>
      </c>
      <c r="DP30" s="207" t="s">
        <v>69</v>
      </c>
      <c r="DQ30" s="207" t="s">
        <v>69</v>
      </c>
      <c r="DR30" s="207" t="s">
        <v>69</v>
      </c>
      <c r="DS30" s="207" t="s">
        <v>69</v>
      </c>
      <c r="DT30" s="207" t="s">
        <v>69</v>
      </c>
      <c r="DU30" s="207" t="s">
        <v>69</v>
      </c>
      <c r="DV30" s="207" t="s">
        <v>69</v>
      </c>
      <c r="DW30" s="207" t="s">
        <v>69</v>
      </c>
      <c r="DX30" s="207" t="s">
        <v>69</v>
      </c>
      <c r="DY30" s="207" t="s">
        <v>69</v>
      </c>
      <c r="DZ30" s="207" t="s">
        <v>69</v>
      </c>
      <c r="EA30" s="207" t="s">
        <v>69</v>
      </c>
      <c r="EB30" s="207" t="s">
        <v>69</v>
      </c>
      <c r="EC30" s="207" t="s">
        <v>69</v>
      </c>
      <c r="ED30" s="207" t="s">
        <v>69</v>
      </c>
      <c r="EE30" s="207" t="s">
        <v>69</v>
      </c>
      <c r="EF30" s="207" t="s">
        <v>69</v>
      </c>
      <c r="EG30" s="207" t="s">
        <v>69</v>
      </c>
      <c r="EH30" s="207" t="s">
        <v>69</v>
      </c>
      <c r="EI30" s="207" t="s">
        <v>69</v>
      </c>
      <c r="EJ30" s="207" t="s">
        <v>69</v>
      </c>
      <c r="EK30" s="207" t="s">
        <v>69</v>
      </c>
      <c r="EL30" s="207" t="s">
        <v>69</v>
      </c>
      <c r="EM30" s="207" t="s">
        <v>69</v>
      </c>
      <c r="EN30" s="207" t="s">
        <v>69</v>
      </c>
      <c r="EO30" s="207" t="s">
        <v>69</v>
      </c>
      <c r="EP30" s="207" t="s">
        <v>69</v>
      </c>
      <c r="EQ30" s="207" t="s">
        <v>69</v>
      </c>
      <c r="ER30" s="207" t="s">
        <v>69</v>
      </c>
      <c r="ES30" s="207" t="s">
        <v>69</v>
      </c>
      <c r="ET30" s="207" t="s">
        <v>69</v>
      </c>
      <c r="EU30" s="207" t="s">
        <v>69</v>
      </c>
      <c r="EV30" s="207" t="s">
        <v>69</v>
      </c>
      <c r="EW30" s="207" t="s">
        <v>69</v>
      </c>
      <c r="EX30" s="207" t="s">
        <v>69</v>
      </c>
      <c r="EY30" s="207" t="s">
        <v>69</v>
      </c>
      <c r="EZ30" s="207" t="s">
        <v>69</v>
      </c>
      <c r="FA30" s="207" t="s">
        <v>69</v>
      </c>
      <c r="FB30" s="207" t="s">
        <v>69</v>
      </c>
      <c r="FC30" s="207" t="s">
        <v>69</v>
      </c>
      <c r="FD30" s="207" t="s">
        <v>69</v>
      </c>
      <c r="FE30" s="207" t="s">
        <v>69</v>
      </c>
      <c r="FF30" s="207" t="s">
        <v>69</v>
      </c>
      <c r="FG30" s="207" t="s">
        <v>69</v>
      </c>
      <c r="FH30" s="207" t="s">
        <v>69</v>
      </c>
      <c r="FI30" s="207" t="s">
        <v>69</v>
      </c>
      <c r="FJ30" s="207" t="s">
        <v>69</v>
      </c>
      <c r="FK30" s="207" t="s">
        <v>69</v>
      </c>
      <c r="FL30" s="207" t="s">
        <v>69</v>
      </c>
      <c r="FM30" s="207" t="s">
        <v>69</v>
      </c>
      <c r="FN30" s="207" t="s">
        <v>69</v>
      </c>
      <c r="FO30" s="207" t="s">
        <v>69</v>
      </c>
      <c r="FP30" s="207" t="s">
        <v>69</v>
      </c>
      <c r="FQ30" s="207" t="s">
        <v>69</v>
      </c>
      <c r="FR30" s="207" t="s">
        <v>69</v>
      </c>
      <c r="FS30" s="207" t="s">
        <v>69</v>
      </c>
      <c r="FT30" s="207" t="s">
        <v>69</v>
      </c>
      <c r="FU30" s="207" t="s">
        <v>69</v>
      </c>
      <c r="FV30" s="207" t="s">
        <v>69</v>
      </c>
      <c r="FW30" s="207" t="s">
        <v>69</v>
      </c>
      <c r="FX30" s="207" t="s">
        <v>69</v>
      </c>
      <c r="FY30" s="207" t="s">
        <v>69</v>
      </c>
      <c r="FZ30" s="207" t="s">
        <v>69</v>
      </c>
      <c r="GA30" s="207" t="s">
        <v>69</v>
      </c>
      <c r="GB30" s="207" t="s">
        <v>69</v>
      </c>
      <c r="GC30" s="207" t="s">
        <v>69</v>
      </c>
      <c r="GD30" s="207" t="s">
        <v>69</v>
      </c>
      <c r="GE30" s="207" t="s">
        <v>69</v>
      </c>
      <c r="GF30" s="207" t="s">
        <v>69</v>
      </c>
      <c r="GG30" s="207" t="s">
        <v>69</v>
      </c>
      <c r="GH30" s="207" t="s">
        <v>69</v>
      </c>
      <c r="GI30" s="207" t="s">
        <v>69</v>
      </c>
      <c r="GJ30" s="207" t="s">
        <v>69</v>
      </c>
      <c r="GK30" s="207" t="s">
        <v>69</v>
      </c>
      <c r="GL30" s="207" t="s">
        <v>69</v>
      </c>
      <c r="GM30" s="207" t="s">
        <v>69</v>
      </c>
      <c r="GN30" s="207" t="s">
        <v>69</v>
      </c>
      <c r="GO30" s="207" t="s">
        <v>69</v>
      </c>
      <c r="GP30" s="207" t="s">
        <v>69</v>
      </c>
      <c r="GQ30" s="207" t="s">
        <v>69</v>
      </c>
      <c r="GR30" s="207" t="s">
        <v>69</v>
      </c>
      <c r="GS30" s="207" t="s">
        <v>69</v>
      </c>
      <c r="GT30" s="207" t="s">
        <v>69</v>
      </c>
      <c r="GU30" s="207" t="s">
        <v>69</v>
      </c>
      <c r="GV30" s="207" t="s">
        <v>69</v>
      </c>
      <c r="GW30" s="207" t="s">
        <v>69</v>
      </c>
      <c r="GX30" s="207" t="s">
        <v>69</v>
      </c>
      <c r="GY30" s="207" t="s">
        <v>69</v>
      </c>
      <c r="GZ30" s="207" t="s">
        <v>69</v>
      </c>
      <c r="HA30" s="207" t="s">
        <v>69</v>
      </c>
      <c r="HB30" s="207" t="s">
        <v>69</v>
      </c>
      <c r="HC30" s="207" t="s">
        <v>69</v>
      </c>
      <c r="HD30" s="207" t="s">
        <v>69</v>
      </c>
      <c r="HE30" s="207" t="s">
        <v>69</v>
      </c>
      <c r="HF30" s="207" t="s">
        <v>69</v>
      </c>
      <c r="HG30" s="207" t="s">
        <v>69</v>
      </c>
      <c r="HH30" s="207" t="s">
        <v>69</v>
      </c>
      <c r="HI30" s="207" t="s">
        <v>69</v>
      </c>
      <c r="HJ30" s="207" t="s">
        <v>69</v>
      </c>
      <c r="HK30" s="207" t="s">
        <v>69</v>
      </c>
      <c r="HL30" s="207" t="s">
        <v>69</v>
      </c>
      <c r="HM30" s="207" t="s">
        <v>69</v>
      </c>
      <c r="HN30" s="207" t="s">
        <v>69</v>
      </c>
      <c r="HO30" s="207" t="s">
        <v>69</v>
      </c>
      <c r="HP30" s="207" t="s">
        <v>69</v>
      </c>
      <c r="HQ30" s="207" t="s">
        <v>69</v>
      </c>
      <c r="HR30" s="207" t="s">
        <v>69</v>
      </c>
      <c r="HS30" s="207" t="s">
        <v>69</v>
      </c>
      <c r="HT30" s="207" t="s">
        <v>69</v>
      </c>
      <c r="HU30" s="207" t="s">
        <v>69</v>
      </c>
      <c r="HV30" s="207" t="s">
        <v>69</v>
      </c>
      <c r="HW30" s="207" t="s">
        <v>69</v>
      </c>
      <c r="HX30" s="207" t="s">
        <v>69</v>
      </c>
      <c r="HY30" s="207" t="s">
        <v>69</v>
      </c>
      <c r="HZ30" s="207" t="s">
        <v>69</v>
      </c>
      <c r="IA30" s="207" t="s">
        <v>69</v>
      </c>
      <c r="IB30" s="207" t="s">
        <v>69</v>
      </c>
      <c r="IC30" s="207" t="s">
        <v>69</v>
      </c>
      <c r="ID30" s="207" t="s">
        <v>69</v>
      </c>
      <c r="IE30" s="207" t="s">
        <v>69</v>
      </c>
      <c r="IF30" s="207" t="s">
        <v>69</v>
      </c>
      <c r="IG30" s="207" t="s">
        <v>69</v>
      </c>
      <c r="IH30" s="207" t="s">
        <v>69</v>
      </c>
      <c r="II30" s="207" t="s">
        <v>69</v>
      </c>
      <c r="IJ30" s="207" t="s">
        <v>69</v>
      </c>
      <c r="IK30" s="207" t="s">
        <v>69</v>
      </c>
      <c r="IL30" s="207" t="s">
        <v>69</v>
      </c>
      <c r="IM30" s="207" t="s">
        <v>69</v>
      </c>
      <c r="IN30" s="207" t="s">
        <v>69</v>
      </c>
      <c r="IO30" s="207" t="s">
        <v>69</v>
      </c>
      <c r="IP30" s="207" t="s">
        <v>69</v>
      </c>
      <c r="IQ30" s="207" t="s">
        <v>69</v>
      </c>
      <c r="IR30" s="207" t="s">
        <v>69</v>
      </c>
      <c r="IS30" s="207" t="s">
        <v>69</v>
      </c>
      <c r="IT30" s="207" t="s">
        <v>69</v>
      </c>
      <c r="IU30" s="207" t="s">
        <v>69</v>
      </c>
      <c r="IV30" s="207" t="s">
        <v>69</v>
      </c>
      <c r="IW30" s="207" t="s">
        <v>69</v>
      </c>
      <c r="IX30" s="207" t="s">
        <v>69</v>
      </c>
      <c r="IY30" s="207" t="s">
        <v>69</v>
      </c>
      <c r="IZ30" s="207" t="s">
        <v>69</v>
      </c>
      <c r="JA30" s="207" t="s">
        <v>69</v>
      </c>
      <c r="JB30" s="207" t="s">
        <v>69</v>
      </c>
      <c r="JC30" s="207" t="s">
        <v>69</v>
      </c>
      <c r="JD30" s="207" t="s">
        <v>69</v>
      </c>
      <c r="JE30" s="207" t="s">
        <v>69</v>
      </c>
      <c r="JF30" s="207" t="s">
        <v>69</v>
      </c>
      <c r="JG30" s="207" t="s">
        <v>69</v>
      </c>
      <c r="JH30" s="207" t="s">
        <v>69</v>
      </c>
      <c r="JI30" s="207" t="s">
        <v>69</v>
      </c>
      <c r="JJ30" s="207" t="s">
        <v>69</v>
      </c>
      <c r="JK30" s="207" t="s">
        <v>69</v>
      </c>
      <c r="JL30" s="207" t="s">
        <v>69</v>
      </c>
      <c r="JM30" s="207" t="s">
        <v>69</v>
      </c>
      <c r="JN30" s="207" t="s">
        <v>69</v>
      </c>
      <c r="JO30" s="207" t="s">
        <v>69</v>
      </c>
      <c r="JP30" s="207" t="s">
        <v>69</v>
      </c>
      <c r="JQ30" s="207" t="s">
        <v>69</v>
      </c>
      <c r="JR30" s="207" t="s">
        <v>69</v>
      </c>
      <c r="JS30" s="207" t="s">
        <v>69</v>
      </c>
      <c r="JT30" s="207" t="s">
        <v>69</v>
      </c>
      <c r="JU30" s="207" t="s">
        <v>69</v>
      </c>
      <c r="JV30" s="207" t="s">
        <v>69</v>
      </c>
      <c r="JW30" s="207" t="s">
        <v>69</v>
      </c>
      <c r="JX30" s="207" t="s">
        <v>69</v>
      </c>
      <c r="JY30" s="207" t="s">
        <v>69</v>
      </c>
      <c r="JZ30" s="207" t="s">
        <v>69</v>
      </c>
      <c r="KA30" s="207" t="s">
        <v>69</v>
      </c>
      <c r="KB30" s="207" t="s">
        <v>69</v>
      </c>
      <c r="KC30" s="207" t="s">
        <v>69</v>
      </c>
      <c r="KD30" s="207" t="s">
        <v>69</v>
      </c>
      <c r="KE30" s="207" t="s">
        <v>69</v>
      </c>
      <c r="KF30" s="207" t="s">
        <v>69</v>
      </c>
      <c r="KG30" s="207" t="s">
        <v>69</v>
      </c>
      <c r="KH30" s="207" t="s">
        <v>69</v>
      </c>
      <c r="KI30" s="207" t="s">
        <v>69</v>
      </c>
      <c r="KJ30" s="207" t="s">
        <v>69</v>
      </c>
      <c r="KK30" s="207" t="s">
        <v>69</v>
      </c>
      <c r="KL30" s="207" t="s">
        <v>69</v>
      </c>
      <c r="KM30" s="207" t="s">
        <v>69</v>
      </c>
      <c r="KN30" s="207" t="s">
        <v>69</v>
      </c>
      <c r="KO30" s="207" t="s">
        <v>69</v>
      </c>
      <c r="KP30" s="207" t="s">
        <v>69</v>
      </c>
      <c r="KQ30" s="207" t="s">
        <v>69</v>
      </c>
      <c r="KR30" s="207" t="s">
        <v>69</v>
      </c>
      <c r="KS30" s="207" t="s">
        <v>69</v>
      </c>
      <c r="KT30" s="207" t="s">
        <v>69</v>
      </c>
      <c r="KU30" s="207" t="s">
        <v>69</v>
      </c>
      <c r="KV30" s="207" t="s">
        <v>69</v>
      </c>
      <c r="KW30" s="207" t="s">
        <v>69</v>
      </c>
      <c r="KX30" s="207" t="s">
        <v>69</v>
      </c>
      <c r="KY30" s="207" t="s">
        <v>69</v>
      </c>
      <c r="KZ30" s="207" t="s">
        <v>69</v>
      </c>
      <c r="LA30" s="207" t="s">
        <v>69</v>
      </c>
      <c r="LB30" s="207" t="s">
        <v>69</v>
      </c>
      <c r="LC30" s="207" t="s">
        <v>69</v>
      </c>
      <c r="LD30" s="207" t="s">
        <v>69</v>
      </c>
      <c r="LE30" s="207" t="s">
        <v>69</v>
      </c>
      <c r="LF30" s="207" t="s">
        <v>69</v>
      </c>
      <c r="LG30" s="207" t="s">
        <v>69</v>
      </c>
      <c r="LH30" s="207" t="s">
        <v>69</v>
      </c>
      <c r="LI30" s="207" t="s">
        <v>69</v>
      </c>
      <c r="LJ30" s="207" t="s">
        <v>69</v>
      </c>
      <c r="LK30" s="207" t="s">
        <v>69</v>
      </c>
      <c r="LL30" s="207" t="s">
        <v>69</v>
      </c>
      <c r="LM30" s="207" t="s">
        <v>69</v>
      </c>
      <c r="LN30" s="207" t="s">
        <v>69</v>
      </c>
      <c r="LO30" s="207" t="s">
        <v>69</v>
      </c>
      <c r="LP30" s="207" t="s">
        <v>69</v>
      </c>
      <c r="LQ30" s="207" t="s">
        <v>69</v>
      </c>
      <c r="LR30" s="207" t="s">
        <v>69</v>
      </c>
      <c r="LS30" s="207" t="s">
        <v>69</v>
      </c>
      <c r="LT30" s="207" t="s">
        <v>69</v>
      </c>
      <c r="LU30" s="207" t="s">
        <v>69</v>
      </c>
      <c r="LV30" s="207" t="s">
        <v>69</v>
      </c>
      <c r="LW30" s="207" t="s">
        <v>69</v>
      </c>
      <c r="LX30" s="207" t="s">
        <v>69</v>
      </c>
      <c r="LY30" s="207" t="s">
        <v>69</v>
      </c>
      <c r="LZ30" s="207" t="s">
        <v>69</v>
      </c>
      <c r="MA30" s="207" t="s">
        <v>69</v>
      </c>
      <c r="MB30" s="207" t="s">
        <v>69</v>
      </c>
      <c r="MC30" s="207" t="s">
        <v>69</v>
      </c>
      <c r="MD30" s="207" t="s">
        <v>69</v>
      </c>
      <c r="ME30" s="207" t="s">
        <v>69</v>
      </c>
      <c r="MF30" s="207" t="s">
        <v>69</v>
      </c>
      <c r="MG30" s="207" t="s">
        <v>69</v>
      </c>
      <c r="MH30" s="207" t="s">
        <v>69</v>
      </c>
      <c r="MI30" s="207" t="s">
        <v>69</v>
      </c>
      <c r="MJ30" s="207" t="s">
        <v>69</v>
      </c>
      <c r="MK30" s="207" t="s">
        <v>69</v>
      </c>
      <c r="ML30" s="207" t="s">
        <v>69</v>
      </c>
      <c r="MM30" s="207" t="s">
        <v>69</v>
      </c>
      <c r="MN30" s="207" t="s">
        <v>69</v>
      </c>
      <c r="MO30" s="207" t="s">
        <v>69</v>
      </c>
      <c r="MP30" s="207" t="s">
        <v>69</v>
      </c>
      <c r="MQ30" s="207" t="s">
        <v>69</v>
      </c>
      <c r="MR30" s="207" t="s">
        <v>69</v>
      </c>
      <c r="MS30" s="207" t="s">
        <v>69</v>
      </c>
      <c r="MT30" s="207" t="s">
        <v>69</v>
      </c>
      <c r="MU30" s="207" t="s">
        <v>69</v>
      </c>
      <c r="MV30" s="207" t="s">
        <v>69</v>
      </c>
      <c r="MW30" s="207" t="s">
        <v>69</v>
      </c>
      <c r="MX30" s="207" t="s">
        <v>69</v>
      </c>
      <c r="MY30" s="207" t="s">
        <v>69</v>
      </c>
      <c r="MZ30" s="207" t="s">
        <v>69</v>
      </c>
      <c r="NA30" s="207" t="s">
        <v>69</v>
      </c>
      <c r="NB30" s="207" t="s">
        <v>69</v>
      </c>
      <c r="NC30" s="207" t="s">
        <v>69</v>
      </c>
      <c r="ND30" s="207" t="s">
        <v>69</v>
      </c>
      <c r="NE30" s="207" t="s">
        <v>69</v>
      </c>
      <c r="NF30" s="207" t="s">
        <v>69</v>
      </c>
      <c r="NG30" s="207" t="s">
        <v>69</v>
      </c>
      <c r="NH30" s="207" t="s">
        <v>69</v>
      </c>
      <c r="NI30" s="207" t="s">
        <v>69</v>
      </c>
      <c r="NJ30" s="207" t="s">
        <v>69</v>
      </c>
      <c r="NK30" s="207" t="s">
        <v>69</v>
      </c>
      <c r="NL30" s="207" t="s">
        <v>69</v>
      </c>
      <c r="NM30" s="207" t="s">
        <v>69</v>
      </c>
      <c r="NN30" s="207" t="s">
        <v>69</v>
      </c>
      <c r="NO30" s="207" t="s">
        <v>69</v>
      </c>
      <c r="NP30" s="207" t="s">
        <v>69</v>
      </c>
      <c r="NQ30" s="207" t="s">
        <v>69</v>
      </c>
      <c r="NR30" s="207" t="s">
        <v>69</v>
      </c>
      <c r="NS30" s="207" t="s">
        <v>69</v>
      </c>
      <c r="NT30" s="207" t="s">
        <v>69</v>
      </c>
      <c r="NU30" s="207" t="s">
        <v>69</v>
      </c>
      <c r="NV30" s="207" t="s">
        <v>69</v>
      </c>
      <c r="NW30" s="207" t="s">
        <v>69</v>
      </c>
      <c r="NX30" s="207" t="s">
        <v>69</v>
      </c>
      <c r="NY30" s="207" t="s">
        <v>69</v>
      </c>
      <c r="NZ30" s="207" t="s">
        <v>69</v>
      </c>
      <c r="OA30" s="207" t="s">
        <v>69</v>
      </c>
      <c r="OB30" s="207" t="s">
        <v>69</v>
      </c>
      <c r="OC30" s="207" t="s">
        <v>69</v>
      </c>
      <c r="OD30" s="207" t="s">
        <v>69</v>
      </c>
      <c r="OE30" s="207" t="s">
        <v>69</v>
      </c>
      <c r="OF30" s="207" t="s">
        <v>69</v>
      </c>
      <c r="OG30" s="207" t="s">
        <v>69</v>
      </c>
      <c r="OH30" s="207" t="s">
        <v>69</v>
      </c>
      <c r="OI30" s="207" t="s">
        <v>69</v>
      </c>
      <c r="OJ30" s="207" t="s">
        <v>69</v>
      </c>
      <c r="OK30" s="207" t="s">
        <v>69</v>
      </c>
      <c r="OL30" s="207" t="s">
        <v>69</v>
      </c>
      <c r="OM30" s="207" t="s">
        <v>69</v>
      </c>
      <c r="ON30" s="207" t="s">
        <v>69</v>
      </c>
      <c r="OO30" s="207" t="s">
        <v>69</v>
      </c>
      <c r="OP30" s="207" t="s">
        <v>69</v>
      </c>
      <c r="OQ30" s="207" t="s">
        <v>69</v>
      </c>
      <c r="OR30" s="207" t="s">
        <v>69</v>
      </c>
      <c r="OS30" s="207" t="s">
        <v>69</v>
      </c>
      <c r="OT30" s="207" t="s">
        <v>69</v>
      </c>
      <c r="OU30" s="207" t="s">
        <v>69</v>
      </c>
      <c r="OV30" s="207" t="s">
        <v>69</v>
      </c>
      <c r="OW30" s="207" t="s">
        <v>69</v>
      </c>
      <c r="OX30" s="207" t="s">
        <v>69</v>
      </c>
      <c r="OY30" s="207" t="s">
        <v>69</v>
      </c>
      <c r="OZ30" s="207" t="s">
        <v>69</v>
      </c>
      <c r="PA30" s="207" t="s">
        <v>69</v>
      </c>
      <c r="PB30" s="207" t="s">
        <v>69</v>
      </c>
      <c r="PC30" s="207" t="s">
        <v>69</v>
      </c>
      <c r="PD30" s="207" t="s">
        <v>69</v>
      </c>
      <c r="PE30" s="207" t="s">
        <v>69</v>
      </c>
      <c r="PF30" s="207" t="s">
        <v>69</v>
      </c>
      <c r="PG30" s="207" t="s">
        <v>69</v>
      </c>
      <c r="PH30" s="207" t="s">
        <v>69</v>
      </c>
      <c r="PI30" s="207" t="s">
        <v>69</v>
      </c>
      <c r="PJ30" s="207" t="s">
        <v>69</v>
      </c>
      <c r="PK30" s="207" t="s">
        <v>69</v>
      </c>
      <c r="PL30" s="207" t="s">
        <v>69</v>
      </c>
      <c r="PM30" s="207" t="s">
        <v>69</v>
      </c>
      <c r="PN30" s="207" t="s">
        <v>69</v>
      </c>
      <c r="PO30" s="207" t="s">
        <v>69</v>
      </c>
      <c r="PP30" s="207" t="s">
        <v>69</v>
      </c>
      <c r="PQ30" s="207" t="s">
        <v>69</v>
      </c>
      <c r="PR30" s="207" t="s">
        <v>69</v>
      </c>
      <c r="PS30" s="207" t="s">
        <v>69</v>
      </c>
      <c r="PT30" s="207" t="s">
        <v>69</v>
      </c>
      <c r="PU30" s="207" t="s">
        <v>69</v>
      </c>
      <c r="PV30" s="207" t="s">
        <v>69</v>
      </c>
      <c r="PW30" s="207" t="s">
        <v>69</v>
      </c>
      <c r="PX30" s="207" t="s">
        <v>69</v>
      </c>
      <c r="PY30" s="207" t="s">
        <v>69</v>
      </c>
      <c r="PZ30" s="207" t="s">
        <v>69</v>
      </c>
      <c r="QA30" s="207" t="s">
        <v>69</v>
      </c>
      <c r="QB30" s="207" t="s">
        <v>69</v>
      </c>
      <c r="QC30" s="207" t="s">
        <v>69</v>
      </c>
      <c r="QD30" s="207" t="s">
        <v>69</v>
      </c>
      <c r="QE30" s="207" t="s">
        <v>69</v>
      </c>
      <c r="QF30" s="207" t="s">
        <v>69</v>
      </c>
      <c r="QG30" s="207" t="s">
        <v>69</v>
      </c>
      <c r="QH30" s="207" t="s">
        <v>69</v>
      </c>
      <c r="QI30" s="207" t="s">
        <v>69</v>
      </c>
      <c r="QJ30" s="207" t="s">
        <v>69</v>
      </c>
      <c r="QK30" s="207" t="s">
        <v>69</v>
      </c>
      <c r="QL30" s="207" t="s">
        <v>69</v>
      </c>
      <c r="QM30" s="207" t="s">
        <v>69</v>
      </c>
      <c r="QN30" s="207" t="s">
        <v>69</v>
      </c>
      <c r="QO30" s="207" t="s">
        <v>69</v>
      </c>
      <c r="QP30" s="207" t="s">
        <v>69</v>
      </c>
      <c r="QQ30" s="207" t="s">
        <v>69</v>
      </c>
      <c r="QR30" s="207" t="s">
        <v>69</v>
      </c>
      <c r="QS30" s="207" t="s">
        <v>69</v>
      </c>
      <c r="QT30" s="207" t="s">
        <v>69</v>
      </c>
      <c r="QU30" s="207" t="s">
        <v>69</v>
      </c>
      <c r="QV30" s="207" t="s">
        <v>69</v>
      </c>
      <c r="QW30" s="207" t="s">
        <v>69</v>
      </c>
      <c r="QX30" s="207" t="s">
        <v>69</v>
      </c>
      <c r="QY30" s="207" t="s">
        <v>69</v>
      </c>
      <c r="QZ30" s="207" t="s">
        <v>69</v>
      </c>
      <c r="RA30" s="207" t="s">
        <v>69</v>
      </c>
      <c r="RB30" s="207" t="s">
        <v>69</v>
      </c>
      <c r="RC30" s="207" t="s">
        <v>69</v>
      </c>
      <c r="RD30" s="207" t="s">
        <v>69</v>
      </c>
      <c r="RE30" s="207" t="s">
        <v>69</v>
      </c>
      <c r="RF30" s="207" t="s">
        <v>69</v>
      </c>
      <c r="RG30" s="207" t="s">
        <v>69</v>
      </c>
      <c r="RH30" s="207" t="s">
        <v>69</v>
      </c>
      <c r="RI30" s="207" t="s">
        <v>69</v>
      </c>
      <c r="RJ30" s="207" t="s">
        <v>69</v>
      </c>
      <c r="RK30" s="207" t="s">
        <v>69</v>
      </c>
      <c r="RL30" s="207" t="s">
        <v>69</v>
      </c>
      <c r="RM30" s="207" t="s">
        <v>69</v>
      </c>
      <c r="RN30" s="207" t="s">
        <v>69</v>
      </c>
      <c r="RO30" s="207" t="s">
        <v>69</v>
      </c>
      <c r="RP30" s="207" t="s">
        <v>69</v>
      </c>
      <c r="RQ30" s="207" t="s">
        <v>69</v>
      </c>
      <c r="RR30" s="207" t="s">
        <v>69</v>
      </c>
      <c r="RS30" s="207" t="s">
        <v>69</v>
      </c>
      <c r="RT30" s="207" t="s">
        <v>69</v>
      </c>
      <c r="RU30" s="207" t="s">
        <v>69</v>
      </c>
      <c r="RV30" s="207" t="s">
        <v>69</v>
      </c>
      <c r="RW30" s="207" t="s">
        <v>69</v>
      </c>
      <c r="RX30" s="207" t="s">
        <v>69</v>
      </c>
      <c r="RY30" s="207" t="s">
        <v>69</v>
      </c>
      <c r="RZ30" s="207" t="s">
        <v>69</v>
      </c>
      <c r="SA30" s="207" t="s">
        <v>69</v>
      </c>
      <c r="SB30" s="207" t="s">
        <v>69</v>
      </c>
      <c r="SC30" s="207" t="s">
        <v>69</v>
      </c>
      <c r="SD30" s="207" t="s">
        <v>69</v>
      </c>
      <c r="SE30" s="207" t="s">
        <v>69</v>
      </c>
      <c r="SF30" s="207" t="s">
        <v>69</v>
      </c>
      <c r="SG30" s="207" t="s">
        <v>69</v>
      </c>
      <c r="SH30" s="207" t="s">
        <v>69</v>
      </c>
      <c r="SI30" s="207" t="s">
        <v>69</v>
      </c>
      <c r="SJ30" s="207" t="s">
        <v>69</v>
      </c>
      <c r="SK30" s="207" t="s">
        <v>69</v>
      </c>
      <c r="SL30" s="207" t="s">
        <v>69</v>
      </c>
      <c r="SM30" s="207" t="s">
        <v>69</v>
      </c>
      <c r="SN30" s="207" t="s">
        <v>69</v>
      </c>
      <c r="SO30" s="207" t="s">
        <v>69</v>
      </c>
      <c r="SP30" s="207" t="s">
        <v>69</v>
      </c>
      <c r="SQ30" s="207" t="s">
        <v>69</v>
      </c>
      <c r="SR30" s="207" t="s">
        <v>69</v>
      </c>
      <c r="SS30" s="207" t="s">
        <v>69</v>
      </c>
      <c r="ST30" s="207" t="s">
        <v>69</v>
      </c>
      <c r="SU30" s="207" t="s">
        <v>69</v>
      </c>
      <c r="SV30" s="207" t="s">
        <v>69</v>
      </c>
      <c r="SW30" s="207" t="s">
        <v>69</v>
      </c>
      <c r="SX30" s="207" t="s">
        <v>69</v>
      </c>
      <c r="SY30" s="207" t="s">
        <v>69</v>
      </c>
      <c r="SZ30" s="207" t="s">
        <v>69</v>
      </c>
      <c r="TA30" s="207" t="s">
        <v>69</v>
      </c>
      <c r="TB30" s="207" t="s">
        <v>69</v>
      </c>
      <c r="TC30" s="207" t="s">
        <v>69</v>
      </c>
      <c r="TD30" s="207" t="s">
        <v>69</v>
      </c>
      <c r="TE30" s="207" t="s">
        <v>69</v>
      </c>
      <c r="TF30" s="207" t="s">
        <v>69</v>
      </c>
      <c r="TG30" s="207" t="s">
        <v>69</v>
      </c>
      <c r="TH30" s="207" t="s">
        <v>69</v>
      </c>
      <c r="TI30" s="207" t="s">
        <v>69</v>
      </c>
      <c r="TJ30" s="207" t="s">
        <v>69</v>
      </c>
      <c r="TK30" s="207" t="s">
        <v>69</v>
      </c>
      <c r="TL30" s="207" t="s">
        <v>69</v>
      </c>
      <c r="TM30" s="207" t="s">
        <v>69</v>
      </c>
      <c r="TN30" s="207" t="s">
        <v>69</v>
      </c>
      <c r="TO30" s="207" t="s">
        <v>69</v>
      </c>
      <c r="TP30" s="207" t="s">
        <v>69</v>
      </c>
      <c r="TQ30" s="207" t="s">
        <v>69</v>
      </c>
      <c r="TR30" s="207" t="s">
        <v>69</v>
      </c>
      <c r="TS30" s="207" t="s">
        <v>69</v>
      </c>
      <c r="TT30" s="207" t="s">
        <v>69</v>
      </c>
      <c r="TU30" s="207" t="s">
        <v>69</v>
      </c>
      <c r="TV30" s="207" t="s">
        <v>69</v>
      </c>
      <c r="TW30" s="207" t="s">
        <v>69</v>
      </c>
      <c r="TX30" s="207" t="s">
        <v>69</v>
      </c>
      <c r="TY30" s="207" t="s">
        <v>69</v>
      </c>
      <c r="TZ30" s="207" t="s">
        <v>69</v>
      </c>
      <c r="UA30" s="207" t="s">
        <v>69</v>
      </c>
      <c r="UB30" s="207" t="s">
        <v>69</v>
      </c>
      <c r="UC30" s="207" t="s">
        <v>69</v>
      </c>
      <c r="UD30" s="207" t="s">
        <v>69</v>
      </c>
      <c r="UE30" s="207" t="s">
        <v>69</v>
      </c>
      <c r="UF30" s="207" t="s">
        <v>69</v>
      </c>
      <c r="UG30" s="207" t="s">
        <v>69</v>
      </c>
      <c r="UH30" s="207" t="s">
        <v>69</v>
      </c>
      <c r="UI30" s="207" t="s">
        <v>69</v>
      </c>
      <c r="UJ30" s="207" t="s">
        <v>69</v>
      </c>
      <c r="UK30" s="207" t="s">
        <v>69</v>
      </c>
      <c r="UL30" s="207" t="s">
        <v>69</v>
      </c>
      <c r="UM30" s="207" t="s">
        <v>69</v>
      </c>
      <c r="UN30" s="207" t="s">
        <v>69</v>
      </c>
      <c r="UO30" s="207" t="s">
        <v>69</v>
      </c>
      <c r="UP30" s="207" t="s">
        <v>69</v>
      </c>
      <c r="UQ30" s="207" t="s">
        <v>69</v>
      </c>
      <c r="UR30" s="207" t="s">
        <v>69</v>
      </c>
      <c r="US30" s="207" t="s">
        <v>69</v>
      </c>
      <c r="UT30" s="207" t="s">
        <v>69</v>
      </c>
      <c r="UU30" s="207" t="s">
        <v>69</v>
      </c>
      <c r="UV30" s="207" t="s">
        <v>69</v>
      </c>
      <c r="UW30" s="207" t="s">
        <v>69</v>
      </c>
      <c r="UX30" s="207" t="s">
        <v>69</v>
      </c>
      <c r="UY30" s="207" t="s">
        <v>69</v>
      </c>
      <c r="UZ30" s="207" t="s">
        <v>69</v>
      </c>
      <c r="VA30" s="207" t="s">
        <v>69</v>
      </c>
      <c r="VB30" s="207" t="s">
        <v>69</v>
      </c>
      <c r="VC30" s="207" t="s">
        <v>69</v>
      </c>
      <c r="VD30" s="207" t="s">
        <v>69</v>
      </c>
      <c r="VE30" s="207" t="s">
        <v>69</v>
      </c>
      <c r="VF30" s="207" t="s">
        <v>69</v>
      </c>
      <c r="VG30" s="207" t="s">
        <v>69</v>
      </c>
      <c r="VH30" s="207" t="s">
        <v>69</v>
      </c>
      <c r="VI30" s="207" t="s">
        <v>69</v>
      </c>
      <c r="VJ30" s="207" t="s">
        <v>69</v>
      </c>
      <c r="VK30" s="207" t="s">
        <v>69</v>
      </c>
      <c r="VL30" s="207" t="s">
        <v>69</v>
      </c>
      <c r="VM30" s="207" t="s">
        <v>69</v>
      </c>
      <c r="VN30" s="207" t="s">
        <v>69</v>
      </c>
      <c r="VO30" s="207" t="s">
        <v>69</v>
      </c>
      <c r="VP30" s="207" t="s">
        <v>69</v>
      </c>
      <c r="VQ30" s="207" t="s">
        <v>69</v>
      </c>
      <c r="VR30" s="207" t="s">
        <v>69</v>
      </c>
      <c r="VS30" s="207" t="s">
        <v>69</v>
      </c>
      <c r="VT30" s="207" t="s">
        <v>69</v>
      </c>
      <c r="VU30" s="207" t="s">
        <v>69</v>
      </c>
      <c r="VV30" s="207" t="s">
        <v>69</v>
      </c>
      <c r="VW30" s="207" t="s">
        <v>69</v>
      </c>
      <c r="VX30" s="207" t="s">
        <v>69</v>
      </c>
      <c r="VY30" s="207" t="s">
        <v>69</v>
      </c>
      <c r="VZ30" s="207" t="s">
        <v>69</v>
      </c>
      <c r="WA30" s="207" t="s">
        <v>69</v>
      </c>
      <c r="WB30" s="207" t="s">
        <v>69</v>
      </c>
      <c r="WC30" s="207" t="s">
        <v>69</v>
      </c>
      <c r="WD30" s="207" t="s">
        <v>69</v>
      </c>
      <c r="WE30" s="207" t="s">
        <v>69</v>
      </c>
      <c r="WF30" s="207" t="s">
        <v>26</v>
      </c>
      <c r="WG30" s="207" t="s">
        <v>27</v>
      </c>
      <c r="WH30" s="207" t="s">
        <v>26</v>
      </c>
      <c r="WI30" s="207" t="s">
        <v>26</v>
      </c>
      <c r="WJ30" s="207" t="s">
        <v>26</v>
      </c>
      <c r="WK30" s="207" t="s">
        <v>26</v>
      </c>
      <c r="WL30" s="207" t="s">
        <v>26</v>
      </c>
      <c r="WM30" s="207" t="s">
        <v>26</v>
      </c>
      <c r="WN30" s="207" t="s">
        <v>26</v>
      </c>
      <c r="WO30" s="207" t="s">
        <v>26</v>
      </c>
      <c r="WP30" s="207" t="s">
        <v>26</v>
      </c>
      <c r="WQ30" s="207" t="s">
        <v>26</v>
      </c>
      <c r="WR30" s="207" t="s">
        <v>26</v>
      </c>
      <c r="WS30" s="207" t="s">
        <v>26</v>
      </c>
      <c r="WT30" s="207" t="s">
        <v>26</v>
      </c>
      <c r="WU30" s="207" t="s">
        <v>26</v>
      </c>
      <c r="WV30" s="207" t="s">
        <v>26</v>
      </c>
      <c r="WW30" s="207" t="s">
        <v>26</v>
      </c>
      <c r="WX30" s="207" t="s">
        <v>26</v>
      </c>
      <c r="WY30" s="207" t="s">
        <v>26</v>
      </c>
      <c r="WZ30" s="207" t="s">
        <v>27</v>
      </c>
      <c r="XA30" s="207" t="s">
        <v>27</v>
      </c>
      <c r="XB30" s="207" t="s">
        <v>26</v>
      </c>
      <c r="XC30" s="207" t="s">
        <v>26</v>
      </c>
      <c r="XD30" s="207" t="s">
        <v>26</v>
      </c>
      <c r="XE30" s="207" t="s">
        <v>26</v>
      </c>
      <c r="XF30" s="207" t="s">
        <v>27</v>
      </c>
      <c r="XG30" s="207" t="s">
        <v>26</v>
      </c>
      <c r="XH30" s="207" t="s">
        <v>26</v>
      </c>
      <c r="XI30" s="207" t="s">
        <v>26</v>
      </c>
      <c r="XJ30" s="207" t="s">
        <v>26</v>
      </c>
      <c r="XK30" s="207" t="s">
        <v>26</v>
      </c>
      <c r="XL30" s="207" t="s">
        <v>26</v>
      </c>
      <c r="XM30" s="207" t="s">
        <v>26</v>
      </c>
      <c r="XN30" s="207" t="s">
        <v>26</v>
      </c>
      <c r="XO30" s="207" t="s">
        <v>26</v>
      </c>
      <c r="XP30" s="207" t="s">
        <v>26</v>
      </c>
      <c r="XQ30" s="207" t="s">
        <v>26</v>
      </c>
      <c r="XR30" s="207" t="s">
        <v>26</v>
      </c>
      <c r="XS30" s="207" t="s">
        <v>26</v>
      </c>
      <c r="XT30" s="207" t="s">
        <v>26</v>
      </c>
      <c r="XU30" s="207" t="s">
        <v>26</v>
      </c>
      <c r="XV30" s="207" t="s">
        <v>26</v>
      </c>
      <c r="XW30" s="207" t="s">
        <v>26</v>
      </c>
      <c r="XX30" s="207" t="s">
        <v>26</v>
      </c>
      <c r="XY30" s="207" t="s">
        <v>26</v>
      </c>
      <c r="XZ30" s="207" t="s">
        <v>26</v>
      </c>
      <c r="YA30" s="207" t="s">
        <v>27</v>
      </c>
      <c r="YB30" s="207" t="s">
        <v>26</v>
      </c>
      <c r="YC30" s="207" t="s">
        <v>26</v>
      </c>
      <c r="YD30" s="207" t="s">
        <v>26</v>
      </c>
      <c r="YE30" s="207" t="s">
        <v>26</v>
      </c>
      <c r="YF30" s="207" t="s">
        <v>26</v>
      </c>
      <c r="YG30" s="207" t="s">
        <v>26</v>
      </c>
      <c r="YH30" s="207" t="s">
        <v>26</v>
      </c>
      <c r="YI30" s="207" t="s">
        <v>26</v>
      </c>
      <c r="YJ30" s="207" t="s">
        <v>26</v>
      </c>
      <c r="YK30" s="207" t="s">
        <v>26</v>
      </c>
      <c r="YL30" s="207" t="s">
        <v>26</v>
      </c>
      <c r="YM30" s="207" t="s">
        <v>26</v>
      </c>
      <c r="YN30" s="207" t="s">
        <v>26</v>
      </c>
      <c r="YO30" s="207" t="s">
        <v>26</v>
      </c>
      <c r="YP30" s="207" t="s">
        <v>26</v>
      </c>
      <c r="YQ30" s="207" t="s">
        <v>26</v>
      </c>
      <c r="YR30" s="207" t="s">
        <v>26</v>
      </c>
      <c r="YS30" s="207" t="s">
        <v>26</v>
      </c>
      <c r="YT30" s="207" t="s">
        <v>26</v>
      </c>
      <c r="YU30" s="207" t="s">
        <v>26</v>
      </c>
      <c r="YV30" s="207" t="s">
        <v>26</v>
      </c>
      <c r="YW30" s="207" t="s">
        <v>27</v>
      </c>
      <c r="YX30" s="207" t="s">
        <v>26</v>
      </c>
      <c r="YY30" s="207" t="s">
        <v>26</v>
      </c>
      <c r="YZ30" s="207" t="s">
        <v>26</v>
      </c>
      <c r="ZA30" s="207" t="s">
        <v>26</v>
      </c>
      <c r="ZB30" s="207" t="s">
        <v>26</v>
      </c>
      <c r="ZC30" s="207" t="s">
        <v>26</v>
      </c>
      <c r="ZD30" s="207" t="s">
        <v>26</v>
      </c>
      <c r="ZE30" s="207" t="s">
        <v>26</v>
      </c>
      <c r="ZF30" s="207" t="s">
        <v>26</v>
      </c>
      <c r="ZG30" s="207" t="s">
        <v>26</v>
      </c>
      <c r="ZH30" s="207" t="s">
        <v>26</v>
      </c>
      <c r="ZI30" s="207" t="s">
        <v>26</v>
      </c>
      <c r="ZJ30" s="207" t="s">
        <v>26</v>
      </c>
      <c r="ZK30" s="207" t="s">
        <v>26</v>
      </c>
      <c r="ZL30" s="207" t="s">
        <v>26</v>
      </c>
      <c r="ZM30" s="207" t="s">
        <v>26</v>
      </c>
      <c r="ZN30" s="207" t="s">
        <v>26</v>
      </c>
      <c r="ZO30" s="207" t="s">
        <v>26</v>
      </c>
      <c r="ZP30" s="207" t="s">
        <v>26</v>
      </c>
      <c r="ZQ30" s="207" t="s">
        <v>26</v>
      </c>
      <c r="ZR30" s="207" t="s">
        <v>26</v>
      </c>
      <c r="ZS30" s="207" t="s">
        <v>26</v>
      </c>
      <c r="ZT30" s="207" t="s">
        <v>26</v>
      </c>
      <c r="ZU30" s="207" t="s">
        <v>26</v>
      </c>
      <c r="ZV30" s="207" t="s">
        <v>26</v>
      </c>
      <c r="ZW30" s="207" t="s">
        <v>26</v>
      </c>
      <c r="ZX30" s="207" t="s">
        <v>26</v>
      </c>
      <c r="ZY30" s="207" t="s">
        <v>26</v>
      </c>
      <c r="ZZ30" s="207" t="s">
        <v>26</v>
      </c>
      <c r="AAA30" s="207" t="s">
        <v>158</v>
      </c>
      <c r="AAB30" s="207" t="s">
        <v>158</v>
      </c>
      <c r="AAC30" s="207" t="s">
        <v>158</v>
      </c>
      <c r="AAD30" s="207" t="s">
        <v>158</v>
      </c>
      <c r="AAE30" s="207" t="s">
        <v>158</v>
      </c>
      <c r="AAF30" s="207" t="s">
        <v>158</v>
      </c>
      <c r="AAG30" s="207" t="s">
        <v>158</v>
      </c>
      <c r="AAH30" s="207" t="s">
        <v>158</v>
      </c>
      <c r="AAI30" s="207" t="s">
        <v>158</v>
      </c>
      <c r="AAJ30" s="207" t="s">
        <v>158</v>
      </c>
      <c r="AAK30" s="207" t="s">
        <v>158</v>
      </c>
      <c r="AAL30" s="207" t="s">
        <v>158</v>
      </c>
      <c r="AAM30" s="207" t="s">
        <v>158</v>
      </c>
      <c r="AAN30" s="207" t="s">
        <v>158</v>
      </c>
      <c r="AAO30" s="207" t="s">
        <v>158</v>
      </c>
      <c r="AAP30" s="207" t="s">
        <v>158</v>
      </c>
      <c r="AAQ30" s="207" t="s">
        <v>158</v>
      </c>
      <c r="AAR30" s="207" t="s">
        <v>158</v>
      </c>
      <c r="AAS30" s="207" t="s">
        <v>158</v>
      </c>
      <c r="AAT30" s="207" t="s">
        <v>158</v>
      </c>
      <c r="AAU30" s="207" t="s">
        <v>158</v>
      </c>
      <c r="AAV30" s="207" t="s">
        <v>158</v>
      </c>
      <c r="AAW30" s="207" t="s">
        <v>158</v>
      </c>
      <c r="AAX30" s="207" t="s">
        <v>158</v>
      </c>
      <c r="AAY30" s="207" t="s">
        <v>158</v>
      </c>
      <c r="AAZ30" s="207" t="s">
        <v>158</v>
      </c>
      <c r="ABA30" s="306" t="str">
        <f>(ÜBERSICHT!K30)</f>
        <v>19.05. - 22.05. nicht aktiv</v>
      </c>
      <c r="ABB30" s="195">
        <f>(ÜBERSICHT!L30)</f>
        <v>0</v>
      </c>
      <c r="ABC30" s="206">
        <f t="shared" si="2"/>
        <v>99</v>
      </c>
      <c r="ABD30" s="34">
        <f t="shared" si="3"/>
        <v>93</v>
      </c>
      <c r="ABE30" s="34">
        <f t="shared" si="4"/>
        <v>6</v>
      </c>
      <c r="ABF30" s="34">
        <f t="shared" si="5"/>
        <v>0</v>
      </c>
      <c r="ABG30" s="34">
        <f t="shared" si="6"/>
        <v>0</v>
      </c>
      <c r="ABH30" s="34">
        <f t="shared" si="7"/>
        <v>0</v>
      </c>
      <c r="ABI30" s="34">
        <f t="shared" si="8"/>
        <v>597</v>
      </c>
      <c r="ABJ30" s="73">
        <f t="shared" si="9"/>
        <v>696</v>
      </c>
      <c r="ABK30" s="28"/>
      <c r="ABL30">
        <v>3</v>
      </c>
      <c r="ABM30" s="155">
        <v>85</v>
      </c>
      <c r="ABN30" s="28" t="s">
        <v>180</v>
      </c>
      <c r="ABO30" s="28"/>
      <c r="ABP30" s="271" t="str">
        <f>(Mitglieder!C32)</f>
        <v>Psycho</v>
      </c>
      <c r="ABQ30" s="216">
        <f t="shared" si="103"/>
        <v>0.93939393939393945</v>
      </c>
      <c r="ABR30" s="216" t="e">
        <f t="shared" si="104"/>
        <v>#DIV/0!</v>
      </c>
      <c r="ABS30" s="34">
        <f t="shared" si="10"/>
        <v>0</v>
      </c>
      <c r="ABT30" s="34">
        <f t="shared" si="11"/>
        <v>0</v>
      </c>
      <c r="ABU30" s="34">
        <f t="shared" si="12"/>
        <v>0</v>
      </c>
      <c r="ABV30" s="34">
        <f t="shared" si="13"/>
        <v>0</v>
      </c>
      <c r="ABW30" s="34">
        <f t="shared" si="14"/>
        <v>0</v>
      </c>
      <c r="ABX30" s="34">
        <f t="shared" si="15"/>
        <v>31</v>
      </c>
      <c r="ABY30" s="73">
        <f t="shared" si="16"/>
        <v>31</v>
      </c>
      <c r="ABZ30" s="216" t="e">
        <f t="shared" si="105"/>
        <v>#DIV/0!</v>
      </c>
      <c r="ACA30" s="34">
        <f t="shared" si="17"/>
        <v>0</v>
      </c>
      <c r="ACB30" s="34">
        <f t="shared" si="18"/>
        <v>0</v>
      </c>
      <c r="ACC30" s="34">
        <f t="shared" si="19"/>
        <v>0</v>
      </c>
      <c r="ACD30" s="34">
        <f t="shared" si="20"/>
        <v>0</v>
      </c>
      <c r="ACE30" s="34">
        <f t="shared" si="21"/>
        <v>0</v>
      </c>
      <c r="ACF30" s="34">
        <f t="shared" si="22"/>
        <v>31</v>
      </c>
      <c r="ACG30" s="73">
        <f t="shared" si="113"/>
        <v>31</v>
      </c>
      <c r="ACH30" s="216" t="e">
        <f t="shared" si="106"/>
        <v>#DIV/0!</v>
      </c>
      <c r="ACI30" s="34">
        <f t="shared" si="24"/>
        <v>0</v>
      </c>
      <c r="ACJ30" s="34">
        <f t="shared" si="25"/>
        <v>0</v>
      </c>
      <c r="ACK30" s="34">
        <f t="shared" si="26"/>
        <v>0</v>
      </c>
      <c r="ACL30" s="34">
        <f t="shared" si="27"/>
        <v>0</v>
      </c>
      <c r="ACM30" s="34">
        <f t="shared" si="28"/>
        <v>0</v>
      </c>
      <c r="ACN30" s="34">
        <f t="shared" si="29"/>
        <v>31</v>
      </c>
      <c r="ACO30" s="73">
        <f t="shared" si="114"/>
        <v>31</v>
      </c>
      <c r="ACP30" s="216" t="e">
        <f t="shared" si="107"/>
        <v>#DIV/0!</v>
      </c>
      <c r="ACQ30" s="34">
        <f t="shared" si="31"/>
        <v>0</v>
      </c>
      <c r="ACR30" s="34">
        <f t="shared" si="32"/>
        <v>0</v>
      </c>
      <c r="ACS30" s="34">
        <f t="shared" si="33"/>
        <v>0</v>
      </c>
      <c r="ACT30" s="34">
        <f t="shared" si="34"/>
        <v>0</v>
      </c>
      <c r="ACU30" s="34">
        <f t="shared" si="35"/>
        <v>0</v>
      </c>
      <c r="ACV30" s="34">
        <f t="shared" si="36"/>
        <v>30</v>
      </c>
      <c r="ACW30" s="73">
        <f t="shared" si="115"/>
        <v>30</v>
      </c>
      <c r="ACX30" s="216" t="e">
        <f t="shared" si="108"/>
        <v>#DIV/0!</v>
      </c>
      <c r="ACY30" s="34">
        <f t="shared" si="38"/>
        <v>0</v>
      </c>
      <c r="ACZ30" s="34">
        <f t="shared" si="39"/>
        <v>0</v>
      </c>
      <c r="ADA30" s="34">
        <f t="shared" si="40"/>
        <v>0</v>
      </c>
      <c r="ADB30" s="34">
        <f t="shared" si="41"/>
        <v>0</v>
      </c>
      <c r="ADC30" s="34">
        <f t="shared" si="42"/>
        <v>0</v>
      </c>
      <c r="ADD30" s="34">
        <f t="shared" si="43"/>
        <v>31</v>
      </c>
      <c r="ADE30" s="73">
        <f t="shared" si="116"/>
        <v>31</v>
      </c>
      <c r="ADF30" s="216">
        <f t="shared" si="109"/>
        <v>0.85185185185185186</v>
      </c>
      <c r="ADG30" s="34">
        <f t="shared" si="45"/>
        <v>23</v>
      </c>
      <c r="ADH30" s="34">
        <f t="shared" si="46"/>
        <v>4</v>
      </c>
      <c r="ADI30" s="34">
        <f t="shared" si="47"/>
        <v>0</v>
      </c>
      <c r="ADJ30" s="34">
        <f t="shared" si="48"/>
        <v>0</v>
      </c>
      <c r="ADK30" s="34">
        <f t="shared" si="49"/>
        <v>0</v>
      </c>
      <c r="ADL30" s="34">
        <f t="shared" si="50"/>
        <v>3</v>
      </c>
      <c r="ADM30" s="73">
        <f t="shared" si="117"/>
        <v>30</v>
      </c>
      <c r="ADN30" s="216">
        <f t="shared" si="110"/>
        <v>0.967741935483871</v>
      </c>
      <c r="ADO30" s="34">
        <f t="shared" si="52"/>
        <v>30</v>
      </c>
      <c r="ADP30" s="34">
        <f t="shared" si="53"/>
        <v>1</v>
      </c>
      <c r="ADQ30" s="34">
        <f t="shared" si="54"/>
        <v>0</v>
      </c>
      <c r="ADR30" s="34">
        <f t="shared" si="55"/>
        <v>0</v>
      </c>
      <c r="ADS30" s="34">
        <f t="shared" si="56"/>
        <v>0</v>
      </c>
      <c r="ADT30" s="34">
        <f t="shared" si="57"/>
        <v>0</v>
      </c>
      <c r="ADU30" s="73">
        <f t="shared" si="118"/>
        <v>31</v>
      </c>
      <c r="ADV30" s="216">
        <f t="shared" si="111"/>
        <v>0.967741935483871</v>
      </c>
      <c r="ADW30" s="34">
        <f t="shared" si="72"/>
        <v>30</v>
      </c>
      <c r="ADX30" s="34">
        <f t="shared" si="73"/>
        <v>1</v>
      </c>
      <c r="ADY30" s="34">
        <f t="shared" si="74"/>
        <v>0</v>
      </c>
      <c r="ADZ30" s="34">
        <f t="shared" si="75"/>
        <v>0</v>
      </c>
      <c r="AEA30" s="34">
        <f t="shared" si="76"/>
        <v>0</v>
      </c>
      <c r="AEB30" s="34">
        <f t="shared" si="77"/>
        <v>0</v>
      </c>
      <c r="AEC30" s="73">
        <f t="shared" si="119"/>
        <v>31</v>
      </c>
      <c r="AED30" s="216">
        <f t="shared" si="112"/>
        <v>1</v>
      </c>
      <c r="AEE30" s="34">
        <f t="shared" si="79"/>
        <v>10</v>
      </c>
      <c r="AEF30" s="34">
        <f t="shared" si="80"/>
        <v>0</v>
      </c>
      <c r="AEG30" s="34">
        <f t="shared" si="81"/>
        <v>0</v>
      </c>
      <c r="AEH30" s="34">
        <f t="shared" si="82"/>
        <v>0</v>
      </c>
      <c r="AEI30" s="34">
        <f t="shared" si="83"/>
        <v>0</v>
      </c>
      <c r="AEJ30" s="34">
        <f t="shared" si="84"/>
        <v>0</v>
      </c>
      <c r="AEK30" s="73">
        <f t="shared" si="120"/>
        <v>10</v>
      </c>
    </row>
    <row r="31" spans="1:817" x14ac:dyDescent="0.3">
      <c r="A31" s="200">
        <f t="shared" si="61"/>
        <v>29</v>
      </c>
      <c r="B31" s="283">
        <f>1*SUBTOTAL(3,A$3:A31)</f>
        <v>29</v>
      </c>
      <c r="C31" s="6" t="str">
        <f>(Mitglieder!C31)</f>
        <v>pocs€at</v>
      </c>
      <c r="D31" s="171">
        <f t="shared" si="0"/>
        <v>0.87295081967213117</v>
      </c>
      <c r="E31" s="171">
        <f t="shared" si="1"/>
        <v>0.88888888888888884</v>
      </c>
      <c r="F31" s="56"/>
      <c r="G31" s="207" t="s">
        <v>69</v>
      </c>
      <c r="H31" s="207" t="s">
        <v>69</v>
      </c>
      <c r="I31" s="207" t="s">
        <v>69</v>
      </c>
      <c r="J31" s="207" t="s">
        <v>69</v>
      </c>
      <c r="K31" s="207" t="s">
        <v>69</v>
      </c>
      <c r="L31" s="207" t="s">
        <v>69</v>
      </c>
      <c r="M31" s="207" t="s">
        <v>69</v>
      </c>
      <c r="N31" s="207" t="s">
        <v>69</v>
      </c>
      <c r="O31" s="207" t="s">
        <v>69</v>
      </c>
      <c r="P31" s="207" t="s">
        <v>69</v>
      </c>
      <c r="Q31" s="207" t="s">
        <v>69</v>
      </c>
      <c r="R31" s="207" t="s">
        <v>69</v>
      </c>
      <c r="S31" s="207" t="s">
        <v>69</v>
      </c>
      <c r="T31" s="207" t="s">
        <v>69</v>
      </c>
      <c r="U31" s="207" t="s">
        <v>69</v>
      </c>
      <c r="V31" s="207" t="s">
        <v>69</v>
      </c>
      <c r="W31" s="207" t="s">
        <v>69</v>
      </c>
      <c r="X31" s="207" t="s">
        <v>69</v>
      </c>
      <c r="Y31" s="207" t="s">
        <v>69</v>
      </c>
      <c r="Z31" s="207" t="s">
        <v>69</v>
      </c>
      <c r="AA31" s="207" t="s">
        <v>69</v>
      </c>
      <c r="AB31" s="207" t="s">
        <v>69</v>
      </c>
      <c r="AC31" s="207" t="s">
        <v>69</v>
      </c>
      <c r="AD31" s="207" t="s">
        <v>69</v>
      </c>
      <c r="AE31" s="207" t="s">
        <v>69</v>
      </c>
      <c r="AF31" s="207" t="s">
        <v>69</v>
      </c>
      <c r="AG31" s="207" t="s">
        <v>69</v>
      </c>
      <c r="AH31" s="207" t="s">
        <v>69</v>
      </c>
      <c r="AI31" s="207" t="s">
        <v>69</v>
      </c>
      <c r="AJ31" s="207" t="s">
        <v>69</v>
      </c>
      <c r="AK31" s="207" t="s">
        <v>69</v>
      </c>
      <c r="AL31" s="207" t="s">
        <v>69</v>
      </c>
      <c r="AM31" s="207" t="s">
        <v>69</v>
      </c>
      <c r="AN31" s="207" t="s">
        <v>69</v>
      </c>
      <c r="AO31" s="207" t="s">
        <v>69</v>
      </c>
      <c r="AP31" s="207" t="s">
        <v>69</v>
      </c>
      <c r="AQ31" s="207" t="s">
        <v>69</v>
      </c>
      <c r="AR31" s="207" t="s">
        <v>69</v>
      </c>
      <c r="AS31" s="207" t="s">
        <v>69</v>
      </c>
      <c r="AT31" s="207" t="s">
        <v>69</v>
      </c>
      <c r="AU31" s="207" t="s">
        <v>69</v>
      </c>
      <c r="AV31" s="207" t="s">
        <v>69</v>
      </c>
      <c r="AW31" s="207" t="s">
        <v>69</v>
      </c>
      <c r="AX31" s="207" t="s">
        <v>69</v>
      </c>
      <c r="AY31" s="207" t="s">
        <v>69</v>
      </c>
      <c r="AZ31" s="207" t="s">
        <v>69</v>
      </c>
      <c r="BA31" s="207" t="s">
        <v>69</v>
      </c>
      <c r="BB31" s="207" t="s">
        <v>69</v>
      </c>
      <c r="BC31" s="207" t="s">
        <v>69</v>
      </c>
      <c r="BD31" s="207" t="s">
        <v>69</v>
      </c>
      <c r="BE31" s="207" t="s">
        <v>69</v>
      </c>
      <c r="BF31" s="207" t="s">
        <v>69</v>
      </c>
      <c r="BG31" s="207" t="s">
        <v>69</v>
      </c>
      <c r="BH31" s="207" t="s">
        <v>69</v>
      </c>
      <c r="BI31" s="207" t="s">
        <v>69</v>
      </c>
      <c r="BJ31" s="207" t="s">
        <v>69</v>
      </c>
      <c r="BK31" s="207" t="s">
        <v>69</v>
      </c>
      <c r="BL31" s="207" t="s">
        <v>69</v>
      </c>
      <c r="BM31" s="207" t="s">
        <v>69</v>
      </c>
      <c r="BN31" s="207" t="s">
        <v>69</v>
      </c>
      <c r="BO31" s="207" t="s">
        <v>69</v>
      </c>
      <c r="BP31" s="207" t="s">
        <v>69</v>
      </c>
      <c r="BQ31" s="207" t="s">
        <v>69</v>
      </c>
      <c r="BR31" s="207" t="s">
        <v>69</v>
      </c>
      <c r="BS31" s="207" t="s">
        <v>69</v>
      </c>
      <c r="BT31" s="207" t="s">
        <v>69</v>
      </c>
      <c r="BU31" s="207" t="s">
        <v>69</v>
      </c>
      <c r="BV31" s="207" t="s">
        <v>69</v>
      </c>
      <c r="BW31" s="207" t="s">
        <v>69</v>
      </c>
      <c r="BX31" s="207" t="s">
        <v>69</v>
      </c>
      <c r="BY31" s="207" t="s">
        <v>69</v>
      </c>
      <c r="BZ31" s="207" t="s">
        <v>69</v>
      </c>
      <c r="CA31" s="207" t="s">
        <v>69</v>
      </c>
      <c r="CB31" s="207" t="s">
        <v>69</v>
      </c>
      <c r="CC31" s="207" t="s">
        <v>69</v>
      </c>
      <c r="CD31" s="207" t="s">
        <v>69</v>
      </c>
      <c r="CE31" s="207" t="s">
        <v>69</v>
      </c>
      <c r="CF31" s="207" t="s">
        <v>69</v>
      </c>
      <c r="CG31" s="207" t="s">
        <v>69</v>
      </c>
      <c r="CH31" s="207" t="s">
        <v>69</v>
      </c>
      <c r="CI31" s="207" t="s">
        <v>69</v>
      </c>
      <c r="CJ31" s="207" t="s">
        <v>69</v>
      </c>
      <c r="CK31" s="207" t="s">
        <v>69</v>
      </c>
      <c r="CL31" s="207" t="s">
        <v>69</v>
      </c>
      <c r="CM31" s="207" t="s">
        <v>69</v>
      </c>
      <c r="CN31" s="207" t="s">
        <v>69</v>
      </c>
      <c r="CO31" s="207" t="s">
        <v>69</v>
      </c>
      <c r="CP31" s="207" t="s">
        <v>69</v>
      </c>
      <c r="CQ31" s="207" t="s">
        <v>69</v>
      </c>
      <c r="CR31" s="207" t="s">
        <v>69</v>
      </c>
      <c r="CS31" s="207" t="s">
        <v>69</v>
      </c>
      <c r="CT31" s="207" t="s">
        <v>69</v>
      </c>
      <c r="CU31" s="207" t="s">
        <v>69</v>
      </c>
      <c r="CV31" s="207" t="s">
        <v>69</v>
      </c>
      <c r="CW31" s="207" t="s">
        <v>69</v>
      </c>
      <c r="CX31" s="207" t="s">
        <v>69</v>
      </c>
      <c r="CY31" s="207" t="s">
        <v>69</v>
      </c>
      <c r="CZ31" s="207" t="s">
        <v>69</v>
      </c>
      <c r="DA31" s="207" t="s">
        <v>69</v>
      </c>
      <c r="DB31" s="207" t="s">
        <v>69</v>
      </c>
      <c r="DC31" s="207" t="s">
        <v>69</v>
      </c>
      <c r="DD31" s="207" t="s">
        <v>69</v>
      </c>
      <c r="DE31" s="207" t="s">
        <v>69</v>
      </c>
      <c r="DF31" s="207" t="s">
        <v>69</v>
      </c>
      <c r="DG31" s="207" t="s">
        <v>69</v>
      </c>
      <c r="DH31" s="207" t="s">
        <v>69</v>
      </c>
      <c r="DI31" s="207" t="s">
        <v>69</v>
      </c>
      <c r="DJ31" s="207" t="s">
        <v>69</v>
      </c>
      <c r="DK31" s="207" t="s">
        <v>69</v>
      </c>
      <c r="DL31" s="207" t="s">
        <v>69</v>
      </c>
      <c r="DM31" s="207" t="s">
        <v>69</v>
      </c>
      <c r="DN31" s="207" t="s">
        <v>69</v>
      </c>
      <c r="DO31" s="207" t="s">
        <v>69</v>
      </c>
      <c r="DP31" s="207" t="s">
        <v>69</v>
      </c>
      <c r="DQ31" s="207" t="s">
        <v>69</v>
      </c>
      <c r="DR31" s="207" t="s">
        <v>69</v>
      </c>
      <c r="DS31" s="207" t="s">
        <v>69</v>
      </c>
      <c r="DT31" s="207" t="s">
        <v>69</v>
      </c>
      <c r="DU31" s="207" t="s">
        <v>69</v>
      </c>
      <c r="DV31" s="207" t="s">
        <v>69</v>
      </c>
      <c r="DW31" s="207" t="s">
        <v>69</v>
      </c>
      <c r="DX31" s="207" t="s">
        <v>69</v>
      </c>
      <c r="DY31" s="207" t="s">
        <v>69</v>
      </c>
      <c r="DZ31" s="207" t="s">
        <v>69</v>
      </c>
      <c r="EA31" s="207" t="s">
        <v>69</v>
      </c>
      <c r="EB31" s="207" t="s">
        <v>69</v>
      </c>
      <c r="EC31" s="207" t="s">
        <v>69</v>
      </c>
      <c r="ED31" s="207" t="s">
        <v>69</v>
      </c>
      <c r="EE31" s="207" t="s">
        <v>69</v>
      </c>
      <c r="EF31" s="207" t="s">
        <v>69</v>
      </c>
      <c r="EG31" s="207" t="s">
        <v>69</v>
      </c>
      <c r="EH31" s="207" t="s">
        <v>69</v>
      </c>
      <c r="EI31" s="207" t="s">
        <v>69</v>
      </c>
      <c r="EJ31" s="207" t="s">
        <v>69</v>
      </c>
      <c r="EK31" s="207" t="s">
        <v>69</v>
      </c>
      <c r="EL31" s="207" t="s">
        <v>69</v>
      </c>
      <c r="EM31" s="207" t="s">
        <v>69</v>
      </c>
      <c r="EN31" s="207" t="s">
        <v>69</v>
      </c>
      <c r="EO31" s="207" t="s">
        <v>69</v>
      </c>
      <c r="EP31" s="207" t="s">
        <v>69</v>
      </c>
      <c r="EQ31" s="207" t="s">
        <v>69</v>
      </c>
      <c r="ER31" s="207" t="s">
        <v>69</v>
      </c>
      <c r="ES31" s="207" t="s">
        <v>69</v>
      </c>
      <c r="ET31" s="207" t="s">
        <v>69</v>
      </c>
      <c r="EU31" s="207" t="s">
        <v>69</v>
      </c>
      <c r="EV31" s="207" t="s">
        <v>69</v>
      </c>
      <c r="EW31" s="207" t="s">
        <v>69</v>
      </c>
      <c r="EX31" s="207" t="s">
        <v>69</v>
      </c>
      <c r="EY31" s="207" t="s">
        <v>69</v>
      </c>
      <c r="EZ31" s="207" t="s">
        <v>69</v>
      </c>
      <c r="FA31" s="207" t="s">
        <v>69</v>
      </c>
      <c r="FB31" s="207" t="s">
        <v>69</v>
      </c>
      <c r="FC31" s="207" t="s">
        <v>69</v>
      </c>
      <c r="FD31" s="207" t="s">
        <v>69</v>
      </c>
      <c r="FE31" s="207" t="s">
        <v>69</v>
      </c>
      <c r="FF31" s="207" t="s">
        <v>69</v>
      </c>
      <c r="FG31" s="207" t="s">
        <v>69</v>
      </c>
      <c r="FH31" s="207" t="s">
        <v>69</v>
      </c>
      <c r="FI31" s="207" t="s">
        <v>69</v>
      </c>
      <c r="FJ31" s="207" t="s">
        <v>69</v>
      </c>
      <c r="FK31" s="207" t="s">
        <v>69</v>
      </c>
      <c r="FL31" s="207" t="s">
        <v>69</v>
      </c>
      <c r="FM31" s="207" t="s">
        <v>69</v>
      </c>
      <c r="FN31" s="207" t="s">
        <v>69</v>
      </c>
      <c r="FO31" s="207" t="s">
        <v>69</v>
      </c>
      <c r="FP31" s="207" t="s">
        <v>69</v>
      </c>
      <c r="FQ31" s="207" t="s">
        <v>69</v>
      </c>
      <c r="FR31" s="207" t="s">
        <v>69</v>
      </c>
      <c r="FS31" s="207" t="s">
        <v>69</v>
      </c>
      <c r="FT31" s="207" t="s">
        <v>69</v>
      </c>
      <c r="FU31" s="207" t="s">
        <v>69</v>
      </c>
      <c r="FV31" s="207" t="s">
        <v>69</v>
      </c>
      <c r="FW31" s="207" t="s">
        <v>69</v>
      </c>
      <c r="FX31" s="207" t="s">
        <v>69</v>
      </c>
      <c r="FY31" s="207" t="s">
        <v>69</v>
      </c>
      <c r="FZ31" s="207" t="s">
        <v>69</v>
      </c>
      <c r="GA31" s="207" t="s">
        <v>69</v>
      </c>
      <c r="GB31" s="207" t="s">
        <v>69</v>
      </c>
      <c r="GC31" s="207" t="s">
        <v>69</v>
      </c>
      <c r="GD31" s="207" t="s">
        <v>69</v>
      </c>
      <c r="GE31" s="207" t="s">
        <v>69</v>
      </c>
      <c r="GF31" s="207" t="s">
        <v>69</v>
      </c>
      <c r="GG31" s="207" t="s">
        <v>69</v>
      </c>
      <c r="GH31" s="207" t="s">
        <v>69</v>
      </c>
      <c r="GI31" s="207" t="s">
        <v>69</v>
      </c>
      <c r="GJ31" s="207" t="s">
        <v>69</v>
      </c>
      <c r="GK31" s="207" t="s">
        <v>69</v>
      </c>
      <c r="GL31" s="207" t="s">
        <v>69</v>
      </c>
      <c r="GM31" s="207" t="s">
        <v>69</v>
      </c>
      <c r="GN31" s="207" t="s">
        <v>69</v>
      </c>
      <c r="GO31" s="207" t="s">
        <v>69</v>
      </c>
      <c r="GP31" s="207" t="s">
        <v>69</v>
      </c>
      <c r="GQ31" s="207" t="s">
        <v>69</v>
      </c>
      <c r="GR31" s="207" t="s">
        <v>69</v>
      </c>
      <c r="GS31" s="207" t="s">
        <v>69</v>
      </c>
      <c r="GT31" s="207" t="s">
        <v>69</v>
      </c>
      <c r="GU31" s="207" t="s">
        <v>69</v>
      </c>
      <c r="GV31" s="207" t="s">
        <v>69</v>
      </c>
      <c r="GW31" s="207" t="s">
        <v>69</v>
      </c>
      <c r="GX31" s="207" t="s">
        <v>69</v>
      </c>
      <c r="GY31" s="207" t="s">
        <v>69</v>
      </c>
      <c r="GZ31" s="207" t="s">
        <v>69</v>
      </c>
      <c r="HA31" s="207" t="s">
        <v>26</v>
      </c>
      <c r="HB31" s="207" t="s">
        <v>26</v>
      </c>
      <c r="HC31" s="207" t="s">
        <v>26</v>
      </c>
      <c r="HD31" s="207" t="s">
        <v>26</v>
      </c>
      <c r="HE31" s="207" t="s">
        <v>26</v>
      </c>
      <c r="HF31" s="207" t="s">
        <v>26</v>
      </c>
      <c r="HG31" s="207" t="s">
        <v>27</v>
      </c>
      <c r="HH31" s="207" t="s">
        <v>26</v>
      </c>
      <c r="HI31" s="207" t="s">
        <v>26</v>
      </c>
      <c r="HJ31" s="207" t="s">
        <v>26</v>
      </c>
      <c r="HK31" s="207" t="s">
        <v>26</v>
      </c>
      <c r="HL31" s="207" t="s">
        <v>26</v>
      </c>
      <c r="HM31" s="207" t="s">
        <v>26</v>
      </c>
      <c r="HN31" s="207" t="s">
        <v>26</v>
      </c>
      <c r="HO31" s="207" t="s">
        <v>26</v>
      </c>
      <c r="HP31" s="207" t="s">
        <v>26</v>
      </c>
      <c r="HQ31" s="207" t="s">
        <v>26</v>
      </c>
      <c r="HR31" s="207" t="s">
        <v>26</v>
      </c>
      <c r="HS31" s="207" t="s">
        <v>26</v>
      </c>
      <c r="HT31" s="207" t="s">
        <v>26</v>
      </c>
      <c r="HU31" s="207" t="s">
        <v>27</v>
      </c>
      <c r="HV31" s="207" t="s">
        <v>26</v>
      </c>
      <c r="HW31" s="207" t="s">
        <v>26</v>
      </c>
      <c r="HX31" s="207" t="s">
        <v>26</v>
      </c>
      <c r="HY31" s="207" t="s">
        <v>26</v>
      </c>
      <c r="HZ31" s="207" t="s">
        <v>26</v>
      </c>
      <c r="IA31" s="207" t="s">
        <v>26</v>
      </c>
      <c r="IB31" s="207" t="s">
        <v>26</v>
      </c>
      <c r="IC31" s="207" t="s">
        <v>26</v>
      </c>
      <c r="ID31" s="207" t="s">
        <v>26</v>
      </c>
      <c r="IE31" s="207" t="s">
        <v>26</v>
      </c>
      <c r="IF31" s="207" t="s">
        <v>26</v>
      </c>
      <c r="IG31" s="207" t="s">
        <v>26</v>
      </c>
      <c r="IH31" s="207" t="s">
        <v>26</v>
      </c>
      <c r="II31" s="207" t="s">
        <v>26</v>
      </c>
      <c r="IJ31" s="207" t="s">
        <v>26</v>
      </c>
      <c r="IK31" s="207" t="s">
        <v>26</v>
      </c>
      <c r="IL31" s="207" t="s">
        <v>26</v>
      </c>
      <c r="IM31" s="207" t="s">
        <v>26</v>
      </c>
      <c r="IN31" s="207" t="s">
        <v>26</v>
      </c>
      <c r="IO31" s="207" t="s">
        <v>26</v>
      </c>
      <c r="IP31" s="207" t="s">
        <v>26</v>
      </c>
      <c r="IQ31" s="207" t="s">
        <v>26</v>
      </c>
      <c r="IR31" s="207" t="s">
        <v>26</v>
      </c>
      <c r="IS31" s="207" t="s">
        <v>26</v>
      </c>
      <c r="IT31" s="207" t="s">
        <v>26</v>
      </c>
      <c r="IU31" s="207" t="s">
        <v>26</v>
      </c>
      <c r="IV31" s="207" t="s">
        <v>26</v>
      </c>
      <c r="IW31" s="207" t="s">
        <v>26</v>
      </c>
      <c r="IX31" s="207" t="s">
        <v>26</v>
      </c>
      <c r="IY31" s="207" t="s">
        <v>26</v>
      </c>
      <c r="IZ31" s="207" t="s">
        <v>26</v>
      </c>
      <c r="JA31" s="207" t="s">
        <v>26</v>
      </c>
      <c r="JB31" s="207" t="s">
        <v>26</v>
      </c>
      <c r="JC31" s="207" t="s">
        <v>26</v>
      </c>
      <c r="JD31" s="207" t="s">
        <v>27</v>
      </c>
      <c r="JE31" s="207" t="s">
        <v>26</v>
      </c>
      <c r="JF31" s="207" t="s">
        <v>26</v>
      </c>
      <c r="JG31" s="207" t="s">
        <v>26</v>
      </c>
      <c r="JH31" s="207" t="s">
        <v>26</v>
      </c>
      <c r="JI31" s="207" t="s">
        <v>26</v>
      </c>
      <c r="JJ31" s="207" t="s">
        <v>26</v>
      </c>
      <c r="JK31" s="207" t="s">
        <v>26</v>
      </c>
      <c r="JL31" s="207" t="s">
        <v>26</v>
      </c>
      <c r="JM31" s="207" t="s">
        <v>27</v>
      </c>
      <c r="JN31" s="207" t="s">
        <v>26</v>
      </c>
      <c r="JO31" s="207" t="s">
        <v>26</v>
      </c>
      <c r="JP31" s="207" t="s">
        <v>26</v>
      </c>
      <c r="JQ31" s="207" t="s">
        <v>26</v>
      </c>
      <c r="JR31" s="207" t="s">
        <v>26</v>
      </c>
      <c r="JS31" s="207" t="s">
        <v>26</v>
      </c>
      <c r="JT31" s="207" t="s">
        <v>26</v>
      </c>
      <c r="JU31" s="207" t="s">
        <v>26</v>
      </c>
      <c r="JV31" s="207" t="s">
        <v>26</v>
      </c>
      <c r="JW31" s="207" t="s">
        <v>26</v>
      </c>
      <c r="JX31" s="207" t="s">
        <v>26</v>
      </c>
      <c r="JY31" s="207" t="s">
        <v>26</v>
      </c>
      <c r="JZ31" s="207" t="s">
        <v>26</v>
      </c>
      <c r="KA31" s="207" t="s">
        <v>26</v>
      </c>
      <c r="KB31" s="207" t="s">
        <v>26</v>
      </c>
      <c r="KC31" s="207" t="s">
        <v>26</v>
      </c>
      <c r="KD31" s="207" t="s">
        <v>26</v>
      </c>
      <c r="KE31" s="207" t="s">
        <v>26</v>
      </c>
      <c r="KF31" s="207" t="s">
        <v>26</v>
      </c>
      <c r="KG31" s="207" t="s">
        <v>26</v>
      </c>
      <c r="KH31" s="207" t="s">
        <v>26</v>
      </c>
      <c r="KI31" s="207" t="s">
        <v>26</v>
      </c>
      <c r="KJ31" s="207" t="s">
        <v>26</v>
      </c>
      <c r="KK31" s="207" t="s">
        <v>26</v>
      </c>
      <c r="KL31" s="207" t="s">
        <v>26</v>
      </c>
      <c r="KM31" s="207" t="s">
        <v>26</v>
      </c>
      <c r="KN31" s="207" t="s">
        <v>26</v>
      </c>
      <c r="KO31" s="207" t="s">
        <v>26</v>
      </c>
      <c r="KP31" s="207" t="s">
        <v>26</v>
      </c>
      <c r="KQ31" s="207" t="s">
        <v>26</v>
      </c>
      <c r="KR31" s="207" t="s">
        <v>26</v>
      </c>
      <c r="KS31" s="207" t="s">
        <v>26</v>
      </c>
      <c r="KT31" s="207" t="s">
        <v>26</v>
      </c>
      <c r="KU31" s="207" t="s">
        <v>27</v>
      </c>
      <c r="KV31" s="207" t="s">
        <v>26</v>
      </c>
      <c r="KW31" s="207" t="s">
        <v>26</v>
      </c>
      <c r="KX31" s="207" t="s">
        <v>26</v>
      </c>
      <c r="KY31" s="207" t="s">
        <v>26</v>
      </c>
      <c r="KZ31" s="207" t="s">
        <v>26</v>
      </c>
      <c r="LA31" s="207" t="s">
        <v>26</v>
      </c>
      <c r="LB31" s="207" t="s">
        <v>26</v>
      </c>
      <c r="LC31" s="207" t="s">
        <v>26</v>
      </c>
      <c r="LD31" s="207" t="s">
        <v>26</v>
      </c>
      <c r="LE31" s="207" t="s">
        <v>26</v>
      </c>
      <c r="LF31" s="207" t="s">
        <v>26</v>
      </c>
      <c r="LG31" s="207" t="s">
        <v>26</v>
      </c>
      <c r="LH31" s="207" t="s">
        <v>26</v>
      </c>
      <c r="LI31" s="207" t="s">
        <v>26</v>
      </c>
      <c r="LJ31" s="207" t="s">
        <v>26</v>
      </c>
      <c r="LK31" s="207" t="s">
        <v>26</v>
      </c>
      <c r="LL31" s="207" t="s">
        <v>26</v>
      </c>
      <c r="LM31" s="207" t="s">
        <v>26</v>
      </c>
      <c r="LN31" s="207" t="s">
        <v>26</v>
      </c>
      <c r="LO31" s="207" t="s">
        <v>26</v>
      </c>
      <c r="LP31" s="207" t="s">
        <v>26</v>
      </c>
      <c r="LQ31" s="207" t="s">
        <v>26</v>
      </c>
      <c r="LR31" s="207" t="s">
        <v>26</v>
      </c>
      <c r="LS31" s="207" t="s">
        <v>26</v>
      </c>
      <c r="LT31" s="207" t="s">
        <v>26</v>
      </c>
      <c r="LU31" s="207" t="s">
        <v>26</v>
      </c>
      <c r="LV31" s="207" t="s">
        <v>26</v>
      </c>
      <c r="LW31" s="207" t="s">
        <v>26</v>
      </c>
      <c r="LX31" s="207" t="s">
        <v>26</v>
      </c>
      <c r="LY31" s="207" t="s">
        <v>26</v>
      </c>
      <c r="LZ31" s="207" t="s">
        <v>26</v>
      </c>
      <c r="MA31" s="207" t="s">
        <v>26</v>
      </c>
      <c r="MB31" s="207" t="s">
        <v>26</v>
      </c>
      <c r="MC31" s="207" t="s">
        <v>26</v>
      </c>
      <c r="MD31" s="207" t="s">
        <v>26</v>
      </c>
      <c r="ME31" s="207" t="s">
        <v>26</v>
      </c>
      <c r="MF31" s="207" t="s">
        <v>26</v>
      </c>
      <c r="MG31" s="207" t="s">
        <v>26</v>
      </c>
      <c r="MH31" s="207" t="s">
        <v>26</v>
      </c>
      <c r="MI31" s="207" t="s">
        <v>26</v>
      </c>
      <c r="MJ31" s="207" t="s">
        <v>26</v>
      </c>
      <c r="MK31" s="207" t="s">
        <v>26</v>
      </c>
      <c r="ML31" s="207" t="s">
        <v>26</v>
      </c>
      <c r="MM31" s="207" t="s">
        <v>26</v>
      </c>
      <c r="MN31" s="207" t="s">
        <v>26</v>
      </c>
      <c r="MO31" s="207" t="s">
        <v>26</v>
      </c>
      <c r="MP31" s="207" t="s">
        <v>26</v>
      </c>
      <c r="MQ31" s="207" t="s">
        <v>26</v>
      </c>
      <c r="MR31" s="207" t="s">
        <v>26</v>
      </c>
      <c r="MS31" s="207" t="s">
        <v>26</v>
      </c>
      <c r="MT31" s="207" t="s">
        <v>26</v>
      </c>
      <c r="MU31" s="207" t="s">
        <v>26</v>
      </c>
      <c r="MV31" s="207" t="s">
        <v>26</v>
      </c>
      <c r="MW31" s="207" t="s">
        <v>26</v>
      </c>
      <c r="MX31" s="207" t="s">
        <v>26</v>
      </c>
      <c r="MY31" s="207" t="s">
        <v>26</v>
      </c>
      <c r="MZ31" s="207" t="s">
        <v>27</v>
      </c>
      <c r="NA31" s="207" t="s">
        <v>26</v>
      </c>
      <c r="NB31" s="207" t="s">
        <v>26</v>
      </c>
      <c r="NC31" s="207" t="s">
        <v>27</v>
      </c>
      <c r="ND31" s="207" t="s">
        <v>26</v>
      </c>
      <c r="NE31" s="207" t="s">
        <v>26</v>
      </c>
      <c r="NF31" s="207">
        <v>0</v>
      </c>
      <c r="NG31" s="207" t="s">
        <v>27</v>
      </c>
      <c r="NH31" s="207" t="s">
        <v>26</v>
      </c>
      <c r="NI31" s="207" t="s">
        <v>26</v>
      </c>
      <c r="NJ31" s="207" t="s">
        <v>27</v>
      </c>
      <c r="NK31" s="207" t="s">
        <v>27</v>
      </c>
      <c r="NL31" s="207" t="s">
        <v>26</v>
      </c>
      <c r="NM31" s="207" t="s">
        <v>26</v>
      </c>
      <c r="NN31" s="207" t="s">
        <v>27</v>
      </c>
      <c r="NO31" s="207" t="s">
        <v>26</v>
      </c>
      <c r="NP31" s="207" t="s">
        <v>27</v>
      </c>
      <c r="NQ31" s="207" t="s">
        <v>26</v>
      </c>
      <c r="NR31" s="207" t="s">
        <v>26</v>
      </c>
      <c r="NS31" s="207" t="s">
        <v>26</v>
      </c>
      <c r="NT31" s="207" t="s">
        <v>26</v>
      </c>
      <c r="NU31" s="207" t="s">
        <v>26</v>
      </c>
      <c r="NV31" s="207" t="s">
        <v>27</v>
      </c>
      <c r="NW31" s="207" t="s">
        <v>26</v>
      </c>
      <c r="NX31" s="207">
        <v>0</v>
      </c>
      <c r="NY31" s="207" t="s">
        <v>26</v>
      </c>
      <c r="NZ31" s="207" t="s">
        <v>26</v>
      </c>
      <c r="OA31" s="207" t="s">
        <v>26</v>
      </c>
      <c r="OB31" s="207" t="s">
        <v>26</v>
      </c>
      <c r="OC31" s="207">
        <v>0</v>
      </c>
      <c r="OD31" s="207" t="s">
        <v>26</v>
      </c>
      <c r="OE31" s="207" t="s">
        <v>26</v>
      </c>
      <c r="OF31" s="207" t="s">
        <v>26</v>
      </c>
      <c r="OG31" s="207" t="s">
        <v>26</v>
      </c>
      <c r="OH31" s="207" t="s">
        <v>26</v>
      </c>
      <c r="OI31" s="207" t="s">
        <v>26</v>
      </c>
      <c r="OJ31" s="207" t="s">
        <v>26</v>
      </c>
      <c r="OK31" s="207" t="s">
        <v>26</v>
      </c>
      <c r="OL31" s="207" t="s">
        <v>26</v>
      </c>
      <c r="OM31" s="207" t="s">
        <v>26</v>
      </c>
      <c r="ON31" s="207" t="s">
        <v>26</v>
      </c>
      <c r="OO31" s="207">
        <v>0</v>
      </c>
      <c r="OP31" s="207" t="s">
        <v>26</v>
      </c>
      <c r="OQ31" s="207" t="s">
        <v>26</v>
      </c>
      <c r="OR31" s="207" t="s">
        <v>26</v>
      </c>
      <c r="OS31" s="207" t="s">
        <v>26</v>
      </c>
      <c r="OT31" s="207" t="s">
        <v>26</v>
      </c>
      <c r="OU31" s="207" t="s">
        <v>26</v>
      </c>
      <c r="OV31" s="207" t="s">
        <v>26</v>
      </c>
      <c r="OW31" s="207" t="s">
        <v>26</v>
      </c>
      <c r="OX31" s="207" t="s">
        <v>26</v>
      </c>
      <c r="OY31" s="207" t="s">
        <v>26</v>
      </c>
      <c r="OZ31" s="207" t="s">
        <v>26</v>
      </c>
      <c r="PA31" s="207" t="s">
        <v>26</v>
      </c>
      <c r="PB31" s="207" t="s">
        <v>26</v>
      </c>
      <c r="PC31" s="207" t="s">
        <v>26</v>
      </c>
      <c r="PD31" s="207" t="s">
        <v>26</v>
      </c>
      <c r="PE31" s="207" t="s">
        <v>26</v>
      </c>
      <c r="PF31" s="207" t="s">
        <v>26</v>
      </c>
      <c r="PG31" s="207" t="s">
        <v>26</v>
      </c>
      <c r="PH31" s="207">
        <v>0</v>
      </c>
      <c r="PI31" s="207" t="s">
        <v>26</v>
      </c>
      <c r="PJ31" s="207" t="s">
        <v>26</v>
      </c>
      <c r="PK31" s="207" t="s">
        <v>26</v>
      </c>
      <c r="PL31" s="207" t="s">
        <v>27</v>
      </c>
      <c r="PM31" s="207" t="s">
        <v>27</v>
      </c>
      <c r="PN31" s="207" t="s">
        <v>27</v>
      </c>
      <c r="PO31" s="207" t="s">
        <v>26</v>
      </c>
      <c r="PP31" s="207" t="s">
        <v>26</v>
      </c>
      <c r="PQ31" s="207" t="s">
        <v>26</v>
      </c>
      <c r="PR31" s="207" t="s">
        <v>26</v>
      </c>
      <c r="PS31" s="207" t="s">
        <v>26</v>
      </c>
      <c r="PT31" s="207" t="s">
        <v>26</v>
      </c>
      <c r="PU31" s="207" t="s">
        <v>26</v>
      </c>
      <c r="PV31" s="207" t="s">
        <v>26</v>
      </c>
      <c r="PW31" s="207" t="s">
        <v>27</v>
      </c>
      <c r="PX31" s="207" t="s">
        <v>27</v>
      </c>
      <c r="PY31" s="207" t="s">
        <v>27</v>
      </c>
      <c r="PZ31" s="207" t="s">
        <v>26</v>
      </c>
      <c r="QA31" s="207" t="s">
        <v>27</v>
      </c>
      <c r="QB31" s="207">
        <v>0</v>
      </c>
      <c r="QC31" s="207">
        <v>0</v>
      </c>
      <c r="QD31" s="207" t="s">
        <v>26</v>
      </c>
      <c r="QE31" s="207" t="s">
        <v>26</v>
      </c>
      <c r="QF31" s="207" t="s">
        <v>27</v>
      </c>
      <c r="QG31" s="207" t="s">
        <v>27</v>
      </c>
      <c r="QH31" s="207" t="s">
        <v>27</v>
      </c>
      <c r="QI31" s="207" t="s">
        <v>26</v>
      </c>
      <c r="QJ31" s="207" t="s">
        <v>26</v>
      </c>
      <c r="QK31" s="207" t="s">
        <v>27</v>
      </c>
      <c r="QL31" s="207" t="s">
        <v>26</v>
      </c>
      <c r="QM31" s="207" t="s">
        <v>26</v>
      </c>
      <c r="QN31" s="207" t="s">
        <v>26</v>
      </c>
      <c r="QO31" s="207" t="s">
        <v>26</v>
      </c>
      <c r="QP31" s="207" t="s">
        <v>26</v>
      </c>
      <c r="QQ31" s="207" t="s">
        <v>26</v>
      </c>
      <c r="QR31" s="207" t="s">
        <v>26</v>
      </c>
      <c r="QS31" s="207" t="s">
        <v>27</v>
      </c>
      <c r="QT31" s="207" t="s">
        <v>26</v>
      </c>
      <c r="QU31" s="207" t="s">
        <v>26</v>
      </c>
      <c r="QV31" s="207" t="s">
        <v>26</v>
      </c>
      <c r="QW31" s="207" t="s">
        <v>26</v>
      </c>
      <c r="QX31" s="207" t="s">
        <v>26</v>
      </c>
      <c r="QY31" s="207" t="s">
        <v>26</v>
      </c>
      <c r="QZ31" s="207" t="s">
        <v>26</v>
      </c>
      <c r="RA31" s="207" t="s">
        <v>26</v>
      </c>
      <c r="RB31" s="207" t="s">
        <v>26</v>
      </c>
      <c r="RC31" s="207" t="s">
        <v>26</v>
      </c>
      <c r="RD31" s="207" t="s">
        <v>26</v>
      </c>
      <c r="RE31" s="207" t="s">
        <v>26</v>
      </c>
      <c r="RF31" s="207" t="s">
        <v>26</v>
      </c>
      <c r="RG31" s="207" t="s">
        <v>26</v>
      </c>
      <c r="RH31" s="207" t="s">
        <v>26</v>
      </c>
      <c r="RI31" s="207" t="s">
        <v>26</v>
      </c>
      <c r="RJ31" s="207" t="s">
        <v>26</v>
      </c>
      <c r="RK31" s="207" t="s">
        <v>26</v>
      </c>
      <c r="RL31" s="207" t="s">
        <v>26</v>
      </c>
      <c r="RM31" s="207" t="s">
        <v>15</v>
      </c>
      <c r="RN31" s="207" t="s">
        <v>26</v>
      </c>
      <c r="RO31" s="207" t="s">
        <v>26</v>
      </c>
      <c r="RP31" s="207" t="s">
        <v>26</v>
      </c>
      <c r="RQ31" s="207" t="s">
        <v>26</v>
      </c>
      <c r="RR31" s="207" t="s">
        <v>26</v>
      </c>
      <c r="RS31" s="207" t="s">
        <v>26</v>
      </c>
      <c r="RT31" s="207" t="s">
        <v>15</v>
      </c>
      <c r="RU31" s="207" t="s">
        <v>15</v>
      </c>
      <c r="RV31" s="207" t="s">
        <v>15</v>
      </c>
      <c r="RW31" s="207" t="s">
        <v>26</v>
      </c>
      <c r="RX31" s="207" t="s">
        <v>26</v>
      </c>
      <c r="RY31" s="207" t="s">
        <v>26</v>
      </c>
      <c r="RZ31" s="207" t="s">
        <v>26</v>
      </c>
      <c r="SA31" s="207">
        <v>0</v>
      </c>
      <c r="SB31" s="207" t="s">
        <v>27</v>
      </c>
      <c r="SC31" s="207" t="s">
        <v>27</v>
      </c>
      <c r="SD31" s="207" t="s">
        <v>27</v>
      </c>
      <c r="SE31" s="207" t="s">
        <v>27</v>
      </c>
      <c r="SF31" s="207" t="s">
        <v>26</v>
      </c>
      <c r="SG31" s="207" t="s">
        <v>26</v>
      </c>
      <c r="SH31" s="207" t="s">
        <v>26</v>
      </c>
      <c r="SI31" s="207" t="s">
        <v>26</v>
      </c>
      <c r="SJ31" s="207" t="s">
        <v>26</v>
      </c>
      <c r="SK31" s="207" t="s">
        <v>26</v>
      </c>
      <c r="SL31" s="207" t="s">
        <v>26</v>
      </c>
      <c r="SM31" s="207" t="s">
        <v>26</v>
      </c>
      <c r="SN31" s="207" t="s">
        <v>26</v>
      </c>
      <c r="SO31" s="207" t="s">
        <v>26</v>
      </c>
      <c r="SP31" s="207" t="s">
        <v>27</v>
      </c>
      <c r="SQ31" s="207" t="s">
        <v>26</v>
      </c>
      <c r="SR31" s="207" t="s">
        <v>27</v>
      </c>
      <c r="SS31" s="207" t="s">
        <v>27</v>
      </c>
      <c r="ST31" s="207" t="s">
        <v>26</v>
      </c>
      <c r="SU31" s="207" t="s">
        <v>26</v>
      </c>
      <c r="SV31" s="207" t="s">
        <v>26</v>
      </c>
      <c r="SW31" s="207" t="s">
        <v>26</v>
      </c>
      <c r="SX31" s="207" t="s">
        <v>26</v>
      </c>
      <c r="SY31" s="207" t="s">
        <v>27</v>
      </c>
      <c r="SZ31" s="207" t="s">
        <v>26</v>
      </c>
      <c r="TA31" s="207" t="s">
        <v>26</v>
      </c>
      <c r="TB31" s="207" t="s">
        <v>26</v>
      </c>
      <c r="TC31" s="207" t="s">
        <v>26</v>
      </c>
      <c r="TD31" s="207" t="s">
        <v>26</v>
      </c>
      <c r="TE31" s="207" t="s">
        <v>26</v>
      </c>
      <c r="TF31" s="207" t="s">
        <v>26</v>
      </c>
      <c r="TG31" s="207" t="s">
        <v>26</v>
      </c>
      <c r="TH31" s="207" t="s">
        <v>26</v>
      </c>
      <c r="TI31" s="207" t="s">
        <v>26</v>
      </c>
      <c r="TJ31" s="207" t="s">
        <v>26</v>
      </c>
      <c r="TK31" s="207" t="s">
        <v>26</v>
      </c>
      <c r="TL31" s="207" t="s">
        <v>26</v>
      </c>
      <c r="TM31" s="207" t="s">
        <v>26</v>
      </c>
      <c r="TN31" s="207" t="s">
        <v>26</v>
      </c>
      <c r="TO31" s="207" t="s">
        <v>26</v>
      </c>
      <c r="TP31" s="207" t="s">
        <v>27</v>
      </c>
      <c r="TQ31" s="207" t="s">
        <v>26</v>
      </c>
      <c r="TR31" s="207" t="s">
        <v>26</v>
      </c>
      <c r="TS31" s="207" t="s">
        <v>26</v>
      </c>
      <c r="TT31" s="207" t="s">
        <v>26</v>
      </c>
      <c r="TU31" s="207" t="s">
        <v>26</v>
      </c>
      <c r="TV31" s="207" t="s">
        <v>26</v>
      </c>
      <c r="TW31" s="207" t="s">
        <v>27</v>
      </c>
      <c r="TX31" s="207" t="s">
        <v>27</v>
      </c>
      <c r="TY31" s="207" t="s">
        <v>26</v>
      </c>
      <c r="TZ31" s="207" t="s">
        <v>26</v>
      </c>
      <c r="UA31" s="207">
        <v>0</v>
      </c>
      <c r="UB31" s="207" t="s">
        <v>26</v>
      </c>
      <c r="UC31" s="207" t="s">
        <v>26</v>
      </c>
      <c r="UD31" s="207" t="s">
        <v>26</v>
      </c>
      <c r="UE31" s="207" t="s">
        <v>26</v>
      </c>
      <c r="UF31" s="207" t="s">
        <v>26</v>
      </c>
      <c r="UG31" s="207" t="s">
        <v>26</v>
      </c>
      <c r="UH31" s="207" t="s">
        <v>27</v>
      </c>
      <c r="UI31" s="207" t="s">
        <v>27</v>
      </c>
      <c r="UJ31" s="207" t="s">
        <v>26</v>
      </c>
      <c r="UK31" s="207" t="s">
        <v>26</v>
      </c>
      <c r="UL31" s="207" t="s">
        <v>26</v>
      </c>
      <c r="UM31" s="207" t="s">
        <v>26</v>
      </c>
      <c r="UN31" s="207" t="s">
        <v>26</v>
      </c>
      <c r="UO31" s="207" t="s">
        <v>26</v>
      </c>
      <c r="UP31" s="207" t="s">
        <v>26</v>
      </c>
      <c r="UQ31" s="207" t="s">
        <v>26</v>
      </c>
      <c r="UR31" s="207" t="s">
        <v>26</v>
      </c>
      <c r="US31" s="207">
        <v>0</v>
      </c>
      <c r="UT31" s="207" t="s">
        <v>27</v>
      </c>
      <c r="UU31" s="207" t="s">
        <v>26</v>
      </c>
      <c r="UV31" s="207" t="s">
        <v>26</v>
      </c>
      <c r="UW31" s="207" t="s">
        <v>26</v>
      </c>
      <c r="UX31" s="207" t="s">
        <v>26</v>
      </c>
      <c r="UY31" s="207" t="s">
        <v>26</v>
      </c>
      <c r="UZ31" s="207" t="s">
        <v>26</v>
      </c>
      <c r="VA31" s="207" t="s">
        <v>26</v>
      </c>
      <c r="VB31" s="207" t="s">
        <v>27</v>
      </c>
      <c r="VC31" s="207" t="s">
        <v>26</v>
      </c>
      <c r="VD31" s="207" t="s">
        <v>26</v>
      </c>
      <c r="VE31" s="207" t="s">
        <v>26</v>
      </c>
      <c r="VF31" s="207" t="s">
        <v>27</v>
      </c>
      <c r="VG31" s="207" t="s">
        <v>26</v>
      </c>
      <c r="VH31" s="207" t="s">
        <v>26</v>
      </c>
      <c r="VI31" s="207" t="s">
        <v>26</v>
      </c>
      <c r="VJ31" s="207" t="s">
        <v>26</v>
      </c>
      <c r="VK31" s="207" t="s">
        <v>26</v>
      </c>
      <c r="VL31" s="207" t="s">
        <v>26</v>
      </c>
      <c r="VM31" s="207" t="s">
        <v>27</v>
      </c>
      <c r="VN31" s="207" t="s">
        <v>26</v>
      </c>
      <c r="VO31" s="207" t="s">
        <v>26</v>
      </c>
      <c r="VP31" s="207" t="s">
        <v>26</v>
      </c>
      <c r="VQ31" s="207" t="s">
        <v>26</v>
      </c>
      <c r="VR31" s="207" t="s">
        <v>26</v>
      </c>
      <c r="VS31" s="207" t="s">
        <v>26</v>
      </c>
      <c r="VT31" s="207" t="s">
        <v>26</v>
      </c>
      <c r="VU31" s="207" t="s">
        <v>69</v>
      </c>
      <c r="VV31" s="207" t="s">
        <v>26</v>
      </c>
      <c r="VW31" s="207" t="s">
        <v>26</v>
      </c>
      <c r="VX31" s="207" t="s">
        <v>26</v>
      </c>
      <c r="VY31" s="207" t="s">
        <v>27</v>
      </c>
      <c r="VZ31" s="207" t="s">
        <v>26</v>
      </c>
      <c r="WA31" s="207" t="s">
        <v>27</v>
      </c>
      <c r="WB31" s="207" t="s">
        <v>26</v>
      </c>
      <c r="WC31" s="207" t="s">
        <v>26</v>
      </c>
      <c r="WD31" s="207" t="s">
        <v>26</v>
      </c>
      <c r="WE31" s="207" t="s">
        <v>26</v>
      </c>
      <c r="WF31" s="207" t="s">
        <v>27</v>
      </c>
      <c r="WG31" s="207" t="s">
        <v>26</v>
      </c>
      <c r="WH31" s="207" t="s">
        <v>26</v>
      </c>
      <c r="WI31" s="207" t="s">
        <v>26</v>
      </c>
      <c r="WJ31" s="207" t="s">
        <v>27</v>
      </c>
      <c r="WK31" s="207" t="s">
        <v>26</v>
      </c>
      <c r="WL31" s="207" t="s">
        <v>26</v>
      </c>
      <c r="WM31" s="207" t="s">
        <v>26</v>
      </c>
      <c r="WN31" s="207" t="s">
        <v>26</v>
      </c>
      <c r="WO31" s="207" t="s">
        <v>26</v>
      </c>
      <c r="WP31" s="207" t="s">
        <v>26</v>
      </c>
      <c r="WQ31" s="207" t="s">
        <v>27</v>
      </c>
      <c r="WR31" s="207" t="s">
        <v>26</v>
      </c>
      <c r="WS31" s="207" t="s">
        <v>26</v>
      </c>
      <c r="WT31" s="207" t="s">
        <v>26</v>
      </c>
      <c r="WU31" s="207" t="s">
        <v>26</v>
      </c>
      <c r="WV31" s="207" t="s">
        <v>26</v>
      </c>
      <c r="WW31" s="207" t="s">
        <v>26</v>
      </c>
      <c r="WX31" s="207" t="s">
        <v>26</v>
      </c>
      <c r="WY31" s="207" t="s">
        <v>26</v>
      </c>
      <c r="WZ31" s="207" t="s">
        <v>26</v>
      </c>
      <c r="XA31" s="207" t="s">
        <v>26</v>
      </c>
      <c r="XB31" s="207" t="s">
        <v>26</v>
      </c>
      <c r="XC31" s="207" t="s">
        <v>26</v>
      </c>
      <c r="XD31" s="207" t="s">
        <v>26</v>
      </c>
      <c r="XE31" s="207" t="s">
        <v>26</v>
      </c>
      <c r="XF31" s="207" t="s">
        <v>26</v>
      </c>
      <c r="XG31" s="207" t="s">
        <v>26</v>
      </c>
      <c r="XH31" s="207" t="s">
        <v>26</v>
      </c>
      <c r="XI31" s="207" t="s">
        <v>26</v>
      </c>
      <c r="XJ31" s="207" t="s">
        <v>26</v>
      </c>
      <c r="XK31" s="207" t="s">
        <v>26</v>
      </c>
      <c r="XL31" s="207" t="s">
        <v>26</v>
      </c>
      <c r="XM31" s="207" t="s">
        <v>26</v>
      </c>
      <c r="XN31" s="207" t="s">
        <v>26</v>
      </c>
      <c r="XO31" s="207" t="s">
        <v>26</v>
      </c>
      <c r="XP31" s="207" t="s">
        <v>26</v>
      </c>
      <c r="XQ31" s="207" t="s">
        <v>26</v>
      </c>
      <c r="XR31" s="207" t="s">
        <v>26</v>
      </c>
      <c r="XS31" s="207" t="s">
        <v>26</v>
      </c>
      <c r="XT31" s="207" t="s">
        <v>26</v>
      </c>
      <c r="XU31" s="207" t="s">
        <v>26</v>
      </c>
      <c r="XV31" s="207" t="s">
        <v>26</v>
      </c>
      <c r="XW31" s="207" t="s">
        <v>27</v>
      </c>
      <c r="XX31" s="207" t="s">
        <v>26</v>
      </c>
      <c r="XY31" s="207" t="s">
        <v>26</v>
      </c>
      <c r="XZ31" s="207" t="s">
        <v>26</v>
      </c>
      <c r="YA31" s="207" t="s">
        <v>26</v>
      </c>
      <c r="YB31" s="207" t="s">
        <v>26</v>
      </c>
      <c r="YC31" s="207" t="s">
        <v>26</v>
      </c>
      <c r="YD31" s="207" t="s">
        <v>27</v>
      </c>
      <c r="YE31" s="207" t="s">
        <v>26</v>
      </c>
      <c r="YF31" s="207" t="s">
        <v>26</v>
      </c>
      <c r="YG31" s="207" t="s">
        <v>26</v>
      </c>
      <c r="YH31" s="207" t="s">
        <v>26</v>
      </c>
      <c r="YI31" s="207" t="s">
        <v>26</v>
      </c>
      <c r="YJ31" s="207" t="s">
        <v>26</v>
      </c>
      <c r="YK31" s="207" t="s">
        <v>26</v>
      </c>
      <c r="YL31" s="207" t="s">
        <v>26</v>
      </c>
      <c r="YM31" s="207" t="s">
        <v>26</v>
      </c>
      <c r="YN31" s="207" t="s">
        <v>27</v>
      </c>
      <c r="YO31" s="207" t="s">
        <v>26</v>
      </c>
      <c r="YP31" s="207" t="s">
        <v>26</v>
      </c>
      <c r="YQ31" s="207" t="s">
        <v>26</v>
      </c>
      <c r="YR31" s="207" t="s">
        <v>26</v>
      </c>
      <c r="YS31" s="207" t="s">
        <v>26</v>
      </c>
      <c r="YT31" s="207" t="s">
        <v>26</v>
      </c>
      <c r="YU31" s="207" t="s">
        <v>26</v>
      </c>
      <c r="YV31" s="207" t="s">
        <v>26</v>
      </c>
      <c r="YW31" s="207" t="s">
        <v>27</v>
      </c>
      <c r="YX31" s="207" t="s">
        <v>26</v>
      </c>
      <c r="YY31" s="207" t="s">
        <v>26</v>
      </c>
      <c r="YZ31" s="207" t="s">
        <v>26</v>
      </c>
      <c r="ZA31" s="207" t="s">
        <v>26</v>
      </c>
      <c r="ZB31" s="207" t="s">
        <v>26</v>
      </c>
      <c r="ZC31" s="207" t="s">
        <v>26</v>
      </c>
      <c r="ZD31" s="207" t="s">
        <v>26</v>
      </c>
      <c r="ZE31" s="207" t="s">
        <v>26</v>
      </c>
      <c r="ZF31" s="207" t="s">
        <v>26</v>
      </c>
      <c r="ZG31" s="207" t="s">
        <v>26</v>
      </c>
      <c r="ZH31" s="207" t="s">
        <v>26</v>
      </c>
      <c r="ZI31" s="207" t="s">
        <v>26</v>
      </c>
      <c r="ZJ31" s="207" t="s">
        <v>26</v>
      </c>
      <c r="ZK31" s="207" t="s">
        <v>26</v>
      </c>
      <c r="ZL31" s="207" t="s">
        <v>26</v>
      </c>
      <c r="ZM31" s="207" t="s">
        <v>26</v>
      </c>
      <c r="ZN31" s="207" t="s">
        <v>26</v>
      </c>
      <c r="ZO31" s="207" t="s">
        <v>26</v>
      </c>
      <c r="ZP31" s="207" t="s">
        <v>26</v>
      </c>
      <c r="ZQ31" s="207" t="s">
        <v>26</v>
      </c>
      <c r="ZR31" s="207" t="s">
        <v>26</v>
      </c>
      <c r="ZS31" s="207" t="s">
        <v>26</v>
      </c>
      <c r="ZT31" s="207" t="s">
        <v>26</v>
      </c>
      <c r="ZU31" s="207" t="s">
        <v>26</v>
      </c>
      <c r="ZV31" s="207" t="s">
        <v>26</v>
      </c>
      <c r="ZW31" s="207" t="s">
        <v>26</v>
      </c>
      <c r="ZX31" s="207" t="s">
        <v>26</v>
      </c>
      <c r="ZY31" s="207" t="s">
        <v>69</v>
      </c>
      <c r="ZZ31" s="207">
        <v>0</v>
      </c>
      <c r="AAA31" s="207" t="s">
        <v>158</v>
      </c>
      <c r="AAB31" s="207" t="s">
        <v>158</v>
      </c>
      <c r="AAC31" s="207" t="s">
        <v>158</v>
      </c>
      <c r="AAD31" s="207" t="s">
        <v>158</v>
      </c>
      <c r="AAE31" s="207" t="s">
        <v>158</v>
      </c>
      <c r="AAF31" s="207" t="s">
        <v>158</v>
      </c>
      <c r="AAG31" s="207" t="s">
        <v>158</v>
      </c>
      <c r="AAH31" s="207" t="s">
        <v>158</v>
      </c>
      <c r="AAI31" s="207" t="s">
        <v>158</v>
      </c>
      <c r="AAJ31" s="207" t="s">
        <v>158</v>
      </c>
      <c r="AAK31" s="207" t="s">
        <v>158</v>
      </c>
      <c r="AAL31" s="207" t="s">
        <v>158</v>
      </c>
      <c r="AAM31" s="207" t="s">
        <v>158</v>
      </c>
      <c r="AAN31" s="207" t="s">
        <v>158</v>
      </c>
      <c r="AAO31" s="207" t="s">
        <v>158</v>
      </c>
      <c r="AAP31" s="207" t="s">
        <v>158</v>
      </c>
      <c r="AAQ31" s="207" t="s">
        <v>158</v>
      </c>
      <c r="AAR31" s="207" t="s">
        <v>158</v>
      </c>
      <c r="AAS31" s="207" t="s">
        <v>158</v>
      </c>
      <c r="AAT31" s="207" t="s">
        <v>158</v>
      </c>
      <c r="AAU31" s="207" t="s">
        <v>158</v>
      </c>
      <c r="AAV31" s="207" t="s">
        <v>158</v>
      </c>
      <c r="AAW31" s="207" t="s">
        <v>158</v>
      </c>
      <c r="AAX31" s="207" t="s">
        <v>158</v>
      </c>
      <c r="AAY31" s="207" t="s">
        <v>158</v>
      </c>
      <c r="AAZ31" s="207" t="s">
        <v>158</v>
      </c>
      <c r="ABA31" s="306">
        <f>(ÜBERSICHT!K31)</f>
        <v>0</v>
      </c>
      <c r="ABB31" s="195">
        <f>(ÜBERSICHT!L31)</f>
        <v>0</v>
      </c>
      <c r="ABC31" s="206">
        <f t="shared" si="2"/>
        <v>488</v>
      </c>
      <c r="ABD31" s="34">
        <f t="shared" si="3"/>
        <v>426</v>
      </c>
      <c r="ABE31" s="34">
        <f t="shared" si="4"/>
        <v>51</v>
      </c>
      <c r="ABF31" s="34">
        <f t="shared" si="5"/>
        <v>11</v>
      </c>
      <c r="ABG31" s="34">
        <f t="shared" si="6"/>
        <v>4</v>
      </c>
      <c r="ABH31" s="34">
        <f t="shared" si="7"/>
        <v>0</v>
      </c>
      <c r="ABI31" s="34">
        <f t="shared" si="8"/>
        <v>204</v>
      </c>
      <c r="ABJ31" s="73">
        <f t="shared" si="9"/>
        <v>696</v>
      </c>
      <c r="ABK31" s="28"/>
      <c r="ABL31">
        <v>4</v>
      </c>
      <c r="ABM31" s="155">
        <v>115</v>
      </c>
      <c r="ABN31" s="28" t="s">
        <v>174</v>
      </c>
      <c r="ABO31" s="28"/>
      <c r="ABP31" s="271" t="str">
        <f>(Mitglieder!C33)</f>
        <v>SCaRaMaNGa</v>
      </c>
      <c r="ABQ31" s="216">
        <f t="shared" si="103"/>
        <v>0.87295081967213117</v>
      </c>
      <c r="ABR31" s="216">
        <f t="shared" si="104"/>
        <v>0.83870967741935476</v>
      </c>
      <c r="ABS31" s="34">
        <f t="shared" si="10"/>
        <v>26</v>
      </c>
      <c r="ABT31" s="34">
        <f t="shared" si="11"/>
        <v>5</v>
      </c>
      <c r="ABU31" s="34">
        <f t="shared" si="12"/>
        <v>0</v>
      </c>
      <c r="ABV31" s="34">
        <f t="shared" si="13"/>
        <v>0</v>
      </c>
      <c r="ABW31" s="34">
        <f t="shared" si="14"/>
        <v>0</v>
      </c>
      <c r="ABX31" s="34">
        <f t="shared" si="15"/>
        <v>0</v>
      </c>
      <c r="ABY31" s="73">
        <f t="shared" si="16"/>
        <v>31</v>
      </c>
      <c r="ABZ31" s="216">
        <f t="shared" si="105"/>
        <v>0.81481481481481477</v>
      </c>
      <c r="ACA31" s="34">
        <f t="shared" si="17"/>
        <v>22</v>
      </c>
      <c r="ACB31" s="34">
        <f t="shared" si="18"/>
        <v>4</v>
      </c>
      <c r="ACC31" s="34">
        <f t="shared" si="19"/>
        <v>1</v>
      </c>
      <c r="ACD31" s="34">
        <f t="shared" si="20"/>
        <v>4</v>
      </c>
      <c r="ACE31" s="34">
        <f t="shared" si="21"/>
        <v>0</v>
      </c>
      <c r="ACF31" s="34">
        <f t="shared" si="22"/>
        <v>0</v>
      </c>
      <c r="ACG31" s="73">
        <f t="shared" si="113"/>
        <v>31</v>
      </c>
      <c r="ACH31" s="216">
        <f t="shared" si="106"/>
        <v>0.83870967741935476</v>
      </c>
      <c r="ACI31" s="34">
        <f t="shared" si="24"/>
        <v>26</v>
      </c>
      <c r="ACJ31" s="34">
        <f t="shared" si="25"/>
        <v>5</v>
      </c>
      <c r="ACK31" s="34">
        <f t="shared" si="26"/>
        <v>0</v>
      </c>
      <c r="ACL31" s="34">
        <f t="shared" si="27"/>
        <v>0</v>
      </c>
      <c r="ACM31" s="34">
        <f t="shared" si="28"/>
        <v>0</v>
      </c>
      <c r="ACN31" s="34">
        <f t="shared" si="29"/>
        <v>0</v>
      </c>
      <c r="ACO31" s="73">
        <f t="shared" si="114"/>
        <v>31</v>
      </c>
      <c r="ACP31" s="216">
        <f t="shared" si="107"/>
        <v>0.76666666666666661</v>
      </c>
      <c r="ACQ31" s="34">
        <f t="shared" si="31"/>
        <v>23</v>
      </c>
      <c r="ACR31" s="34">
        <f t="shared" si="32"/>
        <v>5</v>
      </c>
      <c r="ACS31" s="34">
        <f t="shared" si="33"/>
        <v>2</v>
      </c>
      <c r="ACT31" s="34">
        <f t="shared" si="34"/>
        <v>0</v>
      </c>
      <c r="ACU31" s="34">
        <f t="shared" si="35"/>
        <v>0</v>
      </c>
      <c r="ACV31" s="34">
        <f t="shared" si="36"/>
        <v>0</v>
      </c>
      <c r="ACW31" s="73">
        <f t="shared" si="115"/>
        <v>30</v>
      </c>
      <c r="ACX31" s="216">
        <f t="shared" si="108"/>
        <v>0.83333333333333337</v>
      </c>
      <c r="ACY31" s="34">
        <f t="shared" si="38"/>
        <v>25</v>
      </c>
      <c r="ACZ31" s="34">
        <f t="shared" si="39"/>
        <v>5</v>
      </c>
      <c r="ADA31" s="34">
        <f t="shared" si="40"/>
        <v>0</v>
      </c>
      <c r="ADB31" s="34">
        <f t="shared" si="41"/>
        <v>0</v>
      </c>
      <c r="ADC31" s="34">
        <f t="shared" si="42"/>
        <v>0</v>
      </c>
      <c r="ADD31" s="34">
        <f t="shared" si="43"/>
        <v>1</v>
      </c>
      <c r="ADE31" s="73">
        <f t="shared" si="116"/>
        <v>31</v>
      </c>
      <c r="ADF31" s="216">
        <f t="shared" si="109"/>
        <v>0.9</v>
      </c>
      <c r="ADG31" s="34">
        <f t="shared" si="45"/>
        <v>27</v>
      </c>
      <c r="ADH31" s="34">
        <f t="shared" si="46"/>
        <v>3</v>
      </c>
      <c r="ADI31" s="34">
        <f t="shared" si="47"/>
        <v>0</v>
      </c>
      <c r="ADJ31" s="34">
        <f t="shared" si="48"/>
        <v>0</v>
      </c>
      <c r="ADK31" s="34">
        <f t="shared" si="49"/>
        <v>0</v>
      </c>
      <c r="ADL31" s="34">
        <f t="shared" si="50"/>
        <v>0</v>
      </c>
      <c r="ADM31" s="73">
        <f t="shared" si="117"/>
        <v>30</v>
      </c>
      <c r="ADN31" s="216">
        <f t="shared" si="110"/>
        <v>0.93548387096774188</v>
      </c>
      <c r="ADO31" s="34">
        <f t="shared" si="52"/>
        <v>29</v>
      </c>
      <c r="ADP31" s="34">
        <f t="shared" si="53"/>
        <v>2</v>
      </c>
      <c r="ADQ31" s="34">
        <f t="shared" si="54"/>
        <v>0</v>
      </c>
      <c r="ADR31" s="34">
        <f t="shared" si="55"/>
        <v>0</v>
      </c>
      <c r="ADS31" s="34">
        <f t="shared" si="56"/>
        <v>0</v>
      </c>
      <c r="ADT31" s="34">
        <f t="shared" si="57"/>
        <v>0</v>
      </c>
      <c r="ADU31" s="73">
        <f t="shared" si="118"/>
        <v>31</v>
      </c>
      <c r="ADV31" s="216">
        <f t="shared" si="111"/>
        <v>0.93548387096774188</v>
      </c>
      <c r="ADW31" s="34">
        <f t="shared" si="72"/>
        <v>29</v>
      </c>
      <c r="ADX31" s="34">
        <f t="shared" si="73"/>
        <v>2</v>
      </c>
      <c r="ADY31" s="34">
        <f t="shared" si="74"/>
        <v>0</v>
      </c>
      <c r="ADZ31" s="34">
        <f t="shared" si="75"/>
        <v>0</v>
      </c>
      <c r="AEA31" s="34">
        <f t="shared" si="76"/>
        <v>0</v>
      </c>
      <c r="AEB31" s="34">
        <f t="shared" si="77"/>
        <v>0</v>
      </c>
      <c r="AEC31" s="73">
        <f t="shared" si="119"/>
        <v>31</v>
      </c>
      <c r="AED31" s="216">
        <f t="shared" si="112"/>
        <v>0.88888888888888884</v>
      </c>
      <c r="AEE31" s="34">
        <f t="shared" si="79"/>
        <v>8</v>
      </c>
      <c r="AEF31" s="34">
        <f t="shared" si="80"/>
        <v>0</v>
      </c>
      <c r="AEG31" s="34">
        <f t="shared" si="81"/>
        <v>1</v>
      </c>
      <c r="AEH31" s="34">
        <f t="shared" si="82"/>
        <v>0</v>
      </c>
      <c r="AEI31" s="34">
        <f t="shared" si="83"/>
        <v>0</v>
      </c>
      <c r="AEJ31" s="34">
        <f t="shared" si="84"/>
        <v>1</v>
      </c>
      <c r="AEK31" s="73">
        <f t="shared" si="120"/>
        <v>10</v>
      </c>
    </row>
    <row r="32" spans="1:817" x14ac:dyDescent="0.3">
      <c r="A32" s="200">
        <f t="shared" si="61"/>
        <v>30</v>
      </c>
      <c r="B32" s="283">
        <f>1*SUBTOTAL(3,A$3:A32)</f>
        <v>30</v>
      </c>
      <c r="C32" s="6" t="str">
        <f>(Mitglieder!C32)</f>
        <v>Psycho</v>
      </c>
      <c r="D32" s="171">
        <f t="shared" si="0"/>
        <v>1</v>
      </c>
      <c r="E32" s="171">
        <f t="shared" si="1"/>
        <v>1</v>
      </c>
      <c r="F32" s="56"/>
      <c r="G32" s="207" t="s">
        <v>69</v>
      </c>
      <c r="H32" s="207" t="s">
        <v>69</v>
      </c>
      <c r="I32" s="207" t="s">
        <v>69</v>
      </c>
      <c r="J32" s="207" t="s">
        <v>69</v>
      </c>
      <c r="K32" s="207" t="s">
        <v>69</v>
      </c>
      <c r="L32" s="207" t="s">
        <v>69</v>
      </c>
      <c r="M32" s="207" t="s">
        <v>69</v>
      </c>
      <c r="N32" s="207" t="s">
        <v>69</v>
      </c>
      <c r="O32" s="207" t="s">
        <v>69</v>
      </c>
      <c r="P32" s="207" t="s">
        <v>69</v>
      </c>
      <c r="Q32" s="207" t="s">
        <v>69</v>
      </c>
      <c r="R32" s="207" t="s">
        <v>69</v>
      </c>
      <c r="S32" s="207" t="s">
        <v>69</v>
      </c>
      <c r="T32" s="207" t="s">
        <v>69</v>
      </c>
      <c r="U32" s="207" t="s">
        <v>69</v>
      </c>
      <c r="V32" s="207" t="s">
        <v>69</v>
      </c>
      <c r="W32" s="207" t="s">
        <v>69</v>
      </c>
      <c r="X32" s="207" t="s">
        <v>69</v>
      </c>
      <c r="Y32" s="207" t="s">
        <v>69</v>
      </c>
      <c r="Z32" s="207" t="s">
        <v>69</v>
      </c>
      <c r="AA32" s="207" t="s">
        <v>69</v>
      </c>
      <c r="AB32" s="207" t="s">
        <v>69</v>
      </c>
      <c r="AC32" s="207" t="s">
        <v>69</v>
      </c>
      <c r="AD32" s="207" t="s">
        <v>69</v>
      </c>
      <c r="AE32" s="207" t="s">
        <v>69</v>
      </c>
      <c r="AF32" s="207" t="s">
        <v>69</v>
      </c>
      <c r="AG32" s="207" t="s">
        <v>69</v>
      </c>
      <c r="AH32" s="207" t="s">
        <v>69</v>
      </c>
      <c r="AI32" s="207" t="s">
        <v>69</v>
      </c>
      <c r="AJ32" s="207" t="s">
        <v>69</v>
      </c>
      <c r="AK32" s="207" t="s">
        <v>69</v>
      </c>
      <c r="AL32" s="207" t="s">
        <v>69</v>
      </c>
      <c r="AM32" s="207" t="s">
        <v>69</v>
      </c>
      <c r="AN32" s="207" t="s">
        <v>69</v>
      </c>
      <c r="AO32" s="207" t="s">
        <v>69</v>
      </c>
      <c r="AP32" s="207" t="s">
        <v>69</v>
      </c>
      <c r="AQ32" s="207" t="s">
        <v>69</v>
      </c>
      <c r="AR32" s="207" t="s">
        <v>69</v>
      </c>
      <c r="AS32" s="207" t="s">
        <v>69</v>
      </c>
      <c r="AT32" s="207" t="s">
        <v>69</v>
      </c>
      <c r="AU32" s="207" t="s">
        <v>69</v>
      </c>
      <c r="AV32" s="207" t="s">
        <v>69</v>
      </c>
      <c r="AW32" s="207" t="s">
        <v>69</v>
      </c>
      <c r="AX32" s="207" t="s">
        <v>69</v>
      </c>
      <c r="AY32" s="207" t="s">
        <v>69</v>
      </c>
      <c r="AZ32" s="207" t="s">
        <v>69</v>
      </c>
      <c r="BA32" s="207" t="s">
        <v>69</v>
      </c>
      <c r="BB32" s="207" t="s">
        <v>69</v>
      </c>
      <c r="BC32" s="207" t="s">
        <v>69</v>
      </c>
      <c r="BD32" s="207" t="s">
        <v>69</v>
      </c>
      <c r="BE32" s="207" t="s">
        <v>69</v>
      </c>
      <c r="BF32" s="207" t="s">
        <v>69</v>
      </c>
      <c r="BG32" s="207" t="s">
        <v>69</v>
      </c>
      <c r="BH32" s="207" t="s">
        <v>69</v>
      </c>
      <c r="BI32" s="207" t="s">
        <v>69</v>
      </c>
      <c r="BJ32" s="207" t="s">
        <v>69</v>
      </c>
      <c r="BK32" s="207" t="s">
        <v>69</v>
      </c>
      <c r="BL32" s="207" t="s">
        <v>69</v>
      </c>
      <c r="BM32" s="207" t="s">
        <v>69</v>
      </c>
      <c r="BN32" s="207" t="s">
        <v>69</v>
      </c>
      <c r="BO32" s="207" t="s">
        <v>69</v>
      </c>
      <c r="BP32" s="207" t="s">
        <v>69</v>
      </c>
      <c r="BQ32" s="207" t="s">
        <v>69</v>
      </c>
      <c r="BR32" s="207" t="s">
        <v>69</v>
      </c>
      <c r="BS32" s="207" t="s">
        <v>69</v>
      </c>
      <c r="BT32" s="207" t="s">
        <v>69</v>
      </c>
      <c r="BU32" s="207" t="s">
        <v>69</v>
      </c>
      <c r="BV32" s="207" t="s">
        <v>69</v>
      </c>
      <c r="BW32" s="207" t="s">
        <v>69</v>
      </c>
      <c r="BX32" s="207" t="s">
        <v>69</v>
      </c>
      <c r="BY32" s="207" t="s">
        <v>69</v>
      </c>
      <c r="BZ32" s="207" t="s">
        <v>69</v>
      </c>
      <c r="CA32" s="207" t="s">
        <v>69</v>
      </c>
      <c r="CB32" s="207" t="s">
        <v>69</v>
      </c>
      <c r="CC32" s="207" t="s">
        <v>69</v>
      </c>
      <c r="CD32" s="207" t="s">
        <v>69</v>
      </c>
      <c r="CE32" s="207" t="s">
        <v>69</v>
      </c>
      <c r="CF32" s="207" t="s">
        <v>69</v>
      </c>
      <c r="CG32" s="207" t="s">
        <v>69</v>
      </c>
      <c r="CH32" s="207" t="s">
        <v>69</v>
      </c>
      <c r="CI32" s="207" t="s">
        <v>69</v>
      </c>
      <c r="CJ32" s="207" t="s">
        <v>69</v>
      </c>
      <c r="CK32" s="207" t="s">
        <v>69</v>
      </c>
      <c r="CL32" s="207" t="s">
        <v>69</v>
      </c>
      <c r="CM32" s="207" t="s">
        <v>69</v>
      </c>
      <c r="CN32" s="207" t="s">
        <v>69</v>
      </c>
      <c r="CO32" s="207" t="s">
        <v>69</v>
      </c>
      <c r="CP32" s="207" t="s">
        <v>69</v>
      </c>
      <c r="CQ32" s="207" t="s">
        <v>69</v>
      </c>
      <c r="CR32" s="207" t="s">
        <v>69</v>
      </c>
      <c r="CS32" s="207" t="s">
        <v>69</v>
      </c>
      <c r="CT32" s="207" t="s">
        <v>69</v>
      </c>
      <c r="CU32" s="207" t="s">
        <v>69</v>
      </c>
      <c r="CV32" s="207" t="s">
        <v>69</v>
      </c>
      <c r="CW32" s="207" t="s">
        <v>69</v>
      </c>
      <c r="CX32" s="207" t="s">
        <v>69</v>
      </c>
      <c r="CY32" s="207" t="s">
        <v>69</v>
      </c>
      <c r="CZ32" s="207" t="s">
        <v>69</v>
      </c>
      <c r="DA32" s="207" t="s">
        <v>69</v>
      </c>
      <c r="DB32" s="207" t="s">
        <v>69</v>
      </c>
      <c r="DC32" s="207" t="s">
        <v>69</v>
      </c>
      <c r="DD32" s="207" t="s">
        <v>69</v>
      </c>
      <c r="DE32" s="207" t="s">
        <v>69</v>
      </c>
      <c r="DF32" s="207" t="s">
        <v>69</v>
      </c>
      <c r="DG32" s="207" t="s">
        <v>69</v>
      </c>
      <c r="DH32" s="207" t="s">
        <v>69</v>
      </c>
      <c r="DI32" s="207" t="s">
        <v>69</v>
      </c>
      <c r="DJ32" s="207" t="s">
        <v>69</v>
      </c>
      <c r="DK32" s="207" t="s">
        <v>69</v>
      </c>
      <c r="DL32" s="207" t="s">
        <v>69</v>
      </c>
      <c r="DM32" s="207" t="s">
        <v>69</v>
      </c>
      <c r="DN32" s="207" t="s">
        <v>69</v>
      </c>
      <c r="DO32" s="207" t="s">
        <v>69</v>
      </c>
      <c r="DP32" s="207" t="s">
        <v>69</v>
      </c>
      <c r="DQ32" s="207" t="s">
        <v>69</v>
      </c>
      <c r="DR32" s="207" t="s">
        <v>69</v>
      </c>
      <c r="DS32" s="207" t="s">
        <v>69</v>
      </c>
      <c r="DT32" s="207" t="s">
        <v>69</v>
      </c>
      <c r="DU32" s="207" t="s">
        <v>69</v>
      </c>
      <c r="DV32" s="207" t="s">
        <v>69</v>
      </c>
      <c r="DW32" s="207" t="s">
        <v>69</v>
      </c>
      <c r="DX32" s="207" t="s">
        <v>69</v>
      </c>
      <c r="DY32" s="207" t="s">
        <v>69</v>
      </c>
      <c r="DZ32" s="207" t="s">
        <v>69</v>
      </c>
      <c r="EA32" s="207" t="s">
        <v>69</v>
      </c>
      <c r="EB32" s="207" t="s">
        <v>69</v>
      </c>
      <c r="EC32" s="207" t="s">
        <v>69</v>
      </c>
      <c r="ED32" s="207" t="s">
        <v>69</v>
      </c>
      <c r="EE32" s="207" t="s">
        <v>69</v>
      </c>
      <c r="EF32" s="207" t="s">
        <v>69</v>
      </c>
      <c r="EG32" s="207" t="s">
        <v>69</v>
      </c>
      <c r="EH32" s="207" t="s">
        <v>69</v>
      </c>
      <c r="EI32" s="207" t="s">
        <v>69</v>
      </c>
      <c r="EJ32" s="207" t="s">
        <v>69</v>
      </c>
      <c r="EK32" s="207" t="s">
        <v>69</v>
      </c>
      <c r="EL32" s="207" t="s">
        <v>69</v>
      </c>
      <c r="EM32" s="207" t="s">
        <v>69</v>
      </c>
      <c r="EN32" s="207" t="s">
        <v>69</v>
      </c>
      <c r="EO32" s="207" t="s">
        <v>69</v>
      </c>
      <c r="EP32" s="207" t="s">
        <v>69</v>
      </c>
      <c r="EQ32" s="207" t="s">
        <v>69</v>
      </c>
      <c r="ER32" s="207" t="s">
        <v>69</v>
      </c>
      <c r="ES32" s="207" t="s">
        <v>69</v>
      </c>
      <c r="ET32" s="207" t="s">
        <v>69</v>
      </c>
      <c r="EU32" s="207" t="s">
        <v>69</v>
      </c>
      <c r="EV32" s="207" t="s">
        <v>69</v>
      </c>
      <c r="EW32" s="207" t="s">
        <v>69</v>
      </c>
      <c r="EX32" s="207" t="s">
        <v>69</v>
      </c>
      <c r="EY32" s="207" t="s">
        <v>69</v>
      </c>
      <c r="EZ32" s="207" t="s">
        <v>69</v>
      </c>
      <c r="FA32" s="207" t="s">
        <v>69</v>
      </c>
      <c r="FB32" s="207" t="s">
        <v>69</v>
      </c>
      <c r="FC32" s="207" t="s">
        <v>69</v>
      </c>
      <c r="FD32" s="207" t="s">
        <v>69</v>
      </c>
      <c r="FE32" s="207" t="s">
        <v>69</v>
      </c>
      <c r="FF32" s="207" t="s">
        <v>69</v>
      </c>
      <c r="FG32" s="207" t="s">
        <v>69</v>
      </c>
      <c r="FH32" s="207" t="s">
        <v>69</v>
      </c>
      <c r="FI32" s="207" t="s">
        <v>69</v>
      </c>
      <c r="FJ32" s="207" t="s">
        <v>69</v>
      </c>
      <c r="FK32" s="207" t="s">
        <v>69</v>
      </c>
      <c r="FL32" s="207" t="s">
        <v>69</v>
      </c>
      <c r="FM32" s="207" t="s">
        <v>69</v>
      </c>
      <c r="FN32" s="207" t="s">
        <v>69</v>
      </c>
      <c r="FO32" s="207" t="s">
        <v>69</v>
      </c>
      <c r="FP32" s="207" t="s">
        <v>69</v>
      </c>
      <c r="FQ32" s="207" t="s">
        <v>69</v>
      </c>
      <c r="FR32" s="207" t="s">
        <v>69</v>
      </c>
      <c r="FS32" s="207" t="s">
        <v>69</v>
      </c>
      <c r="FT32" s="207" t="s">
        <v>69</v>
      </c>
      <c r="FU32" s="207" t="s">
        <v>69</v>
      </c>
      <c r="FV32" s="207" t="s">
        <v>69</v>
      </c>
      <c r="FW32" s="207" t="s">
        <v>69</v>
      </c>
      <c r="FX32" s="207" t="s">
        <v>69</v>
      </c>
      <c r="FY32" s="207" t="s">
        <v>69</v>
      </c>
      <c r="FZ32" s="207" t="s">
        <v>69</v>
      </c>
      <c r="GA32" s="207" t="s">
        <v>69</v>
      </c>
      <c r="GB32" s="207" t="s">
        <v>69</v>
      </c>
      <c r="GC32" s="207" t="s">
        <v>69</v>
      </c>
      <c r="GD32" s="207" t="s">
        <v>69</v>
      </c>
      <c r="GE32" s="207" t="s">
        <v>69</v>
      </c>
      <c r="GF32" s="207" t="s">
        <v>69</v>
      </c>
      <c r="GG32" s="207" t="s">
        <v>69</v>
      </c>
      <c r="GH32" s="207" t="s">
        <v>69</v>
      </c>
      <c r="GI32" s="207" t="s">
        <v>69</v>
      </c>
      <c r="GJ32" s="207" t="s">
        <v>69</v>
      </c>
      <c r="GK32" s="207" t="s">
        <v>69</v>
      </c>
      <c r="GL32" s="207" t="s">
        <v>69</v>
      </c>
      <c r="GM32" s="207" t="s">
        <v>69</v>
      </c>
      <c r="GN32" s="207" t="s">
        <v>69</v>
      </c>
      <c r="GO32" s="207" t="s">
        <v>69</v>
      </c>
      <c r="GP32" s="207" t="s">
        <v>69</v>
      </c>
      <c r="GQ32" s="207" t="s">
        <v>69</v>
      </c>
      <c r="GR32" s="207" t="s">
        <v>69</v>
      </c>
      <c r="GS32" s="207" t="s">
        <v>69</v>
      </c>
      <c r="GT32" s="207" t="s">
        <v>69</v>
      </c>
      <c r="GU32" s="207" t="s">
        <v>69</v>
      </c>
      <c r="GV32" s="207" t="s">
        <v>69</v>
      </c>
      <c r="GW32" s="207" t="s">
        <v>69</v>
      </c>
      <c r="GX32" s="207" t="s">
        <v>69</v>
      </c>
      <c r="GY32" s="207" t="s">
        <v>69</v>
      </c>
      <c r="GZ32" s="207" t="s">
        <v>69</v>
      </c>
      <c r="HA32" s="207" t="s">
        <v>69</v>
      </c>
      <c r="HB32" s="207" t="s">
        <v>69</v>
      </c>
      <c r="HC32" s="207" t="s">
        <v>69</v>
      </c>
      <c r="HD32" s="207" t="s">
        <v>69</v>
      </c>
      <c r="HE32" s="207" t="s">
        <v>69</v>
      </c>
      <c r="HF32" s="207" t="s">
        <v>69</v>
      </c>
      <c r="HG32" s="207" t="s">
        <v>69</v>
      </c>
      <c r="HH32" s="207" t="s">
        <v>69</v>
      </c>
      <c r="HI32" s="207" t="s">
        <v>69</v>
      </c>
      <c r="HJ32" s="207" t="s">
        <v>69</v>
      </c>
      <c r="HK32" s="207" t="s">
        <v>69</v>
      </c>
      <c r="HL32" s="207" t="s">
        <v>69</v>
      </c>
      <c r="HM32" s="207" t="s">
        <v>69</v>
      </c>
      <c r="HN32" s="207" t="s">
        <v>69</v>
      </c>
      <c r="HO32" s="207" t="s">
        <v>69</v>
      </c>
      <c r="HP32" s="207" t="s">
        <v>69</v>
      </c>
      <c r="HQ32" s="207" t="s">
        <v>69</v>
      </c>
      <c r="HR32" s="207" t="s">
        <v>69</v>
      </c>
      <c r="HS32" s="207" t="s">
        <v>69</v>
      </c>
      <c r="HT32" s="207" t="s">
        <v>69</v>
      </c>
      <c r="HU32" s="207" t="s">
        <v>69</v>
      </c>
      <c r="HV32" s="207" t="s">
        <v>69</v>
      </c>
      <c r="HW32" s="207" t="s">
        <v>69</v>
      </c>
      <c r="HX32" s="207" t="s">
        <v>69</v>
      </c>
      <c r="HY32" s="207" t="s">
        <v>69</v>
      </c>
      <c r="HZ32" s="207" t="s">
        <v>69</v>
      </c>
      <c r="IA32" s="207" t="s">
        <v>69</v>
      </c>
      <c r="IB32" s="207" t="s">
        <v>69</v>
      </c>
      <c r="IC32" s="207" t="s">
        <v>69</v>
      </c>
      <c r="ID32" s="207" t="s">
        <v>69</v>
      </c>
      <c r="IE32" s="207" t="s">
        <v>69</v>
      </c>
      <c r="IF32" s="207" t="s">
        <v>69</v>
      </c>
      <c r="IG32" s="207" t="s">
        <v>69</v>
      </c>
      <c r="IH32" s="207" t="s">
        <v>69</v>
      </c>
      <c r="II32" s="207" t="s">
        <v>69</v>
      </c>
      <c r="IJ32" s="207" t="s">
        <v>69</v>
      </c>
      <c r="IK32" s="207" t="s">
        <v>69</v>
      </c>
      <c r="IL32" s="207" t="s">
        <v>69</v>
      </c>
      <c r="IM32" s="207" t="s">
        <v>69</v>
      </c>
      <c r="IN32" s="207" t="s">
        <v>69</v>
      </c>
      <c r="IO32" s="207" t="s">
        <v>69</v>
      </c>
      <c r="IP32" s="207" t="s">
        <v>69</v>
      </c>
      <c r="IQ32" s="207" t="s">
        <v>69</v>
      </c>
      <c r="IR32" s="207" t="s">
        <v>69</v>
      </c>
      <c r="IS32" s="207" t="s">
        <v>69</v>
      </c>
      <c r="IT32" s="207" t="s">
        <v>69</v>
      </c>
      <c r="IU32" s="207" t="s">
        <v>69</v>
      </c>
      <c r="IV32" s="207" t="s">
        <v>69</v>
      </c>
      <c r="IW32" s="207" t="s">
        <v>69</v>
      </c>
      <c r="IX32" s="207" t="s">
        <v>69</v>
      </c>
      <c r="IY32" s="207" t="s">
        <v>69</v>
      </c>
      <c r="IZ32" s="207" t="s">
        <v>69</v>
      </c>
      <c r="JA32" s="207" t="s">
        <v>69</v>
      </c>
      <c r="JB32" s="207" t="s">
        <v>69</v>
      </c>
      <c r="JC32" s="207" t="s">
        <v>69</v>
      </c>
      <c r="JD32" s="207" t="s">
        <v>69</v>
      </c>
      <c r="JE32" s="207" t="s">
        <v>69</v>
      </c>
      <c r="JF32" s="207" t="s">
        <v>69</v>
      </c>
      <c r="JG32" s="207" t="s">
        <v>69</v>
      </c>
      <c r="JH32" s="207" t="s">
        <v>69</v>
      </c>
      <c r="JI32" s="207" t="s">
        <v>69</v>
      </c>
      <c r="JJ32" s="207" t="s">
        <v>69</v>
      </c>
      <c r="JK32" s="207" t="s">
        <v>69</v>
      </c>
      <c r="JL32" s="207" t="s">
        <v>69</v>
      </c>
      <c r="JM32" s="207" t="s">
        <v>69</v>
      </c>
      <c r="JN32" s="207" t="s">
        <v>69</v>
      </c>
      <c r="JO32" s="207" t="s">
        <v>69</v>
      </c>
      <c r="JP32" s="207" t="s">
        <v>69</v>
      </c>
      <c r="JQ32" s="207" t="s">
        <v>69</v>
      </c>
      <c r="JR32" s="207" t="s">
        <v>69</v>
      </c>
      <c r="JS32" s="207" t="s">
        <v>69</v>
      </c>
      <c r="JT32" s="207" t="s">
        <v>69</v>
      </c>
      <c r="JU32" s="207" t="s">
        <v>69</v>
      </c>
      <c r="JV32" s="207" t="s">
        <v>69</v>
      </c>
      <c r="JW32" s="207" t="s">
        <v>69</v>
      </c>
      <c r="JX32" s="207" t="s">
        <v>69</v>
      </c>
      <c r="JY32" s="207" t="s">
        <v>69</v>
      </c>
      <c r="JZ32" s="207" t="s">
        <v>69</v>
      </c>
      <c r="KA32" s="207" t="s">
        <v>69</v>
      </c>
      <c r="KB32" s="207" t="s">
        <v>69</v>
      </c>
      <c r="KC32" s="207" t="s">
        <v>69</v>
      </c>
      <c r="KD32" s="207" t="s">
        <v>69</v>
      </c>
      <c r="KE32" s="207" t="s">
        <v>69</v>
      </c>
      <c r="KF32" s="207" t="s">
        <v>69</v>
      </c>
      <c r="KG32" s="207" t="s">
        <v>69</v>
      </c>
      <c r="KH32" s="207" t="s">
        <v>69</v>
      </c>
      <c r="KI32" s="207" t="s">
        <v>69</v>
      </c>
      <c r="KJ32" s="207" t="s">
        <v>69</v>
      </c>
      <c r="KK32" s="207" t="s">
        <v>69</v>
      </c>
      <c r="KL32" s="207" t="s">
        <v>69</v>
      </c>
      <c r="KM32" s="207" t="s">
        <v>69</v>
      </c>
      <c r="KN32" s="207" t="s">
        <v>69</v>
      </c>
      <c r="KO32" s="207" t="s">
        <v>69</v>
      </c>
      <c r="KP32" s="207" t="s">
        <v>69</v>
      </c>
      <c r="KQ32" s="207" t="s">
        <v>69</v>
      </c>
      <c r="KR32" s="207" t="s">
        <v>69</v>
      </c>
      <c r="KS32" s="207" t="s">
        <v>69</v>
      </c>
      <c r="KT32" s="207" t="s">
        <v>69</v>
      </c>
      <c r="KU32" s="207" t="s">
        <v>69</v>
      </c>
      <c r="KV32" s="207" t="s">
        <v>69</v>
      </c>
      <c r="KW32" s="207" t="s">
        <v>69</v>
      </c>
      <c r="KX32" s="207" t="s">
        <v>69</v>
      </c>
      <c r="KY32" s="207" t="s">
        <v>69</v>
      </c>
      <c r="KZ32" s="207" t="s">
        <v>69</v>
      </c>
      <c r="LA32" s="207" t="s">
        <v>69</v>
      </c>
      <c r="LB32" s="207" t="s">
        <v>69</v>
      </c>
      <c r="LC32" s="207" t="s">
        <v>69</v>
      </c>
      <c r="LD32" s="207" t="s">
        <v>69</v>
      </c>
      <c r="LE32" s="207" t="s">
        <v>69</v>
      </c>
      <c r="LF32" s="207" t="s">
        <v>69</v>
      </c>
      <c r="LG32" s="207" t="s">
        <v>69</v>
      </c>
      <c r="LH32" s="207" t="s">
        <v>69</v>
      </c>
      <c r="LI32" s="207" t="s">
        <v>69</v>
      </c>
      <c r="LJ32" s="207" t="s">
        <v>69</v>
      </c>
      <c r="LK32" s="207" t="s">
        <v>69</v>
      </c>
      <c r="LL32" s="207" t="s">
        <v>69</v>
      </c>
      <c r="LM32" s="207" t="s">
        <v>69</v>
      </c>
      <c r="LN32" s="207" t="s">
        <v>69</v>
      </c>
      <c r="LO32" s="207" t="s">
        <v>69</v>
      </c>
      <c r="LP32" s="207" t="s">
        <v>69</v>
      </c>
      <c r="LQ32" s="207" t="s">
        <v>69</v>
      </c>
      <c r="LR32" s="207" t="s">
        <v>69</v>
      </c>
      <c r="LS32" s="207" t="s">
        <v>69</v>
      </c>
      <c r="LT32" s="207" t="s">
        <v>69</v>
      </c>
      <c r="LU32" s="207" t="s">
        <v>69</v>
      </c>
      <c r="LV32" s="207" t="s">
        <v>69</v>
      </c>
      <c r="LW32" s="207" t="s">
        <v>69</v>
      </c>
      <c r="LX32" s="207" t="s">
        <v>69</v>
      </c>
      <c r="LY32" s="207" t="s">
        <v>69</v>
      </c>
      <c r="LZ32" s="207" t="s">
        <v>69</v>
      </c>
      <c r="MA32" s="207" t="s">
        <v>69</v>
      </c>
      <c r="MB32" s="207" t="s">
        <v>69</v>
      </c>
      <c r="MC32" s="207" t="s">
        <v>69</v>
      </c>
      <c r="MD32" s="207" t="s">
        <v>69</v>
      </c>
      <c r="ME32" s="207" t="s">
        <v>69</v>
      </c>
      <c r="MF32" s="207" t="s">
        <v>69</v>
      </c>
      <c r="MG32" s="207" t="s">
        <v>69</v>
      </c>
      <c r="MH32" s="207" t="s">
        <v>69</v>
      </c>
      <c r="MI32" s="207" t="s">
        <v>69</v>
      </c>
      <c r="MJ32" s="207" t="s">
        <v>69</v>
      </c>
      <c r="MK32" s="207" t="s">
        <v>69</v>
      </c>
      <c r="ML32" s="207" t="s">
        <v>69</v>
      </c>
      <c r="MM32" s="207" t="s">
        <v>69</v>
      </c>
      <c r="MN32" s="207" t="s">
        <v>69</v>
      </c>
      <c r="MO32" s="207" t="s">
        <v>69</v>
      </c>
      <c r="MP32" s="207" t="s">
        <v>69</v>
      </c>
      <c r="MQ32" s="207" t="s">
        <v>69</v>
      </c>
      <c r="MR32" s="207" t="s">
        <v>69</v>
      </c>
      <c r="MS32" s="207" t="s">
        <v>69</v>
      </c>
      <c r="MT32" s="207" t="s">
        <v>69</v>
      </c>
      <c r="MU32" s="207" t="s">
        <v>69</v>
      </c>
      <c r="MV32" s="207" t="s">
        <v>69</v>
      </c>
      <c r="MW32" s="207" t="s">
        <v>69</v>
      </c>
      <c r="MX32" s="207" t="s">
        <v>69</v>
      </c>
      <c r="MY32" s="207" t="s">
        <v>69</v>
      </c>
      <c r="MZ32" s="207" t="s">
        <v>69</v>
      </c>
      <c r="NA32" s="207" t="s">
        <v>69</v>
      </c>
      <c r="NB32" s="207" t="s">
        <v>69</v>
      </c>
      <c r="NC32" s="207" t="s">
        <v>69</v>
      </c>
      <c r="ND32" s="207" t="s">
        <v>69</v>
      </c>
      <c r="NE32" s="207" t="s">
        <v>69</v>
      </c>
      <c r="NF32" s="207" t="s">
        <v>69</v>
      </c>
      <c r="NG32" s="207" t="s">
        <v>69</v>
      </c>
      <c r="NH32" s="207" t="s">
        <v>69</v>
      </c>
      <c r="NI32" s="207" t="s">
        <v>69</v>
      </c>
      <c r="NJ32" s="207" t="s">
        <v>69</v>
      </c>
      <c r="NK32" s="207" t="s">
        <v>69</v>
      </c>
      <c r="NL32" s="207" t="s">
        <v>69</v>
      </c>
      <c r="NM32" s="207" t="s">
        <v>69</v>
      </c>
      <c r="NN32" s="207" t="s">
        <v>69</v>
      </c>
      <c r="NO32" s="207" t="s">
        <v>69</v>
      </c>
      <c r="NP32" s="207" t="s">
        <v>69</v>
      </c>
      <c r="NQ32" s="207" t="s">
        <v>69</v>
      </c>
      <c r="NR32" s="207" t="s">
        <v>69</v>
      </c>
      <c r="NS32" s="207" t="s">
        <v>69</v>
      </c>
      <c r="NT32" s="207" t="s">
        <v>69</v>
      </c>
      <c r="NU32" s="207" t="s">
        <v>69</v>
      </c>
      <c r="NV32" s="207" t="s">
        <v>69</v>
      </c>
      <c r="NW32" s="207" t="s">
        <v>69</v>
      </c>
      <c r="NX32" s="207" t="s">
        <v>69</v>
      </c>
      <c r="NY32" s="207" t="s">
        <v>69</v>
      </c>
      <c r="NZ32" s="207" t="s">
        <v>69</v>
      </c>
      <c r="OA32" s="207" t="s">
        <v>69</v>
      </c>
      <c r="OB32" s="207" t="s">
        <v>69</v>
      </c>
      <c r="OC32" s="207" t="s">
        <v>69</v>
      </c>
      <c r="OD32" s="207" t="s">
        <v>69</v>
      </c>
      <c r="OE32" s="207" t="s">
        <v>69</v>
      </c>
      <c r="OF32" s="207" t="s">
        <v>69</v>
      </c>
      <c r="OG32" s="207" t="s">
        <v>69</v>
      </c>
      <c r="OH32" s="207" t="s">
        <v>69</v>
      </c>
      <c r="OI32" s="207" t="s">
        <v>69</v>
      </c>
      <c r="OJ32" s="207" t="s">
        <v>69</v>
      </c>
      <c r="OK32" s="207" t="s">
        <v>69</v>
      </c>
      <c r="OL32" s="207" t="s">
        <v>69</v>
      </c>
      <c r="OM32" s="207" t="s">
        <v>69</v>
      </c>
      <c r="ON32" s="207" t="s">
        <v>69</v>
      </c>
      <c r="OO32" s="207" t="s">
        <v>69</v>
      </c>
      <c r="OP32" s="207" t="s">
        <v>69</v>
      </c>
      <c r="OQ32" s="207" t="s">
        <v>69</v>
      </c>
      <c r="OR32" s="207" t="s">
        <v>69</v>
      </c>
      <c r="OS32" s="207" t="s">
        <v>69</v>
      </c>
      <c r="OT32" s="207" t="s">
        <v>69</v>
      </c>
      <c r="OU32" s="207" t="s">
        <v>69</v>
      </c>
      <c r="OV32" s="207" t="s">
        <v>69</v>
      </c>
      <c r="OW32" s="207" t="s">
        <v>69</v>
      </c>
      <c r="OX32" s="207" t="s">
        <v>69</v>
      </c>
      <c r="OY32" s="207" t="s">
        <v>69</v>
      </c>
      <c r="OZ32" s="207" t="s">
        <v>69</v>
      </c>
      <c r="PA32" s="207" t="s">
        <v>69</v>
      </c>
      <c r="PB32" s="207" t="s">
        <v>69</v>
      </c>
      <c r="PC32" s="207" t="s">
        <v>69</v>
      </c>
      <c r="PD32" s="207" t="s">
        <v>69</v>
      </c>
      <c r="PE32" s="207" t="s">
        <v>69</v>
      </c>
      <c r="PF32" s="207" t="s">
        <v>69</v>
      </c>
      <c r="PG32" s="207" t="s">
        <v>69</v>
      </c>
      <c r="PH32" s="207" t="s">
        <v>69</v>
      </c>
      <c r="PI32" s="207" t="s">
        <v>69</v>
      </c>
      <c r="PJ32" s="207" t="s">
        <v>69</v>
      </c>
      <c r="PK32" s="207" t="s">
        <v>69</v>
      </c>
      <c r="PL32" s="207" t="s">
        <v>69</v>
      </c>
      <c r="PM32" s="207" t="s">
        <v>69</v>
      </c>
      <c r="PN32" s="207" t="s">
        <v>69</v>
      </c>
      <c r="PO32" s="207" t="s">
        <v>69</v>
      </c>
      <c r="PP32" s="207" t="s">
        <v>69</v>
      </c>
      <c r="PQ32" s="207" t="s">
        <v>69</v>
      </c>
      <c r="PR32" s="207" t="s">
        <v>69</v>
      </c>
      <c r="PS32" s="207" t="s">
        <v>69</v>
      </c>
      <c r="PT32" s="207" t="s">
        <v>69</v>
      </c>
      <c r="PU32" s="207" t="s">
        <v>69</v>
      </c>
      <c r="PV32" s="207" t="s">
        <v>69</v>
      </c>
      <c r="PW32" s="207" t="s">
        <v>69</v>
      </c>
      <c r="PX32" s="207" t="s">
        <v>69</v>
      </c>
      <c r="PY32" s="207" t="s">
        <v>69</v>
      </c>
      <c r="PZ32" s="207" t="s">
        <v>69</v>
      </c>
      <c r="QA32" s="207" t="s">
        <v>69</v>
      </c>
      <c r="QB32" s="207" t="s">
        <v>69</v>
      </c>
      <c r="QC32" s="207" t="s">
        <v>69</v>
      </c>
      <c r="QD32" s="207" t="s">
        <v>69</v>
      </c>
      <c r="QE32" s="207" t="s">
        <v>69</v>
      </c>
      <c r="QF32" s="207" t="s">
        <v>69</v>
      </c>
      <c r="QG32" s="207" t="s">
        <v>69</v>
      </c>
      <c r="QH32" s="207" t="s">
        <v>69</v>
      </c>
      <c r="QI32" s="207" t="s">
        <v>69</v>
      </c>
      <c r="QJ32" s="207" t="s">
        <v>69</v>
      </c>
      <c r="QK32" s="207" t="s">
        <v>69</v>
      </c>
      <c r="QL32" s="207" t="s">
        <v>69</v>
      </c>
      <c r="QM32" s="207" t="s">
        <v>69</v>
      </c>
      <c r="QN32" s="207" t="s">
        <v>69</v>
      </c>
      <c r="QO32" s="207" t="s">
        <v>69</v>
      </c>
      <c r="QP32" s="207" t="s">
        <v>69</v>
      </c>
      <c r="QQ32" s="207" t="s">
        <v>69</v>
      </c>
      <c r="QR32" s="207" t="s">
        <v>69</v>
      </c>
      <c r="QS32" s="207" t="s">
        <v>69</v>
      </c>
      <c r="QT32" s="207" t="s">
        <v>69</v>
      </c>
      <c r="QU32" s="207" t="s">
        <v>69</v>
      </c>
      <c r="QV32" s="207" t="s">
        <v>69</v>
      </c>
      <c r="QW32" s="207" t="s">
        <v>69</v>
      </c>
      <c r="QX32" s="207" t="s">
        <v>69</v>
      </c>
      <c r="QY32" s="207" t="s">
        <v>69</v>
      </c>
      <c r="QZ32" s="207" t="s">
        <v>69</v>
      </c>
      <c r="RA32" s="207" t="s">
        <v>69</v>
      </c>
      <c r="RB32" s="207" t="s">
        <v>69</v>
      </c>
      <c r="RC32" s="207" t="s">
        <v>69</v>
      </c>
      <c r="RD32" s="207" t="s">
        <v>69</v>
      </c>
      <c r="RE32" s="207" t="s">
        <v>69</v>
      </c>
      <c r="RF32" s="207" t="s">
        <v>69</v>
      </c>
      <c r="RG32" s="207" t="s">
        <v>69</v>
      </c>
      <c r="RH32" s="207" t="s">
        <v>69</v>
      </c>
      <c r="RI32" s="207" t="s">
        <v>69</v>
      </c>
      <c r="RJ32" s="207" t="s">
        <v>69</v>
      </c>
      <c r="RK32" s="207" t="s">
        <v>69</v>
      </c>
      <c r="RL32" s="207" t="s">
        <v>69</v>
      </c>
      <c r="RM32" s="207" t="s">
        <v>69</v>
      </c>
      <c r="RN32" s="207" t="s">
        <v>69</v>
      </c>
      <c r="RO32" s="207" t="s">
        <v>69</v>
      </c>
      <c r="RP32" s="207" t="s">
        <v>69</v>
      </c>
      <c r="RQ32" s="207" t="s">
        <v>69</v>
      </c>
      <c r="RR32" s="207" t="s">
        <v>69</v>
      </c>
      <c r="RS32" s="207" t="s">
        <v>69</v>
      </c>
      <c r="RT32" s="207" t="s">
        <v>69</v>
      </c>
      <c r="RU32" s="207" t="s">
        <v>69</v>
      </c>
      <c r="RV32" s="207" t="s">
        <v>69</v>
      </c>
      <c r="RW32" s="207" t="s">
        <v>69</v>
      </c>
      <c r="RX32" s="207" t="s">
        <v>69</v>
      </c>
      <c r="RY32" s="207" t="s">
        <v>69</v>
      </c>
      <c r="RZ32" s="207" t="s">
        <v>69</v>
      </c>
      <c r="SA32" s="207" t="s">
        <v>69</v>
      </c>
      <c r="SB32" s="207" t="s">
        <v>69</v>
      </c>
      <c r="SC32" s="207" t="s">
        <v>69</v>
      </c>
      <c r="SD32" s="207" t="s">
        <v>69</v>
      </c>
      <c r="SE32" s="207" t="s">
        <v>69</v>
      </c>
      <c r="SF32" s="207" t="s">
        <v>69</v>
      </c>
      <c r="SG32" s="207" t="s">
        <v>69</v>
      </c>
      <c r="SH32" s="207" t="s">
        <v>69</v>
      </c>
      <c r="SI32" s="207" t="s">
        <v>69</v>
      </c>
      <c r="SJ32" s="207" t="s">
        <v>69</v>
      </c>
      <c r="SK32" s="207" t="s">
        <v>69</v>
      </c>
      <c r="SL32" s="207" t="s">
        <v>69</v>
      </c>
      <c r="SM32" s="207" t="s">
        <v>69</v>
      </c>
      <c r="SN32" s="207" t="s">
        <v>69</v>
      </c>
      <c r="SO32" s="207" t="s">
        <v>69</v>
      </c>
      <c r="SP32" s="207" t="s">
        <v>69</v>
      </c>
      <c r="SQ32" s="207" t="s">
        <v>69</v>
      </c>
      <c r="SR32" s="207" t="s">
        <v>69</v>
      </c>
      <c r="SS32" s="207" t="s">
        <v>69</v>
      </c>
      <c r="ST32" s="207" t="s">
        <v>69</v>
      </c>
      <c r="SU32" s="207" t="s">
        <v>69</v>
      </c>
      <c r="SV32" s="207" t="s">
        <v>69</v>
      </c>
      <c r="SW32" s="207" t="s">
        <v>69</v>
      </c>
      <c r="SX32" s="207" t="s">
        <v>69</v>
      </c>
      <c r="SY32" s="207" t="s">
        <v>69</v>
      </c>
      <c r="SZ32" s="207" t="s">
        <v>69</v>
      </c>
      <c r="TA32" s="207" t="s">
        <v>69</v>
      </c>
      <c r="TB32" s="207" t="s">
        <v>69</v>
      </c>
      <c r="TC32" s="207" t="s">
        <v>69</v>
      </c>
      <c r="TD32" s="207" t="s">
        <v>69</v>
      </c>
      <c r="TE32" s="207" t="s">
        <v>69</v>
      </c>
      <c r="TF32" s="207" t="s">
        <v>69</v>
      </c>
      <c r="TG32" s="207" t="s">
        <v>69</v>
      </c>
      <c r="TH32" s="207" t="s">
        <v>69</v>
      </c>
      <c r="TI32" s="207" t="s">
        <v>69</v>
      </c>
      <c r="TJ32" s="207" t="s">
        <v>69</v>
      </c>
      <c r="TK32" s="207" t="s">
        <v>69</v>
      </c>
      <c r="TL32" s="207" t="s">
        <v>69</v>
      </c>
      <c r="TM32" s="207" t="s">
        <v>69</v>
      </c>
      <c r="TN32" s="207" t="s">
        <v>69</v>
      </c>
      <c r="TO32" s="207" t="s">
        <v>69</v>
      </c>
      <c r="TP32" s="207" t="s">
        <v>69</v>
      </c>
      <c r="TQ32" s="207" t="s">
        <v>69</v>
      </c>
      <c r="TR32" s="207" t="s">
        <v>69</v>
      </c>
      <c r="TS32" s="207" t="s">
        <v>69</v>
      </c>
      <c r="TT32" s="207" t="s">
        <v>69</v>
      </c>
      <c r="TU32" s="207" t="s">
        <v>69</v>
      </c>
      <c r="TV32" s="207" t="s">
        <v>69</v>
      </c>
      <c r="TW32" s="207" t="s">
        <v>69</v>
      </c>
      <c r="TX32" s="207" t="s">
        <v>69</v>
      </c>
      <c r="TY32" s="207" t="s">
        <v>69</v>
      </c>
      <c r="TZ32" s="207" t="s">
        <v>69</v>
      </c>
      <c r="UA32" s="207" t="s">
        <v>69</v>
      </c>
      <c r="UB32" s="207" t="s">
        <v>69</v>
      </c>
      <c r="UC32" s="207" t="s">
        <v>69</v>
      </c>
      <c r="UD32" s="207" t="s">
        <v>69</v>
      </c>
      <c r="UE32" s="207" t="s">
        <v>69</v>
      </c>
      <c r="UF32" s="207" t="s">
        <v>69</v>
      </c>
      <c r="UG32" s="207" t="s">
        <v>69</v>
      </c>
      <c r="UH32" s="207" t="s">
        <v>69</v>
      </c>
      <c r="UI32" s="207" t="s">
        <v>69</v>
      </c>
      <c r="UJ32" s="207" t="s">
        <v>69</v>
      </c>
      <c r="UK32" s="207" t="s">
        <v>69</v>
      </c>
      <c r="UL32" s="207" t="s">
        <v>69</v>
      </c>
      <c r="UM32" s="207" t="s">
        <v>69</v>
      </c>
      <c r="UN32" s="207" t="s">
        <v>69</v>
      </c>
      <c r="UO32" s="207" t="s">
        <v>69</v>
      </c>
      <c r="UP32" s="207" t="s">
        <v>69</v>
      </c>
      <c r="UQ32" s="207" t="s">
        <v>69</v>
      </c>
      <c r="UR32" s="207" t="s">
        <v>69</v>
      </c>
      <c r="US32" s="207" t="s">
        <v>69</v>
      </c>
      <c r="UT32" s="207" t="s">
        <v>69</v>
      </c>
      <c r="UU32" s="207" t="s">
        <v>69</v>
      </c>
      <c r="UV32" s="207" t="s">
        <v>69</v>
      </c>
      <c r="UW32" s="207" t="s">
        <v>69</v>
      </c>
      <c r="UX32" s="207" t="s">
        <v>69</v>
      </c>
      <c r="UY32" s="207" t="s">
        <v>69</v>
      </c>
      <c r="UZ32" s="207" t="s">
        <v>69</v>
      </c>
      <c r="VA32" s="207" t="s">
        <v>69</v>
      </c>
      <c r="VB32" s="207" t="s">
        <v>69</v>
      </c>
      <c r="VC32" s="207" t="s">
        <v>69</v>
      </c>
      <c r="VD32" s="207" t="s">
        <v>69</v>
      </c>
      <c r="VE32" s="207" t="s">
        <v>69</v>
      </c>
      <c r="VF32" s="207" t="s">
        <v>69</v>
      </c>
      <c r="VG32" s="207" t="s">
        <v>69</v>
      </c>
      <c r="VH32" s="207" t="s">
        <v>69</v>
      </c>
      <c r="VI32" s="207" t="s">
        <v>69</v>
      </c>
      <c r="VJ32" s="207" t="s">
        <v>69</v>
      </c>
      <c r="VK32" s="207" t="s">
        <v>69</v>
      </c>
      <c r="VL32" s="207" t="s">
        <v>69</v>
      </c>
      <c r="VM32" s="207" t="s">
        <v>69</v>
      </c>
      <c r="VN32" s="207" t="s">
        <v>69</v>
      </c>
      <c r="VO32" s="207" t="s">
        <v>69</v>
      </c>
      <c r="VP32" s="207" t="s">
        <v>69</v>
      </c>
      <c r="VQ32" s="207" t="s">
        <v>69</v>
      </c>
      <c r="VR32" s="207" t="s">
        <v>69</v>
      </c>
      <c r="VS32" s="207" t="s">
        <v>69</v>
      </c>
      <c r="VT32" s="207" t="s">
        <v>69</v>
      </c>
      <c r="VU32" s="207" t="s">
        <v>69</v>
      </c>
      <c r="VV32" s="207" t="s">
        <v>69</v>
      </c>
      <c r="VW32" s="207" t="s">
        <v>69</v>
      </c>
      <c r="VX32" s="207" t="s">
        <v>69</v>
      </c>
      <c r="VY32" s="207" t="s">
        <v>69</v>
      </c>
      <c r="VZ32" s="207" t="s">
        <v>69</v>
      </c>
      <c r="WA32" s="207" t="s">
        <v>69</v>
      </c>
      <c r="WB32" s="207" t="s">
        <v>69</v>
      </c>
      <c r="WC32" s="207" t="s">
        <v>69</v>
      </c>
      <c r="WD32" s="207" t="s">
        <v>69</v>
      </c>
      <c r="WE32" s="207" t="s">
        <v>69</v>
      </c>
      <c r="WF32" s="207" t="s">
        <v>69</v>
      </c>
      <c r="WG32" s="207" t="s">
        <v>69</v>
      </c>
      <c r="WH32" s="207" t="s">
        <v>69</v>
      </c>
      <c r="WI32" s="207" t="s">
        <v>69</v>
      </c>
      <c r="WJ32" s="207" t="s">
        <v>69</v>
      </c>
      <c r="WK32" s="207" t="s">
        <v>69</v>
      </c>
      <c r="WL32" s="207" t="s">
        <v>69</v>
      </c>
      <c r="WM32" s="207" t="s">
        <v>69</v>
      </c>
      <c r="WN32" s="207" t="s">
        <v>69</v>
      </c>
      <c r="WO32" s="207" t="s">
        <v>69</v>
      </c>
      <c r="WP32" s="207" t="s">
        <v>69</v>
      </c>
      <c r="WQ32" s="207" t="s">
        <v>69</v>
      </c>
      <c r="WR32" s="207" t="s">
        <v>69</v>
      </c>
      <c r="WS32" s="207" t="s">
        <v>69</v>
      </c>
      <c r="WT32" s="207" t="s">
        <v>69</v>
      </c>
      <c r="WU32" s="207" t="s">
        <v>69</v>
      </c>
      <c r="WV32" s="207" t="s">
        <v>69</v>
      </c>
      <c r="WW32" s="207" t="s">
        <v>69</v>
      </c>
      <c r="WX32" s="207" t="s">
        <v>69</v>
      </c>
      <c r="WY32" s="207" t="s">
        <v>69</v>
      </c>
      <c r="WZ32" s="207" t="s">
        <v>69</v>
      </c>
      <c r="XA32" s="207" t="s">
        <v>69</v>
      </c>
      <c r="XB32" s="207" t="s">
        <v>69</v>
      </c>
      <c r="XC32" s="207" t="s">
        <v>69</v>
      </c>
      <c r="XD32" s="207" t="s">
        <v>69</v>
      </c>
      <c r="XE32" s="207" t="s">
        <v>69</v>
      </c>
      <c r="XF32" s="207" t="s">
        <v>69</v>
      </c>
      <c r="XG32" s="207" t="s">
        <v>69</v>
      </c>
      <c r="XH32" s="207" t="s">
        <v>69</v>
      </c>
      <c r="XI32" s="207" t="s">
        <v>69</v>
      </c>
      <c r="XJ32" s="207" t="s">
        <v>69</v>
      </c>
      <c r="XK32" s="207" t="s">
        <v>69</v>
      </c>
      <c r="XL32" s="207" t="s">
        <v>69</v>
      </c>
      <c r="XM32" s="207" t="s">
        <v>69</v>
      </c>
      <c r="XN32" s="207" t="s">
        <v>69</v>
      </c>
      <c r="XO32" s="207" t="s">
        <v>69</v>
      </c>
      <c r="XP32" s="207" t="s">
        <v>69</v>
      </c>
      <c r="XQ32" s="207" t="s">
        <v>69</v>
      </c>
      <c r="XR32" s="207" t="s">
        <v>69</v>
      </c>
      <c r="XS32" s="207" t="s">
        <v>69</v>
      </c>
      <c r="XT32" s="207" t="s">
        <v>69</v>
      </c>
      <c r="XU32" s="207" t="s">
        <v>69</v>
      </c>
      <c r="XV32" s="207" t="s">
        <v>69</v>
      </c>
      <c r="XW32" s="207" t="s">
        <v>69</v>
      </c>
      <c r="XX32" s="207" t="s">
        <v>69</v>
      </c>
      <c r="XY32" s="207" t="s">
        <v>69</v>
      </c>
      <c r="XZ32" s="207" t="s">
        <v>69</v>
      </c>
      <c r="YA32" s="207" t="s">
        <v>69</v>
      </c>
      <c r="YB32" s="207" t="s">
        <v>69</v>
      </c>
      <c r="YC32" s="207" t="s">
        <v>69</v>
      </c>
      <c r="YD32" s="207" t="s">
        <v>69</v>
      </c>
      <c r="YE32" s="207" t="s">
        <v>69</v>
      </c>
      <c r="YF32" s="207" t="s">
        <v>69</v>
      </c>
      <c r="YG32" s="207" t="s">
        <v>69</v>
      </c>
      <c r="YH32" s="207" t="s">
        <v>69</v>
      </c>
      <c r="YI32" s="207" t="s">
        <v>69</v>
      </c>
      <c r="YJ32" s="207" t="s">
        <v>69</v>
      </c>
      <c r="YK32" s="207" t="s">
        <v>69</v>
      </c>
      <c r="YL32" s="207" t="s">
        <v>69</v>
      </c>
      <c r="YM32" s="207" t="s">
        <v>69</v>
      </c>
      <c r="YN32" s="207" t="s">
        <v>69</v>
      </c>
      <c r="YO32" s="207" t="s">
        <v>69</v>
      </c>
      <c r="YP32" s="207" t="s">
        <v>69</v>
      </c>
      <c r="YQ32" s="207" t="s">
        <v>69</v>
      </c>
      <c r="YR32" s="207" t="s">
        <v>69</v>
      </c>
      <c r="YS32" s="207" t="s">
        <v>69</v>
      </c>
      <c r="YT32" s="207" t="s">
        <v>69</v>
      </c>
      <c r="YU32" s="207" t="s">
        <v>69</v>
      </c>
      <c r="YV32" s="207" t="s">
        <v>69</v>
      </c>
      <c r="YW32" s="207" t="s">
        <v>69</v>
      </c>
      <c r="YX32" s="207" t="s">
        <v>69</v>
      </c>
      <c r="YY32" s="207" t="s">
        <v>69</v>
      </c>
      <c r="YZ32" s="207" t="s">
        <v>69</v>
      </c>
      <c r="ZA32" s="207" t="s">
        <v>69</v>
      </c>
      <c r="ZB32" s="207" t="s">
        <v>69</v>
      </c>
      <c r="ZC32" s="207" t="s">
        <v>69</v>
      </c>
      <c r="ZD32" s="207" t="s">
        <v>69</v>
      </c>
      <c r="ZE32" s="207" t="s">
        <v>69</v>
      </c>
      <c r="ZF32" s="207" t="s">
        <v>69</v>
      </c>
      <c r="ZG32" s="207" t="s">
        <v>69</v>
      </c>
      <c r="ZH32" s="207" t="s">
        <v>69</v>
      </c>
      <c r="ZI32" s="207" t="s">
        <v>69</v>
      </c>
      <c r="ZJ32" s="207" t="s">
        <v>69</v>
      </c>
      <c r="ZK32" s="207" t="s">
        <v>69</v>
      </c>
      <c r="ZL32" s="207" t="s">
        <v>69</v>
      </c>
      <c r="ZM32" s="207" t="s">
        <v>69</v>
      </c>
      <c r="ZN32" s="207" t="s">
        <v>69</v>
      </c>
      <c r="ZO32" s="207" t="s">
        <v>69</v>
      </c>
      <c r="ZP32" s="207" t="s">
        <v>69</v>
      </c>
      <c r="ZQ32" s="207" t="s">
        <v>69</v>
      </c>
      <c r="ZR32" s="207" t="s">
        <v>69</v>
      </c>
      <c r="ZS32" s="207" t="s">
        <v>69</v>
      </c>
      <c r="ZT32" s="207" t="s">
        <v>69</v>
      </c>
      <c r="ZU32" s="207" t="s">
        <v>69</v>
      </c>
      <c r="ZV32" s="207" t="s">
        <v>26</v>
      </c>
      <c r="ZW32" s="207" t="s">
        <v>26</v>
      </c>
      <c r="ZX32" s="207" t="s">
        <v>69</v>
      </c>
      <c r="ZY32" s="207" t="s">
        <v>26</v>
      </c>
      <c r="ZZ32" s="207" t="s">
        <v>26</v>
      </c>
      <c r="AAA32" s="207" t="s">
        <v>158</v>
      </c>
      <c r="AAB32" s="207" t="s">
        <v>158</v>
      </c>
      <c r="AAC32" s="207" t="s">
        <v>158</v>
      </c>
      <c r="AAD32" s="207" t="s">
        <v>158</v>
      </c>
      <c r="AAE32" s="207" t="s">
        <v>158</v>
      </c>
      <c r="AAF32" s="207" t="s">
        <v>158</v>
      </c>
      <c r="AAG32" s="207" t="s">
        <v>158</v>
      </c>
      <c r="AAH32" s="207" t="s">
        <v>158</v>
      </c>
      <c r="AAI32" s="207" t="s">
        <v>158</v>
      </c>
      <c r="AAJ32" s="207" t="s">
        <v>158</v>
      </c>
      <c r="AAK32" s="207" t="s">
        <v>158</v>
      </c>
      <c r="AAL32" s="207" t="s">
        <v>158</v>
      </c>
      <c r="AAM32" s="207" t="s">
        <v>158</v>
      </c>
      <c r="AAN32" s="207" t="s">
        <v>158</v>
      </c>
      <c r="AAO32" s="207" t="s">
        <v>158</v>
      </c>
      <c r="AAP32" s="207" t="s">
        <v>158</v>
      </c>
      <c r="AAQ32" s="207" t="s">
        <v>158</v>
      </c>
      <c r="AAR32" s="207" t="s">
        <v>158</v>
      </c>
      <c r="AAS32" s="207" t="s">
        <v>158</v>
      </c>
      <c r="AAT32" s="207" t="s">
        <v>158</v>
      </c>
      <c r="AAU32" s="207" t="s">
        <v>158</v>
      </c>
      <c r="AAV32" s="207" t="s">
        <v>158</v>
      </c>
      <c r="AAW32" s="207" t="s">
        <v>158</v>
      </c>
      <c r="AAX32" s="207" t="s">
        <v>158</v>
      </c>
      <c r="AAY32" s="207" t="s">
        <v>158</v>
      </c>
      <c r="AAZ32" s="207" t="s">
        <v>158</v>
      </c>
      <c r="ABA32" s="306">
        <f>(ÜBERSICHT!K32)</f>
        <v>0</v>
      </c>
      <c r="ABB32" s="195">
        <f>(ÜBERSICHT!L32)</f>
        <v>0</v>
      </c>
      <c r="ABC32" s="206">
        <f t="shared" si="2"/>
        <v>4</v>
      </c>
      <c r="ABD32" s="34">
        <f t="shared" si="3"/>
        <v>4</v>
      </c>
      <c r="ABE32" s="34">
        <f t="shared" si="4"/>
        <v>0</v>
      </c>
      <c r="ABF32" s="34">
        <f t="shared" si="5"/>
        <v>0</v>
      </c>
      <c r="ABG32" s="34">
        <f t="shared" si="6"/>
        <v>0</v>
      </c>
      <c r="ABH32" s="34">
        <f t="shared" si="7"/>
        <v>0</v>
      </c>
      <c r="ABI32" s="34">
        <f t="shared" si="8"/>
        <v>692</v>
      </c>
      <c r="ABJ32" s="73">
        <f t="shared" si="9"/>
        <v>696</v>
      </c>
      <c r="ABK32" s="28"/>
      <c r="ABL32">
        <v>5</v>
      </c>
      <c r="ABM32" s="155">
        <v>150</v>
      </c>
      <c r="ABN32" s="28" t="s">
        <v>181</v>
      </c>
      <c r="ABO32" s="28"/>
      <c r="ABP32" s="271" t="str">
        <f>(Mitglieder!C34)</f>
        <v>Sepp</v>
      </c>
      <c r="ABQ32" s="216">
        <f t="shared" si="103"/>
        <v>1</v>
      </c>
      <c r="ABR32" s="216" t="e">
        <f t="shared" si="104"/>
        <v>#DIV/0!</v>
      </c>
      <c r="ABS32" s="34">
        <f t="shared" si="10"/>
        <v>0</v>
      </c>
      <c r="ABT32" s="34">
        <f t="shared" si="11"/>
        <v>0</v>
      </c>
      <c r="ABU32" s="34">
        <f t="shared" si="12"/>
        <v>0</v>
      </c>
      <c r="ABV32" s="34">
        <f t="shared" si="13"/>
        <v>0</v>
      </c>
      <c r="ABW32" s="34">
        <f t="shared" si="14"/>
        <v>0</v>
      </c>
      <c r="ABX32" s="34">
        <f t="shared" si="15"/>
        <v>31</v>
      </c>
      <c r="ABY32" s="73">
        <f t="shared" si="16"/>
        <v>31</v>
      </c>
      <c r="ABZ32" s="216" t="e">
        <f t="shared" si="105"/>
        <v>#DIV/0!</v>
      </c>
      <c r="ACA32" s="34">
        <f t="shared" si="17"/>
        <v>0</v>
      </c>
      <c r="ACB32" s="34">
        <f t="shared" si="18"/>
        <v>0</v>
      </c>
      <c r="ACC32" s="34">
        <f t="shared" si="19"/>
        <v>0</v>
      </c>
      <c r="ACD32" s="34">
        <f t="shared" si="20"/>
        <v>0</v>
      </c>
      <c r="ACE32" s="34">
        <f t="shared" si="21"/>
        <v>0</v>
      </c>
      <c r="ACF32" s="34">
        <f t="shared" si="22"/>
        <v>31</v>
      </c>
      <c r="ACG32" s="73">
        <f t="shared" si="113"/>
        <v>31</v>
      </c>
      <c r="ACH32" s="216" t="e">
        <f t="shared" si="106"/>
        <v>#DIV/0!</v>
      </c>
      <c r="ACI32" s="34">
        <f t="shared" si="24"/>
        <v>0</v>
      </c>
      <c r="ACJ32" s="34">
        <f t="shared" si="25"/>
        <v>0</v>
      </c>
      <c r="ACK32" s="34">
        <f t="shared" si="26"/>
        <v>0</v>
      </c>
      <c r="ACL32" s="34">
        <f t="shared" si="27"/>
        <v>0</v>
      </c>
      <c r="ACM32" s="34">
        <f t="shared" si="28"/>
        <v>0</v>
      </c>
      <c r="ACN32" s="34">
        <f t="shared" si="29"/>
        <v>31</v>
      </c>
      <c r="ACO32" s="73">
        <f t="shared" si="114"/>
        <v>31</v>
      </c>
      <c r="ACP32" s="216" t="e">
        <f t="shared" si="107"/>
        <v>#DIV/0!</v>
      </c>
      <c r="ACQ32" s="34">
        <f t="shared" si="31"/>
        <v>0</v>
      </c>
      <c r="ACR32" s="34">
        <f t="shared" si="32"/>
        <v>0</v>
      </c>
      <c r="ACS32" s="34">
        <f t="shared" si="33"/>
        <v>0</v>
      </c>
      <c r="ACT32" s="34">
        <f t="shared" si="34"/>
        <v>0</v>
      </c>
      <c r="ACU32" s="34">
        <f t="shared" si="35"/>
        <v>0</v>
      </c>
      <c r="ACV32" s="34">
        <f t="shared" si="36"/>
        <v>30</v>
      </c>
      <c r="ACW32" s="73">
        <f t="shared" si="115"/>
        <v>30</v>
      </c>
      <c r="ACX32" s="216" t="e">
        <f t="shared" si="108"/>
        <v>#DIV/0!</v>
      </c>
      <c r="ACY32" s="34">
        <f t="shared" si="38"/>
        <v>0</v>
      </c>
      <c r="ACZ32" s="34">
        <f t="shared" si="39"/>
        <v>0</v>
      </c>
      <c r="ADA32" s="34">
        <f t="shared" si="40"/>
        <v>0</v>
      </c>
      <c r="ADB32" s="34">
        <f t="shared" si="41"/>
        <v>0</v>
      </c>
      <c r="ADC32" s="34">
        <f t="shared" si="42"/>
        <v>0</v>
      </c>
      <c r="ADD32" s="34">
        <f t="shared" si="43"/>
        <v>31</v>
      </c>
      <c r="ADE32" s="73">
        <f t="shared" si="116"/>
        <v>31</v>
      </c>
      <c r="ADF32" s="216" t="e">
        <f t="shared" si="109"/>
        <v>#DIV/0!</v>
      </c>
      <c r="ADG32" s="34">
        <f t="shared" si="45"/>
        <v>0</v>
      </c>
      <c r="ADH32" s="34">
        <f t="shared" si="46"/>
        <v>0</v>
      </c>
      <c r="ADI32" s="34">
        <f t="shared" si="47"/>
        <v>0</v>
      </c>
      <c r="ADJ32" s="34">
        <f t="shared" si="48"/>
        <v>0</v>
      </c>
      <c r="ADK32" s="34">
        <f t="shared" si="49"/>
        <v>0</v>
      </c>
      <c r="ADL32" s="34">
        <f t="shared" si="50"/>
        <v>30</v>
      </c>
      <c r="ADM32" s="73">
        <f t="shared" si="117"/>
        <v>30</v>
      </c>
      <c r="ADN32" s="216" t="e">
        <f t="shared" si="110"/>
        <v>#DIV/0!</v>
      </c>
      <c r="ADO32" s="34">
        <f t="shared" si="52"/>
        <v>0</v>
      </c>
      <c r="ADP32" s="34">
        <f t="shared" si="53"/>
        <v>0</v>
      </c>
      <c r="ADQ32" s="34">
        <f t="shared" si="54"/>
        <v>0</v>
      </c>
      <c r="ADR32" s="34">
        <f t="shared" si="55"/>
        <v>0</v>
      </c>
      <c r="ADS32" s="34">
        <f t="shared" si="56"/>
        <v>0</v>
      </c>
      <c r="ADT32" s="34">
        <f t="shared" si="57"/>
        <v>31</v>
      </c>
      <c r="ADU32" s="73">
        <f t="shared" si="118"/>
        <v>31</v>
      </c>
      <c r="ADV32" s="216" t="e">
        <f t="shared" si="111"/>
        <v>#DIV/0!</v>
      </c>
      <c r="ADW32" s="34">
        <f t="shared" si="72"/>
        <v>0</v>
      </c>
      <c r="ADX32" s="34">
        <f t="shared" si="73"/>
        <v>0</v>
      </c>
      <c r="ADY32" s="34">
        <f t="shared" si="74"/>
        <v>0</v>
      </c>
      <c r="ADZ32" s="34">
        <f t="shared" si="75"/>
        <v>0</v>
      </c>
      <c r="AEA32" s="34">
        <f t="shared" si="76"/>
        <v>0</v>
      </c>
      <c r="AEB32" s="34">
        <f t="shared" si="77"/>
        <v>31</v>
      </c>
      <c r="AEC32" s="73">
        <f t="shared" si="119"/>
        <v>31</v>
      </c>
      <c r="AED32" s="216">
        <f t="shared" si="112"/>
        <v>1</v>
      </c>
      <c r="AEE32" s="34">
        <f t="shared" si="79"/>
        <v>4</v>
      </c>
      <c r="AEF32" s="34">
        <f t="shared" si="80"/>
        <v>0</v>
      </c>
      <c r="AEG32" s="34">
        <f t="shared" si="81"/>
        <v>0</v>
      </c>
      <c r="AEH32" s="34">
        <f t="shared" si="82"/>
        <v>0</v>
      </c>
      <c r="AEI32" s="34">
        <f t="shared" si="83"/>
        <v>0</v>
      </c>
      <c r="AEJ32" s="34">
        <f t="shared" si="84"/>
        <v>6</v>
      </c>
      <c r="AEK32" s="73">
        <f t="shared" si="120"/>
        <v>10</v>
      </c>
    </row>
    <row r="33" spans="1:817" x14ac:dyDescent="0.3">
      <c r="A33" s="200">
        <f t="shared" si="61"/>
        <v>31</v>
      </c>
      <c r="B33" s="283">
        <f>1*SUBTOTAL(3,A$3:A33)</f>
        <v>31</v>
      </c>
      <c r="C33" s="6" t="str">
        <f>(Mitglieder!C33)</f>
        <v>SCaRaMaNGa</v>
      </c>
      <c r="D33" s="171">
        <f t="shared" si="0"/>
        <v>0.84647302904564314</v>
      </c>
      <c r="E33" s="171">
        <f t="shared" si="1"/>
        <v>1</v>
      </c>
      <c r="F33" s="56"/>
      <c r="G33" s="207" t="s">
        <v>69</v>
      </c>
      <c r="H33" s="207" t="s">
        <v>69</v>
      </c>
      <c r="I33" s="207" t="s">
        <v>69</v>
      </c>
      <c r="J33" s="207" t="s">
        <v>69</v>
      </c>
      <c r="K33" s="207" t="s">
        <v>69</v>
      </c>
      <c r="L33" s="207" t="s">
        <v>69</v>
      </c>
      <c r="M33" s="207" t="s">
        <v>69</v>
      </c>
      <c r="N33" s="207" t="s">
        <v>69</v>
      </c>
      <c r="O33" s="207" t="s">
        <v>69</v>
      </c>
      <c r="P33" s="207" t="s">
        <v>69</v>
      </c>
      <c r="Q33" s="207" t="s">
        <v>69</v>
      </c>
      <c r="R33" s="207" t="s">
        <v>69</v>
      </c>
      <c r="S33" s="207" t="s">
        <v>69</v>
      </c>
      <c r="T33" s="207" t="s">
        <v>69</v>
      </c>
      <c r="U33" s="207" t="s">
        <v>69</v>
      </c>
      <c r="V33" s="207" t="s">
        <v>69</v>
      </c>
      <c r="W33" s="207" t="s">
        <v>69</v>
      </c>
      <c r="X33" s="207" t="s">
        <v>69</v>
      </c>
      <c r="Y33" s="207" t="s">
        <v>69</v>
      </c>
      <c r="Z33" s="207" t="s">
        <v>69</v>
      </c>
      <c r="AA33" s="207" t="s">
        <v>69</v>
      </c>
      <c r="AB33" s="207" t="s">
        <v>69</v>
      </c>
      <c r="AC33" s="207" t="s">
        <v>69</v>
      </c>
      <c r="AD33" s="207" t="s">
        <v>69</v>
      </c>
      <c r="AE33" s="207" t="s">
        <v>69</v>
      </c>
      <c r="AF33" s="207" t="s">
        <v>69</v>
      </c>
      <c r="AG33" s="207" t="s">
        <v>69</v>
      </c>
      <c r="AH33" s="207" t="s">
        <v>69</v>
      </c>
      <c r="AI33" s="207" t="s">
        <v>69</v>
      </c>
      <c r="AJ33" s="207" t="s">
        <v>69</v>
      </c>
      <c r="AK33" s="207" t="s">
        <v>69</v>
      </c>
      <c r="AL33" s="207" t="s">
        <v>69</v>
      </c>
      <c r="AM33" s="207" t="s">
        <v>69</v>
      </c>
      <c r="AN33" s="207" t="s">
        <v>69</v>
      </c>
      <c r="AO33" s="207" t="s">
        <v>69</v>
      </c>
      <c r="AP33" s="207" t="s">
        <v>69</v>
      </c>
      <c r="AQ33" s="207" t="s">
        <v>69</v>
      </c>
      <c r="AR33" s="207" t="s">
        <v>69</v>
      </c>
      <c r="AS33" s="207" t="s">
        <v>69</v>
      </c>
      <c r="AT33" s="207" t="s">
        <v>69</v>
      </c>
      <c r="AU33" s="207" t="s">
        <v>69</v>
      </c>
      <c r="AV33" s="207" t="s">
        <v>69</v>
      </c>
      <c r="AW33" s="207" t="s">
        <v>69</v>
      </c>
      <c r="AX33" s="207" t="s">
        <v>69</v>
      </c>
      <c r="AY33" s="207" t="s">
        <v>69</v>
      </c>
      <c r="AZ33" s="207" t="s">
        <v>69</v>
      </c>
      <c r="BA33" s="207" t="s">
        <v>69</v>
      </c>
      <c r="BB33" s="207" t="s">
        <v>69</v>
      </c>
      <c r="BC33" s="207" t="s">
        <v>69</v>
      </c>
      <c r="BD33" s="207" t="s">
        <v>69</v>
      </c>
      <c r="BE33" s="207" t="s">
        <v>69</v>
      </c>
      <c r="BF33" s="207" t="s">
        <v>69</v>
      </c>
      <c r="BG33" s="207" t="s">
        <v>69</v>
      </c>
      <c r="BH33" s="207" t="s">
        <v>69</v>
      </c>
      <c r="BI33" s="207" t="s">
        <v>69</v>
      </c>
      <c r="BJ33" s="207" t="s">
        <v>69</v>
      </c>
      <c r="BK33" s="207" t="s">
        <v>69</v>
      </c>
      <c r="BL33" s="207" t="s">
        <v>69</v>
      </c>
      <c r="BM33" s="207" t="s">
        <v>69</v>
      </c>
      <c r="BN33" s="207" t="s">
        <v>69</v>
      </c>
      <c r="BO33" s="207" t="s">
        <v>69</v>
      </c>
      <c r="BP33" s="207" t="s">
        <v>69</v>
      </c>
      <c r="BQ33" s="207" t="s">
        <v>69</v>
      </c>
      <c r="BR33" s="207" t="s">
        <v>69</v>
      </c>
      <c r="BS33" s="207" t="s">
        <v>69</v>
      </c>
      <c r="BT33" s="207" t="s">
        <v>69</v>
      </c>
      <c r="BU33" s="207" t="s">
        <v>69</v>
      </c>
      <c r="BV33" s="207" t="s">
        <v>69</v>
      </c>
      <c r="BW33" s="207" t="s">
        <v>69</v>
      </c>
      <c r="BX33" s="207" t="s">
        <v>69</v>
      </c>
      <c r="BY33" s="207" t="s">
        <v>69</v>
      </c>
      <c r="BZ33" s="207" t="s">
        <v>69</v>
      </c>
      <c r="CA33" s="207" t="s">
        <v>69</v>
      </c>
      <c r="CB33" s="207" t="s">
        <v>69</v>
      </c>
      <c r="CC33" s="207" t="s">
        <v>69</v>
      </c>
      <c r="CD33" s="207" t="s">
        <v>69</v>
      </c>
      <c r="CE33" s="207" t="s">
        <v>69</v>
      </c>
      <c r="CF33" s="207" t="s">
        <v>69</v>
      </c>
      <c r="CG33" s="207" t="s">
        <v>69</v>
      </c>
      <c r="CH33" s="207" t="s">
        <v>69</v>
      </c>
      <c r="CI33" s="207" t="s">
        <v>69</v>
      </c>
      <c r="CJ33" s="207" t="s">
        <v>69</v>
      </c>
      <c r="CK33" s="207" t="s">
        <v>69</v>
      </c>
      <c r="CL33" s="207" t="s">
        <v>69</v>
      </c>
      <c r="CM33" s="207" t="s">
        <v>69</v>
      </c>
      <c r="CN33" s="207" t="s">
        <v>69</v>
      </c>
      <c r="CO33" s="207" t="s">
        <v>69</v>
      </c>
      <c r="CP33" s="207" t="s">
        <v>69</v>
      </c>
      <c r="CQ33" s="207" t="s">
        <v>69</v>
      </c>
      <c r="CR33" s="207" t="s">
        <v>69</v>
      </c>
      <c r="CS33" s="207" t="s">
        <v>69</v>
      </c>
      <c r="CT33" s="207" t="s">
        <v>69</v>
      </c>
      <c r="CU33" s="207" t="s">
        <v>69</v>
      </c>
      <c r="CV33" s="207" t="s">
        <v>69</v>
      </c>
      <c r="CW33" s="207" t="s">
        <v>69</v>
      </c>
      <c r="CX33" s="207" t="s">
        <v>69</v>
      </c>
      <c r="CY33" s="207" t="s">
        <v>69</v>
      </c>
      <c r="CZ33" s="207" t="s">
        <v>69</v>
      </c>
      <c r="DA33" s="207" t="s">
        <v>69</v>
      </c>
      <c r="DB33" s="207" t="s">
        <v>69</v>
      </c>
      <c r="DC33" s="207" t="s">
        <v>69</v>
      </c>
      <c r="DD33" s="207" t="s">
        <v>69</v>
      </c>
      <c r="DE33" s="207" t="s">
        <v>69</v>
      </c>
      <c r="DF33" s="207" t="s">
        <v>69</v>
      </c>
      <c r="DG33" s="207" t="s">
        <v>69</v>
      </c>
      <c r="DH33" s="207" t="s">
        <v>69</v>
      </c>
      <c r="DI33" s="207" t="s">
        <v>69</v>
      </c>
      <c r="DJ33" s="207" t="s">
        <v>69</v>
      </c>
      <c r="DK33" s="207" t="s">
        <v>69</v>
      </c>
      <c r="DL33" s="207" t="s">
        <v>69</v>
      </c>
      <c r="DM33" s="207" t="s">
        <v>69</v>
      </c>
      <c r="DN33" s="207" t="s">
        <v>69</v>
      </c>
      <c r="DO33" s="207" t="s">
        <v>69</v>
      </c>
      <c r="DP33" s="207" t="s">
        <v>69</v>
      </c>
      <c r="DQ33" s="207" t="s">
        <v>69</v>
      </c>
      <c r="DR33" s="207" t="s">
        <v>69</v>
      </c>
      <c r="DS33" s="207" t="s">
        <v>69</v>
      </c>
      <c r="DT33" s="207" t="s">
        <v>69</v>
      </c>
      <c r="DU33" s="207" t="s">
        <v>69</v>
      </c>
      <c r="DV33" s="207" t="s">
        <v>69</v>
      </c>
      <c r="DW33" s="207" t="s">
        <v>69</v>
      </c>
      <c r="DX33" s="207" t="s">
        <v>69</v>
      </c>
      <c r="DY33" s="207" t="s">
        <v>69</v>
      </c>
      <c r="DZ33" s="207" t="s">
        <v>69</v>
      </c>
      <c r="EA33" s="207" t="s">
        <v>69</v>
      </c>
      <c r="EB33" s="207" t="s">
        <v>69</v>
      </c>
      <c r="EC33" s="207" t="s">
        <v>69</v>
      </c>
      <c r="ED33" s="207" t="s">
        <v>69</v>
      </c>
      <c r="EE33" s="207" t="s">
        <v>69</v>
      </c>
      <c r="EF33" s="207" t="s">
        <v>69</v>
      </c>
      <c r="EG33" s="207" t="s">
        <v>69</v>
      </c>
      <c r="EH33" s="207" t="s">
        <v>69</v>
      </c>
      <c r="EI33" s="207" t="s">
        <v>69</v>
      </c>
      <c r="EJ33" s="207" t="s">
        <v>69</v>
      </c>
      <c r="EK33" s="207" t="s">
        <v>69</v>
      </c>
      <c r="EL33" s="207" t="s">
        <v>69</v>
      </c>
      <c r="EM33" s="207" t="s">
        <v>69</v>
      </c>
      <c r="EN33" s="207" t="s">
        <v>69</v>
      </c>
      <c r="EO33" s="207" t="s">
        <v>69</v>
      </c>
      <c r="EP33" s="207" t="s">
        <v>69</v>
      </c>
      <c r="EQ33" s="207" t="s">
        <v>69</v>
      </c>
      <c r="ER33" s="207" t="s">
        <v>69</v>
      </c>
      <c r="ES33" s="207" t="s">
        <v>69</v>
      </c>
      <c r="ET33" s="207" t="s">
        <v>69</v>
      </c>
      <c r="EU33" s="207" t="s">
        <v>69</v>
      </c>
      <c r="EV33" s="207" t="s">
        <v>69</v>
      </c>
      <c r="EW33" s="207" t="s">
        <v>69</v>
      </c>
      <c r="EX33" s="207" t="s">
        <v>69</v>
      </c>
      <c r="EY33" s="207" t="s">
        <v>69</v>
      </c>
      <c r="EZ33" s="207" t="s">
        <v>69</v>
      </c>
      <c r="FA33" s="207" t="s">
        <v>69</v>
      </c>
      <c r="FB33" s="207" t="s">
        <v>69</v>
      </c>
      <c r="FC33" s="207" t="s">
        <v>69</v>
      </c>
      <c r="FD33" s="207" t="s">
        <v>69</v>
      </c>
      <c r="FE33" s="207" t="s">
        <v>69</v>
      </c>
      <c r="FF33" s="207" t="s">
        <v>69</v>
      </c>
      <c r="FG33" s="207" t="s">
        <v>69</v>
      </c>
      <c r="FH33" s="207" t="s">
        <v>69</v>
      </c>
      <c r="FI33" s="207" t="s">
        <v>69</v>
      </c>
      <c r="FJ33" s="207" t="s">
        <v>69</v>
      </c>
      <c r="FK33" s="207" t="s">
        <v>69</v>
      </c>
      <c r="FL33" s="207" t="s">
        <v>69</v>
      </c>
      <c r="FM33" s="207" t="s">
        <v>69</v>
      </c>
      <c r="FN33" s="207" t="s">
        <v>69</v>
      </c>
      <c r="FO33" s="207" t="s">
        <v>69</v>
      </c>
      <c r="FP33" s="207" t="s">
        <v>69</v>
      </c>
      <c r="FQ33" s="207" t="s">
        <v>69</v>
      </c>
      <c r="FR33" s="207" t="s">
        <v>69</v>
      </c>
      <c r="FS33" s="207" t="s">
        <v>69</v>
      </c>
      <c r="FT33" s="207" t="s">
        <v>69</v>
      </c>
      <c r="FU33" s="207" t="s">
        <v>69</v>
      </c>
      <c r="FV33" s="207" t="s">
        <v>69</v>
      </c>
      <c r="FW33" s="207" t="s">
        <v>69</v>
      </c>
      <c r="FX33" s="207" t="s">
        <v>69</v>
      </c>
      <c r="FY33" s="207" t="s">
        <v>69</v>
      </c>
      <c r="FZ33" s="207" t="s">
        <v>69</v>
      </c>
      <c r="GA33" s="207" t="s">
        <v>69</v>
      </c>
      <c r="GB33" s="207" t="s">
        <v>69</v>
      </c>
      <c r="GC33" s="207" t="s">
        <v>69</v>
      </c>
      <c r="GD33" s="207" t="s">
        <v>69</v>
      </c>
      <c r="GE33" s="207" t="s">
        <v>69</v>
      </c>
      <c r="GF33" s="207" t="s">
        <v>69</v>
      </c>
      <c r="GG33" s="207" t="s">
        <v>69</v>
      </c>
      <c r="GH33" s="207" t="s">
        <v>69</v>
      </c>
      <c r="GI33" s="207" t="s">
        <v>69</v>
      </c>
      <c r="GJ33" s="207" t="s">
        <v>69</v>
      </c>
      <c r="GK33" s="207" t="s">
        <v>69</v>
      </c>
      <c r="GL33" s="207" t="s">
        <v>69</v>
      </c>
      <c r="GM33" s="207" t="s">
        <v>69</v>
      </c>
      <c r="GN33" s="207" t="s">
        <v>69</v>
      </c>
      <c r="GO33" s="207" t="s">
        <v>69</v>
      </c>
      <c r="GP33" s="207" t="s">
        <v>69</v>
      </c>
      <c r="GQ33" s="207" t="s">
        <v>69</v>
      </c>
      <c r="GR33" s="207" t="s">
        <v>69</v>
      </c>
      <c r="GS33" s="207" t="s">
        <v>69</v>
      </c>
      <c r="GT33" s="207" t="s">
        <v>69</v>
      </c>
      <c r="GU33" s="207" t="s">
        <v>69</v>
      </c>
      <c r="GV33" s="207" t="s">
        <v>69</v>
      </c>
      <c r="GW33" s="207" t="s">
        <v>69</v>
      </c>
      <c r="GX33" s="207" t="s">
        <v>69</v>
      </c>
      <c r="GY33" s="207" t="s">
        <v>69</v>
      </c>
      <c r="GZ33" s="207" t="s">
        <v>69</v>
      </c>
      <c r="HA33" s="207" t="s">
        <v>69</v>
      </c>
      <c r="HB33" s="207" t="s">
        <v>69</v>
      </c>
      <c r="HC33" s="207" t="s">
        <v>69</v>
      </c>
      <c r="HD33" s="207" t="s">
        <v>69</v>
      </c>
      <c r="HE33" s="207" t="s">
        <v>69</v>
      </c>
      <c r="HF33" s="207" t="s">
        <v>69</v>
      </c>
      <c r="HG33" s="207" t="s">
        <v>69</v>
      </c>
      <c r="HH33" s="207" t="s">
        <v>69</v>
      </c>
      <c r="HI33" s="207" t="s">
        <v>69</v>
      </c>
      <c r="HJ33" s="207" t="s">
        <v>69</v>
      </c>
      <c r="HK33" s="207" t="s">
        <v>69</v>
      </c>
      <c r="HL33" s="207" t="s">
        <v>69</v>
      </c>
      <c r="HM33" s="207" t="s">
        <v>69</v>
      </c>
      <c r="HN33" s="207" t="s">
        <v>69</v>
      </c>
      <c r="HO33" s="207" t="s">
        <v>69</v>
      </c>
      <c r="HP33" s="207" t="s">
        <v>69</v>
      </c>
      <c r="HQ33" s="207" t="s">
        <v>69</v>
      </c>
      <c r="HR33" s="207" t="s">
        <v>69</v>
      </c>
      <c r="HS33" s="207" t="s">
        <v>69</v>
      </c>
      <c r="HT33" s="207" t="s">
        <v>69</v>
      </c>
      <c r="HU33" s="207" t="s">
        <v>69</v>
      </c>
      <c r="HV33" s="207" t="s">
        <v>69</v>
      </c>
      <c r="HW33" s="207" t="s">
        <v>69</v>
      </c>
      <c r="HX33" s="207" t="s">
        <v>69</v>
      </c>
      <c r="HY33" s="207" t="s">
        <v>69</v>
      </c>
      <c r="HZ33" s="207" t="s">
        <v>69</v>
      </c>
      <c r="IA33" s="207" t="s">
        <v>69</v>
      </c>
      <c r="IB33" s="207" t="s">
        <v>69</v>
      </c>
      <c r="IC33" s="207" t="s">
        <v>69</v>
      </c>
      <c r="ID33" s="207" t="s">
        <v>69</v>
      </c>
      <c r="IE33" s="207" t="s">
        <v>69</v>
      </c>
      <c r="IF33" s="207" t="s">
        <v>69</v>
      </c>
      <c r="IG33" s="207" t="s">
        <v>69</v>
      </c>
      <c r="IH33" s="207" t="s">
        <v>69</v>
      </c>
      <c r="II33" s="207" t="s">
        <v>69</v>
      </c>
      <c r="IJ33" s="207" t="s">
        <v>69</v>
      </c>
      <c r="IK33" s="207" t="s">
        <v>69</v>
      </c>
      <c r="IL33" s="207" t="s">
        <v>69</v>
      </c>
      <c r="IM33" s="207" t="s">
        <v>69</v>
      </c>
      <c r="IN33" s="207" t="s">
        <v>69</v>
      </c>
      <c r="IO33" s="207" t="s">
        <v>69</v>
      </c>
      <c r="IP33" s="207" t="s">
        <v>69</v>
      </c>
      <c r="IQ33" s="207" t="s">
        <v>69</v>
      </c>
      <c r="IR33" s="207" t="s">
        <v>69</v>
      </c>
      <c r="IS33" s="207" t="s">
        <v>69</v>
      </c>
      <c r="IT33" s="207" t="s">
        <v>69</v>
      </c>
      <c r="IU33" s="207" t="s">
        <v>69</v>
      </c>
      <c r="IV33" s="207" t="s">
        <v>69</v>
      </c>
      <c r="IW33" s="207" t="s">
        <v>69</v>
      </c>
      <c r="IX33" s="207" t="s">
        <v>69</v>
      </c>
      <c r="IY33" s="207" t="s">
        <v>69</v>
      </c>
      <c r="IZ33" s="207" t="s">
        <v>69</v>
      </c>
      <c r="JA33" s="207" t="s">
        <v>69</v>
      </c>
      <c r="JB33" s="207" t="s">
        <v>69</v>
      </c>
      <c r="JC33" s="207" t="s">
        <v>69</v>
      </c>
      <c r="JD33" s="207" t="s">
        <v>69</v>
      </c>
      <c r="JE33" s="207" t="s">
        <v>69</v>
      </c>
      <c r="JF33" s="207" t="s">
        <v>69</v>
      </c>
      <c r="JG33" s="207" t="s">
        <v>69</v>
      </c>
      <c r="JH33" s="207" t="s">
        <v>69</v>
      </c>
      <c r="JI33" s="207" t="s">
        <v>69</v>
      </c>
      <c r="JJ33" s="207" t="s">
        <v>69</v>
      </c>
      <c r="JK33" s="207" t="s">
        <v>69</v>
      </c>
      <c r="JL33" s="207" t="s">
        <v>69</v>
      </c>
      <c r="JM33" s="207" t="s">
        <v>69</v>
      </c>
      <c r="JN33" s="207" t="s">
        <v>69</v>
      </c>
      <c r="JO33" s="207" t="s">
        <v>69</v>
      </c>
      <c r="JP33" s="207" t="s">
        <v>69</v>
      </c>
      <c r="JQ33" s="207" t="s">
        <v>69</v>
      </c>
      <c r="JR33" s="207" t="s">
        <v>69</v>
      </c>
      <c r="JS33" s="207" t="s">
        <v>69</v>
      </c>
      <c r="JT33" s="207" t="s">
        <v>69</v>
      </c>
      <c r="JU33" s="207" t="s">
        <v>69</v>
      </c>
      <c r="JV33" s="207" t="s">
        <v>69</v>
      </c>
      <c r="JW33" s="207" t="s">
        <v>69</v>
      </c>
      <c r="JX33" s="207" t="s">
        <v>69</v>
      </c>
      <c r="JY33" s="207" t="s">
        <v>69</v>
      </c>
      <c r="JZ33" s="207" t="s">
        <v>69</v>
      </c>
      <c r="KA33" s="207" t="s">
        <v>69</v>
      </c>
      <c r="KB33" s="207" t="s">
        <v>69</v>
      </c>
      <c r="KC33" s="207" t="s">
        <v>69</v>
      </c>
      <c r="KD33" s="207" t="s">
        <v>69</v>
      </c>
      <c r="KE33" s="207" t="s">
        <v>69</v>
      </c>
      <c r="KF33" s="207" t="s">
        <v>69</v>
      </c>
      <c r="KG33" s="207" t="s">
        <v>69</v>
      </c>
      <c r="KH33" s="207" t="s">
        <v>69</v>
      </c>
      <c r="KI33" s="207" t="s">
        <v>69</v>
      </c>
      <c r="KJ33" s="207" t="s">
        <v>69</v>
      </c>
      <c r="KK33" s="207" t="s">
        <v>69</v>
      </c>
      <c r="KL33" s="207" t="s">
        <v>69</v>
      </c>
      <c r="KM33" s="207" t="s">
        <v>69</v>
      </c>
      <c r="KN33" s="207" t="s">
        <v>69</v>
      </c>
      <c r="KO33" s="207" t="s">
        <v>69</v>
      </c>
      <c r="KP33" s="207" t="s">
        <v>69</v>
      </c>
      <c r="KQ33" s="207" t="s">
        <v>69</v>
      </c>
      <c r="KR33" s="207" t="s">
        <v>69</v>
      </c>
      <c r="KS33" s="207" t="s">
        <v>69</v>
      </c>
      <c r="KT33" s="207" t="s">
        <v>69</v>
      </c>
      <c r="KU33" s="207" t="s">
        <v>69</v>
      </c>
      <c r="KV33" s="207" t="s">
        <v>69</v>
      </c>
      <c r="KW33" s="207" t="s">
        <v>69</v>
      </c>
      <c r="KX33" s="207" t="s">
        <v>69</v>
      </c>
      <c r="KY33" s="207" t="s">
        <v>69</v>
      </c>
      <c r="KZ33" s="207" t="s">
        <v>69</v>
      </c>
      <c r="LA33" s="207" t="s">
        <v>69</v>
      </c>
      <c r="LB33" s="207" t="s">
        <v>69</v>
      </c>
      <c r="LC33" s="207" t="s">
        <v>69</v>
      </c>
      <c r="LD33" s="207" t="s">
        <v>69</v>
      </c>
      <c r="LE33" s="207" t="s">
        <v>69</v>
      </c>
      <c r="LF33" s="207" t="s">
        <v>69</v>
      </c>
      <c r="LG33" s="207" t="s">
        <v>69</v>
      </c>
      <c r="LH33" s="207" t="s">
        <v>69</v>
      </c>
      <c r="LI33" s="207" t="s">
        <v>69</v>
      </c>
      <c r="LJ33" s="207" t="s">
        <v>69</v>
      </c>
      <c r="LK33" s="207" t="s">
        <v>69</v>
      </c>
      <c r="LL33" s="207" t="s">
        <v>69</v>
      </c>
      <c r="LM33" s="207" t="s">
        <v>69</v>
      </c>
      <c r="LN33" s="207" t="s">
        <v>69</v>
      </c>
      <c r="LO33" s="207" t="s">
        <v>69</v>
      </c>
      <c r="LP33" s="207" t="s">
        <v>69</v>
      </c>
      <c r="LQ33" s="207" t="s">
        <v>69</v>
      </c>
      <c r="LR33" s="207" t="s">
        <v>69</v>
      </c>
      <c r="LS33" s="207" t="s">
        <v>69</v>
      </c>
      <c r="LT33" s="207" t="s">
        <v>69</v>
      </c>
      <c r="LU33" s="207" t="s">
        <v>69</v>
      </c>
      <c r="LV33" s="207" t="s">
        <v>69</v>
      </c>
      <c r="LW33" s="207" t="s">
        <v>69</v>
      </c>
      <c r="LX33" s="207" t="s">
        <v>69</v>
      </c>
      <c r="LY33" s="207" t="s">
        <v>69</v>
      </c>
      <c r="LZ33" s="207" t="s">
        <v>69</v>
      </c>
      <c r="MA33" s="207" t="s">
        <v>69</v>
      </c>
      <c r="MB33" s="207" t="s">
        <v>69</v>
      </c>
      <c r="MC33" s="207" t="s">
        <v>69</v>
      </c>
      <c r="MD33" s="207" t="s">
        <v>69</v>
      </c>
      <c r="ME33" s="207" t="s">
        <v>69</v>
      </c>
      <c r="MF33" s="207" t="s">
        <v>69</v>
      </c>
      <c r="MG33" s="207" t="s">
        <v>69</v>
      </c>
      <c r="MH33" s="207" t="s">
        <v>69</v>
      </c>
      <c r="MI33" s="207" t="s">
        <v>69</v>
      </c>
      <c r="MJ33" s="207" t="s">
        <v>69</v>
      </c>
      <c r="MK33" s="207" t="s">
        <v>69</v>
      </c>
      <c r="ML33" s="207" t="s">
        <v>69</v>
      </c>
      <c r="MM33" s="207" t="s">
        <v>69</v>
      </c>
      <c r="MN33" s="207" t="s">
        <v>69</v>
      </c>
      <c r="MO33" s="207" t="s">
        <v>69</v>
      </c>
      <c r="MP33" s="207" t="s">
        <v>69</v>
      </c>
      <c r="MQ33" s="207" t="s">
        <v>69</v>
      </c>
      <c r="MR33" s="207" t="s">
        <v>69</v>
      </c>
      <c r="MS33" s="207" t="s">
        <v>69</v>
      </c>
      <c r="MT33" s="207" t="s">
        <v>69</v>
      </c>
      <c r="MU33" s="207" t="s">
        <v>69</v>
      </c>
      <c r="MV33" s="207" t="s">
        <v>69</v>
      </c>
      <c r="MW33" s="207" t="s">
        <v>69</v>
      </c>
      <c r="MX33" s="207" t="s">
        <v>69</v>
      </c>
      <c r="MY33" s="207" t="s">
        <v>69</v>
      </c>
      <c r="MZ33" s="207" t="s">
        <v>69</v>
      </c>
      <c r="NA33" s="207" t="s">
        <v>69</v>
      </c>
      <c r="NB33" s="207" t="s">
        <v>69</v>
      </c>
      <c r="NC33" s="207" t="s">
        <v>69</v>
      </c>
      <c r="ND33" s="207" t="s">
        <v>69</v>
      </c>
      <c r="NE33" s="207" t="s">
        <v>69</v>
      </c>
      <c r="NF33" s="207" t="s">
        <v>69</v>
      </c>
      <c r="NG33" s="207" t="s">
        <v>69</v>
      </c>
      <c r="NH33" s="207" t="s">
        <v>69</v>
      </c>
      <c r="NI33" s="207" t="s">
        <v>69</v>
      </c>
      <c r="NJ33" s="207" t="s">
        <v>69</v>
      </c>
      <c r="NK33" s="207" t="s">
        <v>69</v>
      </c>
      <c r="NL33" s="207" t="s">
        <v>69</v>
      </c>
      <c r="NM33" s="207" t="s">
        <v>69</v>
      </c>
      <c r="NN33" s="207" t="s">
        <v>69</v>
      </c>
      <c r="NO33" s="207" t="s">
        <v>69</v>
      </c>
      <c r="NP33" s="207" t="s">
        <v>69</v>
      </c>
      <c r="NQ33" s="207" t="s">
        <v>69</v>
      </c>
      <c r="NR33" s="207" t="s">
        <v>69</v>
      </c>
      <c r="NS33" s="207" t="s">
        <v>69</v>
      </c>
      <c r="NT33" s="207" t="s">
        <v>69</v>
      </c>
      <c r="NU33" s="207" t="s">
        <v>69</v>
      </c>
      <c r="NV33" s="207" t="s">
        <v>69</v>
      </c>
      <c r="NW33" s="207" t="s">
        <v>69</v>
      </c>
      <c r="NX33" s="207" t="s">
        <v>69</v>
      </c>
      <c r="NY33" s="207" t="s">
        <v>69</v>
      </c>
      <c r="NZ33" s="207" t="s">
        <v>69</v>
      </c>
      <c r="OA33" s="207" t="s">
        <v>69</v>
      </c>
      <c r="OB33" s="207" t="s">
        <v>69</v>
      </c>
      <c r="OC33" s="207" t="s">
        <v>69</v>
      </c>
      <c r="OD33" s="207" t="s">
        <v>69</v>
      </c>
      <c r="OE33" s="207" t="s">
        <v>69</v>
      </c>
      <c r="OF33" s="207" t="s">
        <v>69</v>
      </c>
      <c r="OG33" s="207" t="s">
        <v>69</v>
      </c>
      <c r="OH33" s="207" t="s">
        <v>69</v>
      </c>
      <c r="OI33" s="207" t="s">
        <v>69</v>
      </c>
      <c r="OJ33" s="207" t="s">
        <v>69</v>
      </c>
      <c r="OK33" s="207" t="s">
        <v>69</v>
      </c>
      <c r="OL33" s="207" t="s">
        <v>69</v>
      </c>
      <c r="OM33" s="207" t="s">
        <v>69</v>
      </c>
      <c r="ON33" s="207" t="s">
        <v>69</v>
      </c>
      <c r="OO33" s="207" t="s">
        <v>69</v>
      </c>
      <c r="OP33" s="207" t="s">
        <v>69</v>
      </c>
      <c r="OQ33" s="207" t="s">
        <v>69</v>
      </c>
      <c r="OR33" s="207" t="s">
        <v>69</v>
      </c>
      <c r="OS33" s="207" t="s">
        <v>69</v>
      </c>
      <c r="OT33" s="207" t="s">
        <v>69</v>
      </c>
      <c r="OU33" s="207" t="s">
        <v>69</v>
      </c>
      <c r="OV33" s="207" t="s">
        <v>69</v>
      </c>
      <c r="OW33" s="207" t="s">
        <v>69</v>
      </c>
      <c r="OX33" s="207" t="s">
        <v>69</v>
      </c>
      <c r="OY33" s="207" t="s">
        <v>69</v>
      </c>
      <c r="OZ33" s="207" t="s">
        <v>69</v>
      </c>
      <c r="PA33" s="207" t="s">
        <v>69</v>
      </c>
      <c r="PB33" s="207" t="s">
        <v>69</v>
      </c>
      <c r="PC33" s="207" t="s">
        <v>69</v>
      </c>
      <c r="PD33" s="207" t="s">
        <v>69</v>
      </c>
      <c r="PE33" s="207" t="s">
        <v>69</v>
      </c>
      <c r="PF33" s="207" t="s">
        <v>69</v>
      </c>
      <c r="PG33" s="207" t="s">
        <v>69</v>
      </c>
      <c r="PH33" s="207" t="s">
        <v>69</v>
      </c>
      <c r="PI33" s="207" t="s">
        <v>69</v>
      </c>
      <c r="PJ33" s="207" t="s">
        <v>69</v>
      </c>
      <c r="PK33" s="207" t="s">
        <v>69</v>
      </c>
      <c r="PL33" s="207" t="s">
        <v>69</v>
      </c>
      <c r="PM33" s="207" t="s">
        <v>69</v>
      </c>
      <c r="PN33" s="207" t="s">
        <v>69</v>
      </c>
      <c r="PO33" s="207" t="s">
        <v>69</v>
      </c>
      <c r="PP33" s="207" t="s">
        <v>69</v>
      </c>
      <c r="PQ33" s="207" t="s">
        <v>69</v>
      </c>
      <c r="PR33" s="207" t="s">
        <v>69</v>
      </c>
      <c r="PS33" s="207" t="s">
        <v>69</v>
      </c>
      <c r="PT33" s="207" t="s">
        <v>69</v>
      </c>
      <c r="PU33" s="207" t="s">
        <v>69</v>
      </c>
      <c r="PV33" s="207" t="s">
        <v>69</v>
      </c>
      <c r="PW33" s="207" t="s">
        <v>69</v>
      </c>
      <c r="PX33" s="207" t="s">
        <v>69</v>
      </c>
      <c r="PY33" s="207" t="s">
        <v>69</v>
      </c>
      <c r="PZ33" s="207" t="s">
        <v>69</v>
      </c>
      <c r="QA33" s="207" t="s">
        <v>69</v>
      </c>
      <c r="QB33" s="207" t="s">
        <v>69</v>
      </c>
      <c r="QC33" s="207" t="s">
        <v>69</v>
      </c>
      <c r="QD33" s="207" t="s">
        <v>69</v>
      </c>
      <c r="QE33" s="207" t="s">
        <v>69</v>
      </c>
      <c r="QF33" s="207" t="s">
        <v>69</v>
      </c>
      <c r="QG33" s="207" t="s">
        <v>69</v>
      </c>
      <c r="QH33" s="207" t="s">
        <v>69</v>
      </c>
      <c r="QI33" s="207" t="s">
        <v>69</v>
      </c>
      <c r="QJ33" s="207" t="s">
        <v>69</v>
      </c>
      <c r="QK33" s="207" t="s">
        <v>69</v>
      </c>
      <c r="QL33" s="207" t="s">
        <v>69</v>
      </c>
      <c r="QM33" s="207" t="s">
        <v>26</v>
      </c>
      <c r="QN33" s="207" t="s">
        <v>26</v>
      </c>
      <c r="QO33" s="207" t="s">
        <v>15</v>
      </c>
      <c r="QP33" s="207" t="s">
        <v>26</v>
      </c>
      <c r="QQ33" s="207" t="s">
        <v>15</v>
      </c>
      <c r="QR33" s="207" t="s">
        <v>26</v>
      </c>
      <c r="QS33" s="207" t="s">
        <v>15</v>
      </c>
      <c r="QT33" s="207" t="s">
        <v>26</v>
      </c>
      <c r="QU33" s="207" t="s">
        <v>15</v>
      </c>
      <c r="QV33" s="207" t="s">
        <v>15</v>
      </c>
      <c r="QW33" s="207" t="s">
        <v>15</v>
      </c>
      <c r="QX33" s="207" t="s">
        <v>26</v>
      </c>
      <c r="QY33" s="207" t="s">
        <v>26</v>
      </c>
      <c r="QZ33" s="207" t="s">
        <v>26</v>
      </c>
      <c r="RA33" s="207" t="s">
        <v>26</v>
      </c>
      <c r="RB33" s="207" t="s">
        <v>26</v>
      </c>
      <c r="RC33" s="207" t="s">
        <v>27</v>
      </c>
      <c r="RD33" s="207" t="s">
        <v>26</v>
      </c>
      <c r="RE33" s="207" t="s">
        <v>26</v>
      </c>
      <c r="RF33" s="207" t="s">
        <v>26</v>
      </c>
      <c r="RG33" s="207" t="s">
        <v>26</v>
      </c>
      <c r="RH33" s="207" t="s">
        <v>26</v>
      </c>
      <c r="RI33" s="207" t="s">
        <v>26</v>
      </c>
      <c r="RJ33" s="207" t="s">
        <v>26</v>
      </c>
      <c r="RK33" s="207" t="s">
        <v>26</v>
      </c>
      <c r="RL33" s="207" t="s">
        <v>26</v>
      </c>
      <c r="RM33" s="207" t="s">
        <v>26</v>
      </c>
      <c r="RN33" s="207" t="s">
        <v>26</v>
      </c>
      <c r="RO33" s="207" t="s">
        <v>27</v>
      </c>
      <c r="RP33" s="207" t="s">
        <v>26</v>
      </c>
      <c r="RQ33" s="207" t="s">
        <v>26</v>
      </c>
      <c r="RR33" s="207" t="s">
        <v>26</v>
      </c>
      <c r="RS33" s="207" t="s">
        <v>26</v>
      </c>
      <c r="RT33" s="207" t="s">
        <v>26</v>
      </c>
      <c r="RU33" s="207" t="s">
        <v>26</v>
      </c>
      <c r="RV33" s="207" t="s">
        <v>26</v>
      </c>
      <c r="RW33" s="207" t="s">
        <v>26</v>
      </c>
      <c r="RX33" s="207" t="s">
        <v>26</v>
      </c>
      <c r="RY33" s="207" t="s">
        <v>26</v>
      </c>
      <c r="RZ33" s="207" t="s">
        <v>26</v>
      </c>
      <c r="SA33" s="207" t="s">
        <v>26</v>
      </c>
      <c r="SB33" s="207" t="s">
        <v>27</v>
      </c>
      <c r="SC33" s="207" t="s">
        <v>26</v>
      </c>
      <c r="SD33" s="207" t="s">
        <v>26</v>
      </c>
      <c r="SE33" s="207" t="s">
        <v>26</v>
      </c>
      <c r="SF33" s="207" t="s">
        <v>26</v>
      </c>
      <c r="SG33" s="207" t="s">
        <v>26</v>
      </c>
      <c r="SH33" s="207" t="s">
        <v>26</v>
      </c>
      <c r="SI33" s="207" t="s">
        <v>26</v>
      </c>
      <c r="SJ33" s="207" t="s">
        <v>26</v>
      </c>
      <c r="SK33" s="207" t="s">
        <v>26</v>
      </c>
      <c r="SL33" s="207" t="s">
        <v>27</v>
      </c>
      <c r="SM33" s="207" t="s">
        <v>27</v>
      </c>
      <c r="SN33" s="207" t="s">
        <v>26</v>
      </c>
      <c r="SO33" s="207" t="s">
        <v>27</v>
      </c>
      <c r="SP33" s="207" t="s">
        <v>26</v>
      </c>
      <c r="SQ33" s="207" t="s">
        <v>27</v>
      </c>
      <c r="SR33" s="207" t="s">
        <v>26</v>
      </c>
      <c r="SS33" s="207" t="s">
        <v>26</v>
      </c>
      <c r="ST33" s="207" t="s">
        <v>27</v>
      </c>
      <c r="SU33" s="207" t="s">
        <v>27</v>
      </c>
      <c r="SV33" s="207" t="s">
        <v>26</v>
      </c>
      <c r="SW33" s="207" t="s">
        <v>26</v>
      </c>
      <c r="SX33" s="207" t="s">
        <v>26</v>
      </c>
      <c r="SY33" s="207" t="s">
        <v>15</v>
      </c>
      <c r="SZ33" s="207" t="s">
        <v>26</v>
      </c>
      <c r="TA33" s="207" t="s">
        <v>26</v>
      </c>
      <c r="TB33" s="207" t="s">
        <v>26</v>
      </c>
      <c r="TC33" s="207" t="s">
        <v>26</v>
      </c>
      <c r="TD33" s="207" t="s">
        <v>26</v>
      </c>
      <c r="TE33" s="207" t="s">
        <v>26</v>
      </c>
      <c r="TF33" s="207" t="s">
        <v>26</v>
      </c>
      <c r="TG33" s="207" t="s">
        <v>26</v>
      </c>
      <c r="TH33" s="207" t="s">
        <v>26</v>
      </c>
      <c r="TI33" s="207" t="s">
        <v>27</v>
      </c>
      <c r="TJ33" s="207" t="s">
        <v>26</v>
      </c>
      <c r="TK33" s="207" t="s">
        <v>27</v>
      </c>
      <c r="TL33" s="207" t="s">
        <v>27</v>
      </c>
      <c r="TM33" s="207" t="s">
        <v>26</v>
      </c>
      <c r="TN33" s="207" t="s">
        <v>26</v>
      </c>
      <c r="TO33" s="207" t="s">
        <v>26</v>
      </c>
      <c r="TP33" s="207" t="s">
        <v>26</v>
      </c>
      <c r="TQ33" s="207" t="s">
        <v>26</v>
      </c>
      <c r="TR33" s="207" t="s">
        <v>26</v>
      </c>
      <c r="TS33" s="207" t="s">
        <v>26</v>
      </c>
      <c r="TT33" s="207" t="s">
        <v>26</v>
      </c>
      <c r="TU33" s="207" t="s">
        <v>26</v>
      </c>
      <c r="TV33" s="207" t="s">
        <v>27</v>
      </c>
      <c r="TW33" s="207" t="s">
        <v>27</v>
      </c>
      <c r="TX33" s="207" t="s">
        <v>26</v>
      </c>
      <c r="TY33" s="207" t="s">
        <v>27</v>
      </c>
      <c r="TZ33" s="207" t="s">
        <v>26</v>
      </c>
      <c r="UA33" s="207" t="s">
        <v>26</v>
      </c>
      <c r="UB33" s="207" t="s">
        <v>27</v>
      </c>
      <c r="UC33" s="207" t="s">
        <v>26</v>
      </c>
      <c r="UD33" s="207" t="s">
        <v>26</v>
      </c>
      <c r="UE33" s="207" t="s">
        <v>26</v>
      </c>
      <c r="UF33" s="207" t="s">
        <v>26</v>
      </c>
      <c r="UG33" s="207" t="s">
        <v>26</v>
      </c>
      <c r="UH33" s="207" t="s">
        <v>26</v>
      </c>
      <c r="UI33" s="207" t="s">
        <v>26</v>
      </c>
      <c r="UJ33" s="207" t="s">
        <v>27</v>
      </c>
      <c r="UK33" s="207" t="s">
        <v>26</v>
      </c>
      <c r="UL33" s="207" t="s">
        <v>26</v>
      </c>
      <c r="UM33" s="207" t="s">
        <v>26</v>
      </c>
      <c r="UN33" s="207" t="s">
        <v>26</v>
      </c>
      <c r="UO33" s="207" t="s">
        <v>27</v>
      </c>
      <c r="UP33" s="207" t="s">
        <v>26</v>
      </c>
      <c r="UQ33" s="207" t="s">
        <v>27</v>
      </c>
      <c r="UR33" s="207" t="s">
        <v>26</v>
      </c>
      <c r="US33" s="207" t="s">
        <v>26</v>
      </c>
      <c r="UT33" s="207" t="s">
        <v>26</v>
      </c>
      <c r="UU33" s="207" t="s">
        <v>26</v>
      </c>
      <c r="UV33" s="207" t="s">
        <v>26</v>
      </c>
      <c r="UW33" s="207" t="s">
        <v>26</v>
      </c>
      <c r="UX33" s="207" t="s">
        <v>26</v>
      </c>
      <c r="UY33" s="207" t="s">
        <v>26</v>
      </c>
      <c r="UZ33" s="207" t="s">
        <v>26</v>
      </c>
      <c r="VA33" s="207" t="s">
        <v>26</v>
      </c>
      <c r="VB33" s="207" t="s">
        <v>26</v>
      </c>
      <c r="VC33" s="207" t="s">
        <v>26</v>
      </c>
      <c r="VD33" s="207" t="s">
        <v>26</v>
      </c>
      <c r="VE33" s="207" t="s">
        <v>26</v>
      </c>
      <c r="VF33" s="207" t="s">
        <v>26</v>
      </c>
      <c r="VG33" s="207" t="s">
        <v>26</v>
      </c>
      <c r="VH33" s="207" t="s">
        <v>26</v>
      </c>
      <c r="VI33" s="207" t="s">
        <v>26</v>
      </c>
      <c r="VJ33" s="207" t="s">
        <v>26</v>
      </c>
      <c r="VK33" s="207" t="s">
        <v>26</v>
      </c>
      <c r="VL33" s="207" t="s">
        <v>27</v>
      </c>
      <c r="VM33" s="207" t="s">
        <v>26</v>
      </c>
      <c r="VN33" s="207" t="s">
        <v>26</v>
      </c>
      <c r="VO33" s="207" t="s">
        <v>26</v>
      </c>
      <c r="VP33" s="207" t="s">
        <v>26</v>
      </c>
      <c r="VQ33" s="207" t="s">
        <v>26</v>
      </c>
      <c r="VR33" s="207" t="s">
        <v>26</v>
      </c>
      <c r="VS33" s="207" t="s">
        <v>26</v>
      </c>
      <c r="VT33" s="207" t="s">
        <v>26</v>
      </c>
      <c r="VU33" s="207" t="s">
        <v>26</v>
      </c>
      <c r="VV33" s="207" t="s">
        <v>26</v>
      </c>
      <c r="VW33" s="207" t="s">
        <v>26</v>
      </c>
      <c r="VX33" s="207" t="s">
        <v>26</v>
      </c>
      <c r="VY33" s="207" t="s">
        <v>27</v>
      </c>
      <c r="VZ33" s="207" t="s">
        <v>27</v>
      </c>
      <c r="WA33" s="207" t="s">
        <v>27</v>
      </c>
      <c r="WB33" s="207" t="s">
        <v>26</v>
      </c>
      <c r="WC33" s="207" t="s">
        <v>26</v>
      </c>
      <c r="WD33" s="207" t="s">
        <v>26</v>
      </c>
      <c r="WE33" s="207" t="s">
        <v>26</v>
      </c>
      <c r="WF33" s="207" t="s">
        <v>27</v>
      </c>
      <c r="WG33" s="207" t="s">
        <v>26</v>
      </c>
      <c r="WH33" s="207" t="s">
        <v>27</v>
      </c>
      <c r="WI33" s="207" t="s">
        <v>26</v>
      </c>
      <c r="WJ33" s="207" t="s">
        <v>27</v>
      </c>
      <c r="WK33" s="207" t="s">
        <v>26</v>
      </c>
      <c r="WL33" s="207" t="s">
        <v>26</v>
      </c>
      <c r="WM33" s="207" t="s">
        <v>26</v>
      </c>
      <c r="WN33" s="207" t="s">
        <v>27</v>
      </c>
      <c r="WO33" s="207" t="s">
        <v>26</v>
      </c>
      <c r="WP33" s="207" t="s">
        <v>26</v>
      </c>
      <c r="WQ33" s="207" t="s">
        <v>27</v>
      </c>
      <c r="WR33" s="207" t="s">
        <v>26</v>
      </c>
      <c r="WS33" s="207" t="s">
        <v>26</v>
      </c>
      <c r="WT33" s="207" t="s">
        <v>27</v>
      </c>
      <c r="WU33" s="207" t="s">
        <v>26</v>
      </c>
      <c r="WV33" s="207" t="s">
        <v>26</v>
      </c>
      <c r="WW33" s="207" t="s">
        <v>27</v>
      </c>
      <c r="WX33" s="207" t="s">
        <v>26</v>
      </c>
      <c r="WY33" s="207" t="s">
        <v>26</v>
      </c>
      <c r="WZ33" s="207" t="s">
        <v>26</v>
      </c>
      <c r="XA33" s="207" t="s">
        <v>26</v>
      </c>
      <c r="XB33" s="207" t="s">
        <v>26</v>
      </c>
      <c r="XC33" s="207" t="s">
        <v>26</v>
      </c>
      <c r="XD33" s="207" t="s">
        <v>26</v>
      </c>
      <c r="XE33" s="207" t="s">
        <v>26</v>
      </c>
      <c r="XF33" s="207" t="s">
        <v>26</v>
      </c>
      <c r="XG33" s="207" t="s">
        <v>26</v>
      </c>
      <c r="XH33" s="207" t="s">
        <v>26</v>
      </c>
      <c r="XI33" s="207" t="s">
        <v>27</v>
      </c>
      <c r="XJ33" s="207" t="s">
        <v>26</v>
      </c>
      <c r="XK33" s="207" t="s">
        <v>26</v>
      </c>
      <c r="XL33" s="207" t="s">
        <v>26</v>
      </c>
      <c r="XM33" s="207" t="s">
        <v>26</v>
      </c>
      <c r="XN33" s="207" t="s">
        <v>26</v>
      </c>
      <c r="XO33" s="207" t="s">
        <v>26</v>
      </c>
      <c r="XP33" s="207" t="s">
        <v>26</v>
      </c>
      <c r="XQ33" s="207" t="s">
        <v>26</v>
      </c>
      <c r="XR33" s="207" t="s">
        <v>26</v>
      </c>
      <c r="XS33" s="207" t="s">
        <v>26</v>
      </c>
      <c r="XT33" s="207" t="s">
        <v>26</v>
      </c>
      <c r="XU33" s="207" t="s">
        <v>26</v>
      </c>
      <c r="XV33" s="207" t="s">
        <v>27</v>
      </c>
      <c r="XW33" s="207" t="s">
        <v>27</v>
      </c>
      <c r="XX33" s="207" t="s">
        <v>26</v>
      </c>
      <c r="XY33" s="207" t="s">
        <v>26</v>
      </c>
      <c r="XZ33" s="207" t="s">
        <v>26</v>
      </c>
      <c r="YA33" s="207" t="s">
        <v>26</v>
      </c>
      <c r="YB33" s="207" t="s">
        <v>26</v>
      </c>
      <c r="YC33" s="207" t="s">
        <v>27</v>
      </c>
      <c r="YD33" s="207" t="s">
        <v>27</v>
      </c>
      <c r="YE33" s="207" t="s">
        <v>26</v>
      </c>
      <c r="YF33" s="207" t="s">
        <v>26</v>
      </c>
      <c r="YG33" s="207" t="s">
        <v>26</v>
      </c>
      <c r="YH33" s="207" t="s">
        <v>26</v>
      </c>
      <c r="YI33" s="207" t="s">
        <v>26</v>
      </c>
      <c r="YJ33" s="207" t="s">
        <v>26</v>
      </c>
      <c r="YK33" s="207" t="s">
        <v>26</v>
      </c>
      <c r="YL33" s="207" t="s">
        <v>26</v>
      </c>
      <c r="YM33" s="207" t="s">
        <v>26</v>
      </c>
      <c r="YN33" s="207" t="s">
        <v>26</v>
      </c>
      <c r="YO33" s="207" t="s">
        <v>26</v>
      </c>
      <c r="YP33" s="207" t="s">
        <v>26</v>
      </c>
      <c r="YQ33" s="207" t="s">
        <v>26</v>
      </c>
      <c r="YR33" s="207" t="s">
        <v>26</v>
      </c>
      <c r="YS33" s="207" t="s">
        <v>26</v>
      </c>
      <c r="YT33" s="207" t="s">
        <v>26</v>
      </c>
      <c r="YU33" s="207" t="s">
        <v>26</v>
      </c>
      <c r="YV33" s="207" t="s">
        <v>26</v>
      </c>
      <c r="YW33" s="207" t="s">
        <v>26</v>
      </c>
      <c r="YX33" s="207" t="s">
        <v>26</v>
      </c>
      <c r="YY33" s="207" t="s">
        <v>26</v>
      </c>
      <c r="YZ33" s="207" t="s">
        <v>26</v>
      </c>
      <c r="ZA33" s="207" t="s">
        <v>26</v>
      </c>
      <c r="ZB33" s="207" t="s">
        <v>26</v>
      </c>
      <c r="ZC33" s="207" t="s">
        <v>26</v>
      </c>
      <c r="ZD33" s="207" t="s">
        <v>26</v>
      </c>
      <c r="ZE33" s="207" t="s">
        <v>26</v>
      </c>
      <c r="ZF33" s="207" t="s">
        <v>26</v>
      </c>
      <c r="ZG33" s="207" t="s">
        <v>26</v>
      </c>
      <c r="ZH33" s="207" t="s">
        <v>26</v>
      </c>
      <c r="ZI33" s="207" t="s">
        <v>26</v>
      </c>
      <c r="ZJ33" s="207" t="s">
        <v>26</v>
      </c>
      <c r="ZK33" s="207" t="s">
        <v>26</v>
      </c>
      <c r="ZL33" s="207" t="s">
        <v>26</v>
      </c>
      <c r="ZM33" s="207" t="s">
        <v>27</v>
      </c>
      <c r="ZN33" s="207" t="s">
        <v>26</v>
      </c>
      <c r="ZO33" s="207" t="s">
        <v>26</v>
      </c>
      <c r="ZP33" s="207" t="s">
        <v>27</v>
      </c>
      <c r="ZQ33" s="207" t="s">
        <v>26</v>
      </c>
      <c r="ZR33" s="207" t="s">
        <v>26</v>
      </c>
      <c r="ZS33" s="207" t="s">
        <v>26</v>
      </c>
      <c r="ZT33" s="207" t="s">
        <v>26</v>
      </c>
      <c r="ZU33" s="207" t="s">
        <v>26</v>
      </c>
      <c r="ZV33" s="207" t="s">
        <v>26</v>
      </c>
      <c r="ZW33" s="207" t="s">
        <v>26</v>
      </c>
      <c r="ZX33" s="207" t="s">
        <v>26</v>
      </c>
      <c r="ZY33" s="207" t="s">
        <v>26</v>
      </c>
      <c r="ZZ33" s="207" t="s">
        <v>26</v>
      </c>
      <c r="AAA33" s="207" t="s">
        <v>158</v>
      </c>
      <c r="AAB33" s="207" t="s">
        <v>158</v>
      </c>
      <c r="AAC33" s="207" t="s">
        <v>158</v>
      </c>
      <c r="AAD33" s="207" t="s">
        <v>158</v>
      </c>
      <c r="AAE33" s="207" t="s">
        <v>158</v>
      </c>
      <c r="AAF33" s="207" t="s">
        <v>158</v>
      </c>
      <c r="AAG33" s="207" t="s">
        <v>158</v>
      </c>
      <c r="AAH33" s="207" t="s">
        <v>158</v>
      </c>
      <c r="AAI33" s="207" t="s">
        <v>158</v>
      </c>
      <c r="AAJ33" s="207" t="s">
        <v>158</v>
      </c>
      <c r="AAK33" s="207" t="s">
        <v>158</v>
      </c>
      <c r="AAL33" s="207" t="s">
        <v>158</v>
      </c>
      <c r="AAM33" s="207" t="s">
        <v>158</v>
      </c>
      <c r="AAN33" s="207" t="s">
        <v>158</v>
      </c>
      <c r="AAO33" s="207" t="s">
        <v>158</v>
      </c>
      <c r="AAP33" s="207" t="s">
        <v>158</v>
      </c>
      <c r="AAQ33" s="207" t="s">
        <v>158</v>
      </c>
      <c r="AAR33" s="207" t="s">
        <v>158</v>
      </c>
      <c r="AAS33" s="207" t="s">
        <v>158</v>
      </c>
      <c r="AAT33" s="207" t="s">
        <v>158</v>
      </c>
      <c r="AAU33" s="207" t="s">
        <v>158</v>
      </c>
      <c r="AAV33" s="207" t="s">
        <v>158</v>
      </c>
      <c r="AAW33" s="207" t="s">
        <v>158</v>
      </c>
      <c r="AAX33" s="207" t="s">
        <v>158</v>
      </c>
      <c r="AAY33" s="207" t="s">
        <v>158</v>
      </c>
      <c r="AAZ33" s="207" t="s">
        <v>158</v>
      </c>
      <c r="ABA33" s="306">
        <f>(ÜBERSICHT!K33)</f>
        <v>0</v>
      </c>
      <c r="ABB33" s="195">
        <f>(ÜBERSICHT!L33)</f>
        <v>0</v>
      </c>
      <c r="ABC33" s="206">
        <f t="shared" si="2"/>
        <v>241</v>
      </c>
      <c r="ABD33" s="34">
        <f t="shared" si="3"/>
        <v>204</v>
      </c>
      <c r="ABE33" s="34">
        <f t="shared" si="4"/>
        <v>37</v>
      </c>
      <c r="ABF33" s="34">
        <f t="shared" si="5"/>
        <v>0</v>
      </c>
      <c r="ABG33" s="34">
        <f t="shared" si="6"/>
        <v>7</v>
      </c>
      <c r="ABH33" s="34">
        <f t="shared" si="7"/>
        <v>0</v>
      </c>
      <c r="ABI33" s="34">
        <f t="shared" si="8"/>
        <v>448</v>
      </c>
      <c r="ABJ33" s="73">
        <f t="shared" si="9"/>
        <v>696</v>
      </c>
      <c r="ABK33" s="28"/>
      <c r="ABL33">
        <v>6</v>
      </c>
      <c r="ABM33" s="155">
        <v>185</v>
      </c>
      <c r="ABN33" s="28" t="s">
        <v>175</v>
      </c>
      <c r="ABO33" s="28"/>
      <c r="ABP33" s="271" t="str">
        <f>(Mitglieder!C35)</f>
        <v>sir neie</v>
      </c>
      <c r="ABQ33" s="216">
        <f t="shared" si="103"/>
        <v>0.84647302904564314</v>
      </c>
      <c r="ABR33" s="216">
        <f t="shared" si="104"/>
        <v>0.94117647058823528</v>
      </c>
      <c r="ABS33" s="34">
        <f t="shared" si="10"/>
        <v>16</v>
      </c>
      <c r="ABT33" s="34">
        <f t="shared" si="11"/>
        <v>1</v>
      </c>
      <c r="ABU33" s="34">
        <f t="shared" si="12"/>
        <v>0</v>
      </c>
      <c r="ABV33" s="34">
        <f t="shared" si="13"/>
        <v>6</v>
      </c>
      <c r="ABW33" s="34">
        <f t="shared" si="14"/>
        <v>0</v>
      </c>
      <c r="ABX33" s="34">
        <f t="shared" si="15"/>
        <v>8</v>
      </c>
      <c r="ABY33" s="73">
        <f t="shared" si="16"/>
        <v>31</v>
      </c>
      <c r="ABZ33" s="216">
        <f t="shared" si="105"/>
        <v>0.87096774193548387</v>
      </c>
      <c r="ACA33" s="34">
        <f t="shared" si="17"/>
        <v>27</v>
      </c>
      <c r="ACB33" s="34">
        <f t="shared" si="18"/>
        <v>4</v>
      </c>
      <c r="ACC33" s="34">
        <f t="shared" si="19"/>
        <v>0</v>
      </c>
      <c r="ACD33" s="34">
        <f t="shared" si="20"/>
        <v>0</v>
      </c>
      <c r="ACE33" s="34">
        <f t="shared" si="21"/>
        <v>0</v>
      </c>
      <c r="ACF33" s="34">
        <f t="shared" si="22"/>
        <v>0</v>
      </c>
      <c r="ACG33" s="73">
        <f t="shared" si="113"/>
        <v>31</v>
      </c>
      <c r="ACH33" s="216">
        <f t="shared" si="106"/>
        <v>0.76666666666666661</v>
      </c>
      <c r="ACI33" s="34">
        <f t="shared" si="24"/>
        <v>23</v>
      </c>
      <c r="ACJ33" s="34">
        <f t="shared" si="25"/>
        <v>7</v>
      </c>
      <c r="ACK33" s="34">
        <f t="shared" si="26"/>
        <v>0</v>
      </c>
      <c r="ACL33" s="34">
        <f t="shared" si="27"/>
        <v>1</v>
      </c>
      <c r="ACM33" s="34">
        <f t="shared" si="28"/>
        <v>0</v>
      </c>
      <c r="ACN33" s="34">
        <f t="shared" si="29"/>
        <v>0</v>
      </c>
      <c r="ACO33" s="73">
        <f t="shared" si="114"/>
        <v>31</v>
      </c>
      <c r="ACP33" s="216">
        <f t="shared" si="107"/>
        <v>0.76666666666666661</v>
      </c>
      <c r="ACQ33" s="34">
        <f t="shared" si="31"/>
        <v>23</v>
      </c>
      <c r="ACR33" s="34">
        <f t="shared" si="32"/>
        <v>7</v>
      </c>
      <c r="ACS33" s="34">
        <f t="shared" si="33"/>
        <v>0</v>
      </c>
      <c r="ACT33" s="34">
        <f t="shared" si="34"/>
        <v>0</v>
      </c>
      <c r="ACU33" s="34">
        <f t="shared" si="35"/>
        <v>0</v>
      </c>
      <c r="ACV33" s="34">
        <f t="shared" si="36"/>
        <v>0</v>
      </c>
      <c r="ACW33" s="73">
        <f t="shared" si="115"/>
        <v>30</v>
      </c>
      <c r="ACX33" s="216">
        <f t="shared" si="108"/>
        <v>0.87096774193548387</v>
      </c>
      <c r="ACY33" s="34">
        <f t="shared" si="38"/>
        <v>27</v>
      </c>
      <c r="ACZ33" s="34">
        <f t="shared" si="39"/>
        <v>4</v>
      </c>
      <c r="ADA33" s="34">
        <f t="shared" si="40"/>
        <v>0</v>
      </c>
      <c r="ADB33" s="34">
        <f t="shared" si="41"/>
        <v>0</v>
      </c>
      <c r="ADC33" s="34">
        <f t="shared" si="42"/>
        <v>0</v>
      </c>
      <c r="ADD33" s="34">
        <f t="shared" si="43"/>
        <v>0</v>
      </c>
      <c r="ADE33" s="73">
        <f t="shared" si="116"/>
        <v>31</v>
      </c>
      <c r="ADF33" s="216">
        <f t="shared" si="109"/>
        <v>0.76666666666666661</v>
      </c>
      <c r="ADG33" s="34">
        <f t="shared" si="45"/>
        <v>23</v>
      </c>
      <c r="ADH33" s="34">
        <f t="shared" si="46"/>
        <v>7</v>
      </c>
      <c r="ADI33" s="34">
        <f t="shared" si="47"/>
        <v>0</v>
      </c>
      <c r="ADJ33" s="34">
        <f t="shared" si="48"/>
        <v>0</v>
      </c>
      <c r="ADK33" s="34">
        <f t="shared" si="49"/>
        <v>0</v>
      </c>
      <c r="ADL33" s="34">
        <f t="shared" si="50"/>
        <v>0</v>
      </c>
      <c r="ADM33" s="73">
        <f t="shared" si="117"/>
        <v>30</v>
      </c>
      <c r="ADN33" s="216">
        <f t="shared" si="110"/>
        <v>0.83870967741935476</v>
      </c>
      <c r="ADO33" s="34">
        <f t="shared" si="52"/>
        <v>26</v>
      </c>
      <c r="ADP33" s="34">
        <f t="shared" si="53"/>
        <v>5</v>
      </c>
      <c r="ADQ33" s="34">
        <f t="shared" si="54"/>
        <v>0</v>
      </c>
      <c r="ADR33" s="34">
        <f t="shared" si="55"/>
        <v>0</v>
      </c>
      <c r="ADS33" s="34">
        <f t="shared" si="56"/>
        <v>0</v>
      </c>
      <c r="ADT33" s="34">
        <f t="shared" si="57"/>
        <v>0</v>
      </c>
      <c r="ADU33" s="73">
        <f t="shared" si="118"/>
        <v>31</v>
      </c>
      <c r="ADV33" s="216">
        <f t="shared" si="111"/>
        <v>0.93548387096774188</v>
      </c>
      <c r="ADW33" s="34">
        <f t="shared" si="72"/>
        <v>29</v>
      </c>
      <c r="ADX33" s="34">
        <f t="shared" si="73"/>
        <v>2</v>
      </c>
      <c r="ADY33" s="34">
        <f t="shared" si="74"/>
        <v>0</v>
      </c>
      <c r="ADZ33" s="34">
        <f t="shared" si="75"/>
        <v>0</v>
      </c>
      <c r="AEA33" s="34">
        <f t="shared" si="76"/>
        <v>0</v>
      </c>
      <c r="AEB33" s="34">
        <f t="shared" si="77"/>
        <v>0</v>
      </c>
      <c r="AEC33" s="73">
        <f t="shared" si="119"/>
        <v>31</v>
      </c>
      <c r="AED33" s="216">
        <f t="shared" si="112"/>
        <v>1</v>
      </c>
      <c r="AEE33" s="34">
        <f t="shared" si="79"/>
        <v>10</v>
      </c>
      <c r="AEF33" s="34">
        <f t="shared" si="80"/>
        <v>0</v>
      </c>
      <c r="AEG33" s="34">
        <f t="shared" si="81"/>
        <v>0</v>
      </c>
      <c r="AEH33" s="34">
        <f t="shared" si="82"/>
        <v>0</v>
      </c>
      <c r="AEI33" s="34">
        <f t="shared" si="83"/>
        <v>0</v>
      </c>
      <c r="AEJ33" s="34">
        <f t="shared" si="84"/>
        <v>0</v>
      </c>
      <c r="AEK33" s="73">
        <f t="shared" si="120"/>
        <v>10</v>
      </c>
    </row>
    <row r="34" spans="1:817" x14ac:dyDescent="0.3">
      <c r="A34" s="200">
        <f t="shared" si="61"/>
        <v>32</v>
      </c>
      <c r="B34" s="283">
        <f>1*SUBTOTAL(3,A$3:A34)</f>
        <v>32</v>
      </c>
      <c r="C34" s="6" t="str">
        <f>(Mitglieder!C34)</f>
        <v>Sepp</v>
      </c>
      <c r="D34" s="171">
        <f t="shared" si="0"/>
        <v>0.83585858585858597</v>
      </c>
      <c r="E34" s="171">
        <f t="shared" si="1"/>
        <v>0.9</v>
      </c>
      <c r="F34" s="56"/>
      <c r="G34" s="207" t="s">
        <v>69</v>
      </c>
      <c r="H34" s="207" t="s">
        <v>69</v>
      </c>
      <c r="I34" s="207" t="s">
        <v>69</v>
      </c>
      <c r="J34" s="207" t="s">
        <v>69</v>
      </c>
      <c r="K34" s="207" t="s">
        <v>69</v>
      </c>
      <c r="L34" s="207" t="s">
        <v>69</v>
      </c>
      <c r="M34" s="207" t="s">
        <v>69</v>
      </c>
      <c r="N34" s="207" t="s">
        <v>69</v>
      </c>
      <c r="O34" s="207" t="s">
        <v>69</v>
      </c>
      <c r="P34" s="207" t="s">
        <v>69</v>
      </c>
      <c r="Q34" s="207" t="s">
        <v>69</v>
      </c>
      <c r="R34" s="207" t="s">
        <v>69</v>
      </c>
      <c r="S34" s="207" t="s">
        <v>69</v>
      </c>
      <c r="T34" s="207" t="s">
        <v>69</v>
      </c>
      <c r="U34" s="207" t="s">
        <v>69</v>
      </c>
      <c r="V34" s="207" t="s">
        <v>69</v>
      </c>
      <c r="W34" s="207" t="s">
        <v>69</v>
      </c>
      <c r="X34" s="207" t="s">
        <v>69</v>
      </c>
      <c r="Y34" s="207" t="s">
        <v>69</v>
      </c>
      <c r="Z34" s="207" t="s">
        <v>69</v>
      </c>
      <c r="AA34" s="207" t="s">
        <v>69</v>
      </c>
      <c r="AB34" s="207" t="s">
        <v>69</v>
      </c>
      <c r="AC34" s="207" t="s">
        <v>69</v>
      </c>
      <c r="AD34" s="207" t="s">
        <v>69</v>
      </c>
      <c r="AE34" s="207" t="s">
        <v>69</v>
      </c>
      <c r="AF34" s="207" t="s">
        <v>69</v>
      </c>
      <c r="AG34" s="207" t="s">
        <v>69</v>
      </c>
      <c r="AH34" s="207" t="s">
        <v>69</v>
      </c>
      <c r="AI34" s="207" t="s">
        <v>69</v>
      </c>
      <c r="AJ34" s="207" t="s">
        <v>69</v>
      </c>
      <c r="AK34" s="207" t="s">
        <v>69</v>
      </c>
      <c r="AL34" s="207" t="s">
        <v>69</v>
      </c>
      <c r="AM34" s="207" t="s">
        <v>69</v>
      </c>
      <c r="AN34" s="207" t="s">
        <v>69</v>
      </c>
      <c r="AO34" s="207" t="s">
        <v>69</v>
      </c>
      <c r="AP34" s="207" t="s">
        <v>69</v>
      </c>
      <c r="AQ34" s="207" t="s">
        <v>69</v>
      </c>
      <c r="AR34" s="207" t="s">
        <v>69</v>
      </c>
      <c r="AS34" s="207" t="s">
        <v>69</v>
      </c>
      <c r="AT34" s="207" t="s">
        <v>69</v>
      </c>
      <c r="AU34" s="207" t="s">
        <v>69</v>
      </c>
      <c r="AV34" s="207" t="s">
        <v>69</v>
      </c>
      <c r="AW34" s="207" t="s">
        <v>69</v>
      </c>
      <c r="AX34" s="207" t="s">
        <v>69</v>
      </c>
      <c r="AY34" s="207" t="s">
        <v>69</v>
      </c>
      <c r="AZ34" s="207" t="s">
        <v>69</v>
      </c>
      <c r="BA34" s="207" t="s">
        <v>69</v>
      </c>
      <c r="BB34" s="207" t="s">
        <v>69</v>
      </c>
      <c r="BC34" s="207" t="s">
        <v>69</v>
      </c>
      <c r="BD34" s="207" t="s">
        <v>69</v>
      </c>
      <c r="BE34" s="207" t="s">
        <v>69</v>
      </c>
      <c r="BF34" s="207" t="s">
        <v>69</v>
      </c>
      <c r="BG34" s="207" t="s">
        <v>69</v>
      </c>
      <c r="BH34" s="207" t="s">
        <v>69</v>
      </c>
      <c r="BI34" s="207" t="s">
        <v>69</v>
      </c>
      <c r="BJ34" s="207" t="s">
        <v>69</v>
      </c>
      <c r="BK34" s="207" t="s">
        <v>69</v>
      </c>
      <c r="BL34" s="207" t="s">
        <v>69</v>
      </c>
      <c r="BM34" s="207" t="s">
        <v>69</v>
      </c>
      <c r="BN34" s="207" t="s">
        <v>69</v>
      </c>
      <c r="BO34" s="207" t="s">
        <v>69</v>
      </c>
      <c r="BP34" s="207" t="s">
        <v>69</v>
      </c>
      <c r="BQ34" s="207" t="s">
        <v>69</v>
      </c>
      <c r="BR34" s="207" t="s">
        <v>69</v>
      </c>
      <c r="BS34" s="207" t="s">
        <v>69</v>
      </c>
      <c r="BT34" s="207" t="s">
        <v>69</v>
      </c>
      <c r="BU34" s="207" t="s">
        <v>69</v>
      </c>
      <c r="BV34" s="207" t="s">
        <v>69</v>
      </c>
      <c r="BW34" s="207" t="s">
        <v>69</v>
      </c>
      <c r="BX34" s="207" t="s">
        <v>69</v>
      </c>
      <c r="BY34" s="207" t="s">
        <v>69</v>
      </c>
      <c r="BZ34" s="207" t="s">
        <v>69</v>
      </c>
      <c r="CA34" s="207" t="s">
        <v>69</v>
      </c>
      <c r="CB34" s="207" t="s">
        <v>69</v>
      </c>
      <c r="CC34" s="207" t="s">
        <v>69</v>
      </c>
      <c r="CD34" s="207" t="s">
        <v>69</v>
      </c>
      <c r="CE34" s="207" t="s">
        <v>69</v>
      </c>
      <c r="CF34" s="207" t="s">
        <v>69</v>
      </c>
      <c r="CG34" s="207" t="s">
        <v>69</v>
      </c>
      <c r="CH34" s="207" t="s">
        <v>69</v>
      </c>
      <c r="CI34" s="207" t="s">
        <v>69</v>
      </c>
      <c r="CJ34" s="207" t="s">
        <v>69</v>
      </c>
      <c r="CK34" s="207" t="s">
        <v>69</v>
      </c>
      <c r="CL34" s="207" t="s">
        <v>69</v>
      </c>
      <c r="CM34" s="207" t="s">
        <v>69</v>
      </c>
      <c r="CN34" s="207" t="s">
        <v>69</v>
      </c>
      <c r="CO34" s="207" t="s">
        <v>69</v>
      </c>
      <c r="CP34" s="207" t="s">
        <v>69</v>
      </c>
      <c r="CQ34" s="207" t="s">
        <v>69</v>
      </c>
      <c r="CR34" s="207" t="s">
        <v>69</v>
      </c>
      <c r="CS34" s="207" t="s">
        <v>69</v>
      </c>
      <c r="CT34" s="207" t="s">
        <v>69</v>
      </c>
      <c r="CU34" s="207" t="s">
        <v>69</v>
      </c>
      <c r="CV34" s="207" t="s">
        <v>69</v>
      </c>
      <c r="CW34" s="207" t="s">
        <v>69</v>
      </c>
      <c r="CX34" s="207" t="s">
        <v>69</v>
      </c>
      <c r="CY34" s="207" t="s">
        <v>69</v>
      </c>
      <c r="CZ34" s="207" t="s">
        <v>69</v>
      </c>
      <c r="DA34" s="207" t="s">
        <v>69</v>
      </c>
      <c r="DB34" s="207" t="s">
        <v>69</v>
      </c>
      <c r="DC34" s="207" t="s">
        <v>69</v>
      </c>
      <c r="DD34" s="207" t="s">
        <v>69</v>
      </c>
      <c r="DE34" s="207" t="s">
        <v>69</v>
      </c>
      <c r="DF34" s="207" t="s">
        <v>69</v>
      </c>
      <c r="DG34" s="207" t="s">
        <v>69</v>
      </c>
      <c r="DH34" s="207" t="s">
        <v>69</v>
      </c>
      <c r="DI34" s="207" t="s">
        <v>69</v>
      </c>
      <c r="DJ34" s="207" t="s">
        <v>69</v>
      </c>
      <c r="DK34" s="207" t="s">
        <v>69</v>
      </c>
      <c r="DL34" s="207" t="s">
        <v>69</v>
      </c>
      <c r="DM34" s="207" t="s">
        <v>69</v>
      </c>
      <c r="DN34" s="207" t="s">
        <v>69</v>
      </c>
      <c r="DO34" s="207" t="s">
        <v>69</v>
      </c>
      <c r="DP34" s="207" t="s">
        <v>69</v>
      </c>
      <c r="DQ34" s="207" t="s">
        <v>69</v>
      </c>
      <c r="DR34" s="207" t="s">
        <v>69</v>
      </c>
      <c r="DS34" s="207" t="s">
        <v>69</v>
      </c>
      <c r="DT34" s="207" t="s">
        <v>69</v>
      </c>
      <c r="DU34" s="207" t="s">
        <v>69</v>
      </c>
      <c r="DV34" s="207" t="s">
        <v>69</v>
      </c>
      <c r="DW34" s="207" t="s">
        <v>69</v>
      </c>
      <c r="DX34" s="207" t="s">
        <v>69</v>
      </c>
      <c r="DY34" s="207" t="s">
        <v>69</v>
      </c>
      <c r="DZ34" s="207" t="s">
        <v>69</v>
      </c>
      <c r="EA34" s="207" t="s">
        <v>69</v>
      </c>
      <c r="EB34" s="207" t="s">
        <v>69</v>
      </c>
      <c r="EC34" s="207" t="s">
        <v>69</v>
      </c>
      <c r="ED34" s="207" t="s">
        <v>69</v>
      </c>
      <c r="EE34" s="207" t="s">
        <v>69</v>
      </c>
      <c r="EF34" s="207" t="s">
        <v>69</v>
      </c>
      <c r="EG34" s="207" t="s">
        <v>69</v>
      </c>
      <c r="EH34" s="207" t="s">
        <v>69</v>
      </c>
      <c r="EI34" s="207" t="s">
        <v>69</v>
      </c>
      <c r="EJ34" s="207" t="s">
        <v>69</v>
      </c>
      <c r="EK34" s="207" t="s">
        <v>69</v>
      </c>
      <c r="EL34" s="207" t="s">
        <v>69</v>
      </c>
      <c r="EM34" s="207" t="s">
        <v>69</v>
      </c>
      <c r="EN34" s="207" t="s">
        <v>69</v>
      </c>
      <c r="EO34" s="207" t="s">
        <v>69</v>
      </c>
      <c r="EP34" s="207" t="s">
        <v>69</v>
      </c>
      <c r="EQ34" s="207" t="s">
        <v>69</v>
      </c>
      <c r="ER34" s="207" t="s">
        <v>69</v>
      </c>
      <c r="ES34" s="207" t="s">
        <v>69</v>
      </c>
      <c r="ET34" s="207" t="s">
        <v>69</v>
      </c>
      <c r="EU34" s="207" t="s">
        <v>69</v>
      </c>
      <c r="EV34" s="207" t="s">
        <v>69</v>
      </c>
      <c r="EW34" s="207" t="s">
        <v>69</v>
      </c>
      <c r="EX34" s="207" t="s">
        <v>69</v>
      </c>
      <c r="EY34" s="207" t="s">
        <v>69</v>
      </c>
      <c r="EZ34" s="207" t="s">
        <v>69</v>
      </c>
      <c r="FA34" s="207" t="s">
        <v>69</v>
      </c>
      <c r="FB34" s="207" t="s">
        <v>69</v>
      </c>
      <c r="FC34" s="207" t="s">
        <v>69</v>
      </c>
      <c r="FD34" s="207" t="s">
        <v>69</v>
      </c>
      <c r="FE34" s="207" t="s">
        <v>69</v>
      </c>
      <c r="FF34" s="207" t="s">
        <v>69</v>
      </c>
      <c r="FG34" s="207" t="s">
        <v>69</v>
      </c>
      <c r="FH34" s="207" t="s">
        <v>69</v>
      </c>
      <c r="FI34" s="207" t="s">
        <v>69</v>
      </c>
      <c r="FJ34" s="207" t="s">
        <v>69</v>
      </c>
      <c r="FK34" s="207" t="s">
        <v>69</v>
      </c>
      <c r="FL34" s="207" t="s">
        <v>69</v>
      </c>
      <c r="FM34" s="207" t="s">
        <v>69</v>
      </c>
      <c r="FN34" s="207" t="s">
        <v>69</v>
      </c>
      <c r="FO34" s="207" t="s">
        <v>69</v>
      </c>
      <c r="FP34" s="207" t="s">
        <v>69</v>
      </c>
      <c r="FQ34" s="207" t="s">
        <v>69</v>
      </c>
      <c r="FR34" s="207" t="s">
        <v>69</v>
      </c>
      <c r="FS34" s="207" t="s">
        <v>69</v>
      </c>
      <c r="FT34" s="207" t="s">
        <v>69</v>
      </c>
      <c r="FU34" s="207" t="s">
        <v>69</v>
      </c>
      <c r="FV34" s="207" t="s">
        <v>69</v>
      </c>
      <c r="FW34" s="207" t="s">
        <v>69</v>
      </c>
      <c r="FX34" s="207" t="s">
        <v>69</v>
      </c>
      <c r="FY34" s="207" t="s">
        <v>69</v>
      </c>
      <c r="FZ34" s="207" t="s">
        <v>69</v>
      </c>
      <c r="GA34" s="207" t="s">
        <v>69</v>
      </c>
      <c r="GB34" s="207" t="s">
        <v>69</v>
      </c>
      <c r="GC34" s="207" t="s">
        <v>69</v>
      </c>
      <c r="GD34" s="207" t="s">
        <v>69</v>
      </c>
      <c r="GE34" s="207" t="s">
        <v>69</v>
      </c>
      <c r="GF34" s="207" t="s">
        <v>69</v>
      </c>
      <c r="GG34" s="207" t="s">
        <v>69</v>
      </c>
      <c r="GH34" s="207" t="s">
        <v>69</v>
      </c>
      <c r="GI34" s="207" t="s">
        <v>69</v>
      </c>
      <c r="GJ34" s="207" t="s">
        <v>69</v>
      </c>
      <c r="GK34" s="207" t="s">
        <v>69</v>
      </c>
      <c r="GL34" s="207" t="s">
        <v>69</v>
      </c>
      <c r="GM34" s="207" t="s">
        <v>69</v>
      </c>
      <c r="GN34" s="207" t="s">
        <v>69</v>
      </c>
      <c r="GO34" s="207" t="s">
        <v>69</v>
      </c>
      <c r="GP34" s="207" t="s">
        <v>69</v>
      </c>
      <c r="GQ34" s="207" t="s">
        <v>69</v>
      </c>
      <c r="GR34" s="207" t="s">
        <v>69</v>
      </c>
      <c r="GS34" s="207" t="s">
        <v>69</v>
      </c>
      <c r="GT34" s="207" t="s">
        <v>69</v>
      </c>
      <c r="GU34" s="207" t="s">
        <v>69</v>
      </c>
      <c r="GV34" s="207" t="s">
        <v>69</v>
      </c>
      <c r="GW34" s="207" t="s">
        <v>69</v>
      </c>
      <c r="GX34" s="207" t="s">
        <v>69</v>
      </c>
      <c r="GY34" s="207" t="s">
        <v>69</v>
      </c>
      <c r="GZ34" s="207" t="s">
        <v>69</v>
      </c>
      <c r="HA34" s="207" t="s">
        <v>69</v>
      </c>
      <c r="HB34" s="207" t="s">
        <v>69</v>
      </c>
      <c r="HC34" s="207" t="s">
        <v>69</v>
      </c>
      <c r="HD34" s="207" t="s">
        <v>69</v>
      </c>
      <c r="HE34" s="207" t="s">
        <v>69</v>
      </c>
      <c r="HF34" s="207" t="s">
        <v>69</v>
      </c>
      <c r="HG34" s="207" t="s">
        <v>69</v>
      </c>
      <c r="HH34" s="207" t="s">
        <v>69</v>
      </c>
      <c r="HI34" s="207" t="s">
        <v>69</v>
      </c>
      <c r="HJ34" s="207" t="s">
        <v>69</v>
      </c>
      <c r="HK34" s="207" t="s">
        <v>69</v>
      </c>
      <c r="HL34" s="207" t="s">
        <v>69</v>
      </c>
      <c r="HM34" s="207" t="s">
        <v>69</v>
      </c>
      <c r="HN34" s="207" t="s">
        <v>69</v>
      </c>
      <c r="HO34" s="207" t="s">
        <v>69</v>
      </c>
      <c r="HP34" s="207" t="s">
        <v>69</v>
      </c>
      <c r="HQ34" s="207" t="s">
        <v>69</v>
      </c>
      <c r="HR34" s="207" t="s">
        <v>69</v>
      </c>
      <c r="HS34" s="207" t="s">
        <v>69</v>
      </c>
      <c r="HT34" s="207" t="s">
        <v>69</v>
      </c>
      <c r="HU34" s="207" t="s">
        <v>69</v>
      </c>
      <c r="HV34" s="207" t="s">
        <v>69</v>
      </c>
      <c r="HW34" s="207" t="s">
        <v>69</v>
      </c>
      <c r="HX34" s="207" t="s">
        <v>69</v>
      </c>
      <c r="HY34" s="207" t="s">
        <v>69</v>
      </c>
      <c r="HZ34" s="207" t="s">
        <v>69</v>
      </c>
      <c r="IA34" s="207" t="s">
        <v>69</v>
      </c>
      <c r="IB34" s="207" t="s">
        <v>69</v>
      </c>
      <c r="IC34" s="207" t="s">
        <v>69</v>
      </c>
      <c r="ID34" s="207" t="s">
        <v>69</v>
      </c>
      <c r="IE34" s="207" t="s">
        <v>69</v>
      </c>
      <c r="IF34" s="207" t="s">
        <v>69</v>
      </c>
      <c r="IG34" s="207" t="s">
        <v>69</v>
      </c>
      <c r="IH34" s="207" t="s">
        <v>69</v>
      </c>
      <c r="II34" s="207" t="s">
        <v>69</v>
      </c>
      <c r="IJ34" s="207" t="s">
        <v>69</v>
      </c>
      <c r="IK34" s="207" t="s">
        <v>69</v>
      </c>
      <c r="IL34" s="207" t="s">
        <v>69</v>
      </c>
      <c r="IM34" s="207" t="s">
        <v>69</v>
      </c>
      <c r="IN34" s="207" t="s">
        <v>69</v>
      </c>
      <c r="IO34" s="207" t="s">
        <v>69</v>
      </c>
      <c r="IP34" s="207" t="s">
        <v>69</v>
      </c>
      <c r="IQ34" s="207" t="s">
        <v>69</v>
      </c>
      <c r="IR34" s="207" t="s">
        <v>69</v>
      </c>
      <c r="IS34" s="207" t="s">
        <v>69</v>
      </c>
      <c r="IT34" s="207" t="s">
        <v>69</v>
      </c>
      <c r="IU34" s="207" t="s">
        <v>69</v>
      </c>
      <c r="IV34" s="207" t="s">
        <v>69</v>
      </c>
      <c r="IW34" s="207" t="s">
        <v>69</v>
      </c>
      <c r="IX34" s="207" t="s">
        <v>69</v>
      </c>
      <c r="IY34" s="207" t="s">
        <v>69</v>
      </c>
      <c r="IZ34" s="207" t="s">
        <v>69</v>
      </c>
      <c r="JA34" s="207" t="s">
        <v>69</v>
      </c>
      <c r="JB34" s="207" t="s">
        <v>69</v>
      </c>
      <c r="JC34" s="207" t="s">
        <v>69</v>
      </c>
      <c r="JD34" s="207" t="s">
        <v>69</v>
      </c>
      <c r="JE34" s="207" t="s">
        <v>69</v>
      </c>
      <c r="JF34" s="207" t="s">
        <v>69</v>
      </c>
      <c r="JG34" s="207" t="s">
        <v>69</v>
      </c>
      <c r="JH34" s="207" t="s">
        <v>69</v>
      </c>
      <c r="JI34" s="207" t="s">
        <v>69</v>
      </c>
      <c r="JJ34" s="207" t="s">
        <v>69</v>
      </c>
      <c r="JK34" s="207" t="s">
        <v>69</v>
      </c>
      <c r="JL34" s="207" t="s">
        <v>69</v>
      </c>
      <c r="JM34" s="207" t="s">
        <v>26</v>
      </c>
      <c r="JN34" s="207" t="s">
        <v>26</v>
      </c>
      <c r="JO34" s="207" t="s">
        <v>26</v>
      </c>
      <c r="JP34" s="207" t="s">
        <v>26</v>
      </c>
      <c r="JQ34" s="207" t="s">
        <v>26</v>
      </c>
      <c r="JR34" s="207" t="s">
        <v>26</v>
      </c>
      <c r="JS34" s="207" t="s">
        <v>26</v>
      </c>
      <c r="JT34" s="207" t="s">
        <v>26</v>
      </c>
      <c r="JU34" s="207" t="s">
        <v>27</v>
      </c>
      <c r="JV34" s="207" t="s">
        <v>27</v>
      </c>
      <c r="JW34" s="207" t="s">
        <v>26</v>
      </c>
      <c r="JX34" s="207" t="s">
        <v>26</v>
      </c>
      <c r="JY34" s="207" t="s">
        <v>26</v>
      </c>
      <c r="JZ34" s="207" t="s">
        <v>26</v>
      </c>
      <c r="KA34" s="207" t="s">
        <v>26</v>
      </c>
      <c r="KB34" s="207" t="s">
        <v>27</v>
      </c>
      <c r="KC34" s="207" t="s">
        <v>26</v>
      </c>
      <c r="KD34" s="207" t="s">
        <v>26</v>
      </c>
      <c r="KE34" s="207" t="s">
        <v>26</v>
      </c>
      <c r="KF34" s="207" t="s">
        <v>26</v>
      </c>
      <c r="KG34" s="207" t="s">
        <v>26</v>
      </c>
      <c r="KH34" s="207" t="s">
        <v>26</v>
      </c>
      <c r="KI34" s="207" t="s">
        <v>26</v>
      </c>
      <c r="KJ34" s="207" t="s">
        <v>26</v>
      </c>
      <c r="KK34" s="207" t="s">
        <v>27</v>
      </c>
      <c r="KL34" s="207" t="s">
        <v>26</v>
      </c>
      <c r="KM34" s="207" t="s">
        <v>27</v>
      </c>
      <c r="KN34" s="207" t="s">
        <v>26</v>
      </c>
      <c r="KO34" s="207" t="s">
        <v>27</v>
      </c>
      <c r="KP34" s="207" t="s">
        <v>26</v>
      </c>
      <c r="KQ34" s="207" t="s">
        <v>26</v>
      </c>
      <c r="KR34" s="207" t="s">
        <v>26</v>
      </c>
      <c r="KS34" s="207" t="s">
        <v>26</v>
      </c>
      <c r="KT34" s="207" t="s">
        <v>26</v>
      </c>
      <c r="KU34" s="207" t="s">
        <v>26</v>
      </c>
      <c r="KV34" s="207" t="s">
        <v>27</v>
      </c>
      <c r="KW34" s="207" t="s">
        <v>26</v>
      </c>
      <c r="KX34" s="207" t="s">
        <v>27</v>
      </c>
      <c r="KY34" s="207" t="s">
        <v>26</v>
      </c>
      <c r="KZ34" s="207" t="s">
        <v>26</v>
      </c>
      <c r="LA34" s="207" t="s">
        <v>26</v>
      </c>
      <c r="LB34" s="207" t="s">
        <v>26</v>
      </c>
      <c r="LC34" s="207" t="s">
        <v>27</v>
      </c>
      <c r="LD34" s="207" t="s">
        <v>27</v>
      </c>
      <c r="LE34" s="207" t="s">
        <v>26</v>
      </c>
      <c r="LF34" s="207" t="s">
        <v>27</v>
      </c>
      <c r="LG34" s="207" t="s">
        <v>26</v>
      </c>
      <c r="LH34" s="207" t="s">
        <v>26</v>
      </c>
      <c r="LI34" s="207" t="s">
        <v>26</v>
      </c>
      <c r="LJ34" s="207" t="s">
        <v>26</v>
      </c>
      <c r="LK34" s="207" t="s">
        <v>26</v>
      </c>
      <c r="LL34" s="207" t="s">
        <v>26</v>
      </c>
      <c r="LM34" s="207" t="s">
        <v>26</v>
      </c>
      <c r="LN34" s="207" t="s">
        <v>26</v>
      </c>
      <c r="LO34" s="207" t="s">
        <v>26</v>
      </c>
      <c r="LP34" s="207" t="s">
        <v>26</v>
      </c>
      <c r="LQ34" s="207" t="s">
        <v>27</v>
      </c>
      <c r="LR34" s="207" t="s">
        <v>26</v>
      </c>
      <c r="LS34" s="207" t="s">
        <v>26</v>
      </c>
      <c r="LT34" s="207" t="s">
        <v>26</v>
      </c>
      <c r="LU34" s="207" t="s">
        <v>26</v>
      </c>
      <c r="LV34" s="207" t="s">
        <v>26</v>
      </c>
      <c r="LW34" s="207" t="s">
        <v>27</v>
      </c>
      <c r="LX34" s="207" t="s">
        <v>26</v>
      </c>
      <c r="LY34" s="207" t="s">
        <v>27</v>
      </c>
      <c r="LZ34" s="207" t="s">
        <v>26</v>
      </c>
      <c r="MA34" s="207" t="s">
        <v>26</v>
      </c>
      <c r="MB34" s="207" t="s">
        <v>26</v>
      </c>
      <c r="MC34" s="207" t="s">
        <v>26</v>
      </c>
      <c r="MD34" s="207" t="s">
        <v>26</v>
      </c>
      <c r="ME34" s="207" t="s">
        <v>26</v>
      </c>
      <c r="MF34" s="207" t="s">
        <v>26</v>
      </c>
      <c r="MG34" s="207">
        <v>0</v>
      </c>
      <c r="MH34" s="207" t="s">
        <v>26</v>
      </c>
      <c r="MI34" s="207" t="s">
        <v>26</v>
      </c>
      <c r="MJ34" s="207" t="s">
        <v>26</v>
      </c>
      <c r="MK34" s="207" t="s">
        <v>26</v>
      </c>
      <c r="ML34" s="207" t="s">
        <v>26</v>
      </c>
      <c r="MM34" s="207" t="s">
        <v>26</v>
      </c>
      <c r="MN34" s="207" t="s">
        <v>27</v>
      </c>
      <c r="MO34" s="207" t="s">
        <v>26</v>
      </c>
      <c r="MP34" s="207" t="s">
        <v>26</v>
      </c>
      <c r="MQ34" s="207" t="s">
        <v>26</v>
      </c>
      <c r="MR34" s="207" t="s">
        <v>26</v>
      </c>
      <c r="MS34" s="207" t="s">
        <v>26</v>
      </c>
      <c r="MT34" s="207" t="s">
        <v>26</v>
      </c>
      <c r="MU34" s="207" t="s">
        <v>26</v>
      </c>
      <c r="MV34" s="207" t="s">
        <v>26</v>
      </c>
      <c r="MW34" s="207" t="s">
        <v>26</v>
      </c>
      <c r="MX34" s="207" t="s">
        <v>26</v>
      </c>
      <c r="MY34" s="207" t="s">
        <v>26</v>
      </c>
      <c r="MZ34" s="207" t="s">
        <v>26</v>
      </c>
      <c r="NA34" s="207" t="s">
        <v>26</v>
      </c>
      <c r="NB34" s="207" t="s">
        <v>26</v>
      </c>
      <c r="NC34" s="207" t="s">
        <v>26</v>
      </c>
      <c r="ND34" s="207" t="s">
        <v>26</v>
      </c>
      <c r="NE34" s="207" t="s">
        <v>26</v>
      </c>
      <c r="NF34" s="207" t="s">
        <v>26</v>
      </c>
      <c r="NG34" s="207" t="s">
        <v>26</v>
      </c>
      <c r="NH34" s="207" t="s">
        <v>26</v>
      </c>
      <c r="NI34" s="207" t="s">
        <v>26</v>
      </c>
      <c r="NJ34" s="207" t="s">
        <v>27</v>
      </c>
      <c r="NK34" s="207" t="s">
        <v>26</v>
      </c>
      <c r="NL34" s="207" t="s">
        <v>26</v>
      </c>
      <c r="NM34" s="207" t="s">
        <v>26</v>
      </c>
      <c r="NN34" s="207" t="s">
        <v>27</v>
      </c>
      <c r="NO34" s="207" t="s">
        <v>26</v>
      </c>
      <c r="NP34" s="207" t="s">
        <v>26</v>
      </c>
      <c r="NQ34" s="207" t="s">
        <v>26</v>
      </c>
      <c r="NR34" s="207" t="s">
        <v>26</v>
      </c>
      <c r="NS34" s="207" t="s">
        <v>26</v>
      </c>
      <c r="NT34" s="207" t="s">
        <v>15</v>
      </c>
      <c r="NU34" s="207" t="s">
        <v>26</v>
      </c>
      <c r="NV34" s="207" t="s">
        <v>27</v>
      </c>
      <c r="NW34" s="207" t="s">
        <v>26</v>
      </c>
      <c r="NX34" s="207" t="s">
        <v>26</v>
      </c>
      <c r="NY34" s="207" t="s">
        <v>26</v>
      </c>
      <c r="NZ34" s="207" t="s">
        <v>26</v>
      </c>
      <c r="OA34" s="207" t="s">
        <v>26</v>
      </c>
      <c r="OB34" s="207" t="s">
        <v>26</v>
      </c>
      <c r="OC34" s="207">
        <v>0</v>
      </c>
      <c r="OD34" s="207" t="s">
        <v>27</v>
      </c>
      <c r="OE34" s="207" t="s">
        <v>27</v>
      </c>
      <c r="OF34" s="207" t="s">
        <v>26</v>
      </c>
      <c r="OG34" s="207" t="s">
        <v>27</v>
      </c>
      <c r="OH34" s="207" t="s">
        <v>27</v>
      </c>
      <c r="OI34" s="207" t="s">
        <v>26</v>
      </c>
      <c r="OJ34" s="207" t="s">
        <v>26</v>
      </c>
      <c r="OK34" s="207" t="s">
        <v>26</v>
      </c>
      <c r="OL34" s="207" t="s">
        <v>27</v>
      </c>
      <c r="OM34" s="207" t="s">
        <v>26</v>
      </c>
      <c r="ON34" s="207" t="s">
        <v>26</v>
      </c>
      <c r="OO34" s="207" t="s">
        <v>26</v>
      </c>
      <c r="OP34" s="207" t="s">
        <v>26</v>
      </c>
      <c r="OQ34" s="207" t="s">
        <v>26</v>
      </c>
      <c r="OR34" s="207" t="s">
        <v>27</v>
      </c>
      <c r="OS34" s="207" t="s">
        <v>26</v>
      </c>
      <c r="OT34" s="207" t="s">
        <v>26</v>
      </c>
      <c r="OU34" s="207" t="s">
        <v>27</v>
      </c>
      <c r="OV34" s="207" t="s">
        <v>26</v>
      </c>
      <c r="OW34" s="207" t="s">
        <v>26</v>
      </c>
      <c r="OX34" s="207" t="s">
        <v>26</v>
      </c>
      <c r="OY34" s="207" t="s">
        <v>26</v>
      </c>
      <c r="OZ34" s="207" t="s">
        <v>26</v>
      </c>
      <c r="PA34" s="207" t="s">
        <v>26</v>
      </c>
      <c r="PB34" s="207" t="s">
        <v>26</v>
      </c>
      <c r="PC34" s="207" t="s">
        <v>26</v>
      </c>
      <c r="PD34" s="207" t="s">
        <v>26</v>
      </c>
      <c r="PE34" s="207" t="s">
        <v>26</v>
      </c>
      <c r="PF34" s="207" t="s">
        <v>26</v>
      </c>
      <c r="PG34" s="207" t="s">
        <v>26</v>
      </c>
      <c r="PH34" s="207" t="s">
        <v>26</v>
      </c>
      <c r="PI34" s="207" t="s">
        <v>26</v>
      </c>
      <c r="PJ34" s="207" t="s">
        <v>27</v>
      </c>
      <c r="PK34" s="207" t="s">
        <v>27</v>
      </c>
      <c r="PL34" s="207" t="s">
        <v>27</v>
      </c>
      <c r="PM34" s="207" t="s">
        <v>27</v>
      </c>
      <c r="PN34" s="207" t="s">
        <v>26</v>
      </c>
      <c r="PO34" s="207" t="s">
        <v>26</v>
      </c>
      <c r="PP34" s="207" t="s">
        <v>26</v>
      </c>
      <c r="PQ34" s="207" t="s">
        <v>26</v>
      </c>
      <c r="PR34" s="207" t="s">
        <v>27</v>
      </c>
      <c r="PS34" s="207" t="s">
        <v>26</v>
      </c>
      <c r="PT34" s="207" t="s">
        <v>26</v>
      </c>
      <c r="PU34" s="207" t="s">
        <v>26</v>
      </c>
      <c r="PV34" s="207" t="s">
        <v>26</v>
      </c>
      <c r="PW34" s="207" t="s">
        <v>26</v>
      </c>
      <c r="PX34" s="207" t="s">
        <v>27</v>
      </c>
      <c r="PY34" s="207" t="s">
        <v>26</v>
      </c>
      <c r="PZ34" s="207" t="s">
        <v>26</v>
      </c>
      <c r="QA34" s="207" t="s">
        <v>27</v>
      </c>
      <c r="QB34" s="207" t="s">
        <v>26</v>
      </c>
      <c r="QC34" s="207" t="s">
        <v>26</v>
      </c>
      <c r="QD34" s="207" t="s">
        <v>26</v>
      </c>
      <c r="QE34" s="207" t="s">
        <v>26</v>
      </c>
      <c r="QF34" s="207" t="s">
        <v>26</v>
      </c>
      <c r="QG34" s="207" t="s">
        <v>26</v>
      </c>
      <c r="QH34" s="207" t="s">
        <v>26</v>
      </c>
      <c r="QI34" s="207" t="s">
        <v>26</v>
      </c>
      <c r="QJ34" s="207" t="s">
        <v>26</v>
      </c>
      <c r="QK34" s="207" t="s">
        <v>26</v>
      </c>
      <c r="QL34" s="207" t="s">
        <v>26</v>
      </c>
      <c r="QM34" s="207" t="s">
        <v>26</v>
      </c>
      <c r="QN34" s="207" t="s">
        <v>26</v>
      </c>
      <c r="QO34" s="207" t="s">
        <v>27</v>
      </c>
      <c r="QP34" s="207" t="s">
        <v>26</v>
      </c>
      <c r="QQ34" s="207" t="s">
        <v>26</v>
      </c>
      <c r="QR34" s="207" t="s">
        <v>26</v>
      </c>
      <c r="QS34" s="207" t="s">
        <v>26</v>
      </c>
      <c r="QT34" s="207" t="s">
        <v>26</v>
      </c>
      <c r="QU34" s="207" t="s">
        <v>26</v>
      </c>
      <c r="QV34" s="207" t="s">
        <v>26</v>
      </c>
      <c r="QW34" s="207" t="s">
        <v>27</v>
      </c>
      <c r="QX34" s="207" t="s">
        <v>27</v>
      </c>
      <c r="QY34" s="207" t="s">
        <v>26</v>
      </c>
      <c r="QZ34" s="207" t="s">
        <v>26</v>
      </c>
      <c r="RA34" s="207" t="s">
        <v>26</v>
      </c>
      <c r="RB34" s="207" t="s">
        <v>26</v>
      </c>
      <c r="RC34" s="207" t="s">
        <v>26</v>
      </c>
      <c r="RD34" s="207" t="s">
        <v>26</v>
      </c>
      <c r="RE34" s="207" t="s">
        <v>26</v>
      </c>
      <c r="RF34" s="207" t="s">
        <v>26</v>
      </c>
      <c r="RG34" s="207" t="s">
        <v>26</v>
      </c>
      <c r="RH34" s="207" t="s">
        <v>26</v>
      </c>
      <c r="RI34" s="207" t="s">
        <v>26</v>
      </c>
      <c r="RJ34" s="207" t="s">
        <v>26</v>
      </c>
      <c r="RK34" s="207" t="s">
        <v>26</v>
      </c>
      <c r="RL34" s="207" t="s">
        <v>26</v>
      </c>
      <c r="RM34" s="207" t="s">
        <v>26</v>
      </c>
      <c r="RN34" s="207" t="s">
        <v>26</v>
      </c>
      <c r="RO34" s="207" t="s">
        <v>27</v>
      </c>
      <c r="RP34" s="207" t="s">
        <v>27</v>
      </c>
      <c r="RQ34" s="207" t="s">
        <v>26</v>
      </c>
      <c r="RR34" s="207" t="s">
        <v>26</v>
      </c>
      <c r="RS34" s="207" t="s">
        <v>26</v>
      </c>
      <c r="RT34" s="207" t="s">
        <v>26</v>
      </c>
      <c r="RU34" s="207" t="s">
        <v>26</v>
      </c>
      <c r="RV34" s="207" t="s">
        <v>27</v>
      </c>
      <c r="RW34" s="207" t="s">
        <v>27</v>
      </c>
      <c r="RX34" s="207" t="s">
        <v>26</v>
      </c>
      <c r="RY34" s="207" t="s">
        <v>26</v>
      </c>
      <c r="RZ34" s="207" t="s">
        <v>26</v>
      </c>
      <c r="SA34" s="207" t="s">
        <v>26</v>
      </c>
      <c r="SB34" s="207" t="s">
        <v>26</v>
      </c>
      <c r="SC34" s="207" t="s">
        <v>26</v>
      </c>
      <c r="SD34" s="207" t="s">
        <v>27</v>
      </c>
      <c r="SE34" s="207" t="s">
        <v>27</v>
      </c>
      <c r="SF34" s="207" t="s">
        <v>26</v>
      </c>
      <c r="SG34" s="207" t="s">
        <v>26</v>
      </c>
      <c r="SH34" s="207" t="s">
        <v>27</v>
      </c>
      <c r="SI34" s="207" t="s">
        <v>26</v>
      </c>
      <c r="SJ34" s="207" t="s">
        <v>26</v>
      </c>
      <c r="SK34" s="207" t="s">
        <v>27</v>
      </c>
      <c r="SL34" s="207" t="s">
        <v>27</v>
      </c>
      <c r="SM34" s="207" t="s">
        <v>26</v>
      </c>
      <c r="SN34" s="207" t="s">
        <v>26</v>
      </c>
      <c r="SO34" s="207" t="s">
        <v>26</v>
      </c>
      <c r="SP34" s="207" t="s">
        <v>26</v>
      </c>
      <c r="SQ34" s="207" t="s">
        <v>26</v>
      </c>
      <c r="SR34" s="207" t="s">
        <v>26</v>
      </c>
      <c r="SS34" s="207" t="s">
        <v>27</v>
      </c>
      <c r="ST34" s="207" t="s">
        <v>27</v>
      </c>
      <c r="SU34" s="207" t="s">
        <v>26</v>
      </c>
      <c r="SV34" s="207" t="s">
        <v>26</v>
      </c>
      <c r="SW34" s="207" t="s">
        <v>26</v>
      </c>
      <c r="SX34" s="207" t="s">
        <v>26</v>
      </c>
      <c r="SY34" s="207" t="s">
        <v>26</v>
      </c>
      <c r="SZ34" s="207" t="s">
        <v>26</v>
      </c>
      <c r="TA34" s="207" t="s">
        <v>26</v>
      </c>
      <c r="TB34" s="207" t="s">
        <v>26</v>
      </c>
      <c r="TC34" s="207" t="s">
        <v>26</v>
      </c>
      <c r="TD34" s="207" t="s">
        <v>26</v>
      </c>
      <c r="TE34" s="207" t="s">
        <v>26</v>
      </c>
      <c r="TF34" s="207" t="s">
        <v>15</v>
      </c>
      <c r="TG34" s="207" t="s">
        <v>15</v>
      </c>
      <c r="TH34" s="207" t="s">
        <v>15</v>
      </c>
      <c r="TI34" s="207" t="s">
        <v>15</v>
      </c>
      <c r="TJ34" s="207" t="s">
        <v>26</v>
      </c>
      <c r="TK34" s="207" t="s">
        <v>27</v>
      </c>
      <c r="TL34" s="207" t="s">
        <v>26</v>
      </c>
      <c r="TM34" s="207" t="s">
        <v>26</v>
      </c>
      <c r="TN34" s="207" t="s">
        <v>26</v>
      </c>
      <c r="TO34" s="207" t="s">
        <v>15</v>
      </c>
      <c r="TP34" s="207" t="s">
        <v>15</v>
      </c>
      <c r="TQ34" s="207" t="s">
        <v>15</v>
      </c>
      <c r="TR34" s="207" t="s">
        <v>15</v>
      </c>
      <c r="TS34" s="207" t="s">
        <v>15</v>
      </c>
      <c r="TT34" s="207" t="s">
        <v>26</v>
      </c>
      <c r="TU34" s="207" t="s">
        <v>26</v>
      </c>
      <c r="TV34" s="207" t="s">
        <v>27</v>
      </c>
      <c r="TW34" s="207" t="s">
        <v>27</v>
      </c>
      <c r="TX34" s="207" t="s">
        <v>27</v>
      </c>
      <c r="TY34" s="207" t="s">
        <v>26</v>
      </c>
      <c r="TZ34" s="207" t="s">
        <v>26</v>
      </c>
      <c r="UA34" s="207" t="s">
        <v>26</v>
      </c>
      <c r="UB34" s="207" t="s">
        <v>26</v>
      </c>
      <c r="UC34" s="207" t="s">
        <v>26</v>
      </c>
      <c r="UD34" s="207" t="s">
        <v>26</v>
      </c>
      <c r="UE34" s="207" t="s">
        <v>26</v>
      </c>
      <c r="UF34" s="207" t="s">
        <v>26</v>
      </c>
      <c r="UG34" s="207" t="s">
        <v>26</v>
      </c>
      <c r="UH34" s="207" t="s">
        <v>27</v>
      </c>
      <c r="UI34" s="207" t="s">
        <v>26</v>
      </c>
      <c r="UJ34" s="207" t="s">
        <v>26</v>
      </c>
      <c r="UK34" s="207" t="s">
        <v>26</v>
      </c>
      <c r="UL34" s="207" t="s">
        <v>15</v>
      </c>
      <c r="UM34" s="207" t="s">
        <v>15</v>
      </c>
      <c r="UN34" s="207" t="s">
        <v>26</v>
      </c>
      <c r="UO34" s="207" t="s">
        <v>26</v>
      </c>
      <c r="UP34" s="207" t="s">
        <v>26</v>
      </c>
      <c r="UQ34" s="207" t="s">
        <v>26</v>
      </c>
      <c r="UR34" s="207" t="s">
        <v>26</v>
      </c>
      <c r="US34" s="207" t="s">
        <v>26</v>
      </c>
      <c r="UT34" s="207" t="s">
        <v>26</v>
      </c>
      <c r="UU34" s="207" t="s">
        <v>26</v>
      </c>
      <c r="UV34" s="207" t="s">
        <v>26</v>
      </c>
      <c r="UW34" s="207" t="s">
        <v>26</v>
      </c>
      <c r="UX34" s="207" t="s">
        <v>26</v>
      </c>
      <c r="UY34" s="207" t="s">
        <v>26</v>
      </c>
      <c r="UZ34" s="207" t="s">
        <v>26</v>
      </c>
      <c r="VA34" s="207" t="s">
        <v>26</v>
      </c>
      <c r="VB34" s="207" t="s">
        <v>27</v>
      </c>
      <c r="VC34" s="207" t="s">
        <v>26</v>
      </c>
      <c r="VD34" s="207" t="s">
        <v>26</v>
      </c>
      <c r="VE34" s="207" t="s">
        <v>26</v>
      </c>
      <c r="VF34" s="207" t="s">
        <v>26</v>
      </c>
      <c r="VG34" s="207" t="s">
        <v>26</v>
      </c>
      <c r="VH34" s="207" t="s">
        <v>26</v>
      </c>
      <c r="VI34" s="207" t="s">
        <v>26</v>
      </c>
      <c r="VJ34" s="207" t="s">
        <v>27</v>
      </c>
      <c r="VK34" s="207" t="s">
        <v>26</v>
      </c>
      <c r="VL34" s="207" t="s">
        <v>26</v>
      </c>
      <c r="VM34" s="207" t="s">
        <v>26</v>
      </c>
      <c r="VN34" s="207" t="s">
        <v>26</v>
      </c>
      <c r="VO34" s="207" t="s">
        <v>26</v>
      </c>
      <c r="VP34" s="207" t="s">
        <v>26</v>
      </c>
      <c r="VQ34" s="207" t="s">
        <v>26</v>
      </c>
      <c r="VR34" s="207" t="s">
        <v>26</v>
      </c>
      <c r="VS34" s="207" t="s">
        <v>26</v>
      </c>
      <c r="VT34" s="207" t="s">
        <v>26</v>
      </c>
      <c r="VU34" s="207" t="s">
        <v>26</v>
      </c>
      <c r="VV34" s="207" t="s">
        <v>26</v>
      </c>
      <c r="VW34" s="207" t="s">
        <v>26</v>
      </c>
      <c r="VX34" s="207" t="s">
        <v>26</v>
      </c>
      <c r="VY34" s="207" t="s">
        <v>27</v>
      </c>
      <c r="VZ34" s="207" t="s">
        <v>27</v>
      </c>
      <c r="WA34" s="207" t="s">
        <v>27</v>
      </c>
      <c r="WB34" s="207" t="s">
        <v>26</v>
      </c>
      <c r="WC34" s="207" t="s">
        <v>26</v>
      </c>
      <c r="WD34" s="207" t="s">
        <v>15</v>
      </c>
      <c r="WE34" s="207" t="s">
        <v>15</v>
      </c>
      <c r="WF34" s="207" t="s">
        <v>15</v>
      </c>
      <c r="WG34" s="207" t="s">
        <v>15</v>
      </c>
      <c r="WH34" s="207" t="s">
        <v>26</v>
      </c>
      <c r="WI34" s="207" t="s">
        <v>15</v>
      </c>
      <c r="WJ34" s="207" t="s">
        <v>15</v>
      </c>
      <c r="WK34" s="207" t="s">
        <v>15</v>
      </c>
      <c r="WL34" s="207" t="s">
        <v>26</v>
      </c>
      <c r="WM34" s="207" t="s">
        <v>26</v>
      </c>
      <c r="WN34" s="207" t="s">
        <v>15</v>
      </c>
      <c r="WO34" s="207" t="s">
        <v>15</v>
      </c>
      <c r="WP34" s="207" t="s">
        <v>15</v>
      </c>
      <c r="WQ34" s="207" t="s">
        <v>15</v>
      </c>
      <c r="WR34" s="207" t="s">
        <v>15</v>
      </c>
      <c r="WS34" s="207" t="s">
        <v>15</v>
      </c>
      <c r="WT34" s="207" t="s">
        <v>15</v>
      </c>
      <c r="WU34" s="207" t="s">
        <v>26</v>
      </c>
      <c r="WV34" s="207" t="s">
        <v>15</v>
      </c>
      <c r="WW34" s="207" t="s">
        <v>15</v>
      </c>
      <c r="WX34" s="207" t="s">
        <v>15</v>
      </c>
      <c r="WY34" s="207" t="s">
        <v>15</v>
      </c>
      <c r="WZ34" s="207" t="s">
        <v>15</v>
      </c>
      <c r="XA34" s="207" t="s">
        <v>26</v>
      </c>
      <c r="XB34" s="207" t="s">
        <v>26</v>
      </c>
      <c r="XC34" s="207" t="s">
        <v>26</v>
      </c>
      <c r="XD34" s="207" t="s">
        <v>26</v>
      </c>
      <c r="XE34" s="207" t="s">
        <v>26</v>
      </c>
      <c r="XF34" s="207" t="s">
        <v>26</v>
      </c>
      <c r="XG34" s="207" t="s">
        <v>26</v>
      </c>
      <c r="XH34" s="207" t="s">
        <v>27</v>
      </c>
      <c r="XI34" s="207" t="s">
        <v>26</v>
      </c>
      <c r="XJ34" s="207" t="s">
        <v>26</v>
      </c>
      <c r="XK34" s="207" t="s">
        <v>26</v>
      </c>
      <c r="XL34" s="207" t="s">
        <v>26</v>
      </c>
      <c r="XM34" s="207" t="s">
        <v>26</v>
      </c>
      <c r="XN34" s="207" t="s">
        <v>26</v>
      </c>
      <c r="XO34" s="207" t="s">
        <v>26</v>
      </c>
      <c r="XP34" s="207" t="s">
        <v>26</v>
      </c>
      <c r="XQ34" s="207" t="s">
        <v>26</v>
      </c>
      <c r="XR34" s="207" t="s">
        <v>26</v>
      </c>
      <c r="XS34" s="207" t="s">
        <v>26</v>
      </c>
      <c r="XT34" s="207" t="s">
        <v>26</v>
      </c>
      <c r="XU34" s="207" t="s">
        <v>26</v>
      </c>
      <c r="XV34" s="207" t="s">
        <v>27</v>
      </c>
      <c r="XW34" s="207" t="s">
        <v>27</v>
      </c>
      <c r="XX34" s="207" t="s">
        <v>26</v>
      </c>
      <c r="XY34" s="207" t="s">
        <v>26</v>
      </c>
      <c r="XZ34" s="207" t="s">
        <v>26</v>
      </c>
      <c r="YA34" s="207" t="s">
        <v>26</v>
      </c>
      <c r="YB34" s="207" t="s">
        <v>27</v>
      </c>
      <c r="YC34" s="207" t="s">
        <v>26</v>
      </c>
      <c r="YD34" s="207" t="s">
        <v>26</v>
      </c>
      <c r="YE34" s="207" t="s">
        <v>26</v>
      </c>
      <c r="YF34" s="207" t="s">
        <v>27</v>
      </c>
      <c r="YG34" s="207" t="s">
        <v>26</v>
      </c>
      <c r="YH34" s="207" t="s">
        <v>26</v>
      </c>
      <c r="YI34" s="207" t="s">
        <v>26</v>
      </c>
      <c r="YJ34" s="207" t="s">
        <v>15</v>
      </c>
      <c r="YK34" s="207" t="s">
        <v>15</v>
      </c>
      <c r="YL34" s="207" t="s">
        <v>26</v>
      </c>
      <c r="YM34" s="207" t="s">
        <v>26</v>
      </c>
      <c r="YN34" s="207" t="s">
        <v>15</v>
      </c>
      <c r="YO34" s="207" t="s">
        <v>26</v>
      </c>
      <c r="YP34" s="207" t="s">
        <v>26</v>
      </c>
      <c r="YQ34" s="207" t="s">
        <v>26</v>
      </c>
      <c r="YR34" s="207" t="s">
        <v>26</v>
      </c>
      <c r="YS34" s="207" t="s">
        <v>26</v>
      </c>
      <c r="YT34" s="207" t="s">
        <v>26</v>
      </c>
      <c r="YU34" s="207" t="s">
        <v>26</v>
      </c>
      <c r="YV34" s="207" t="s">
        <v>26</v>
      </c>
      <c r="YW34" s="207" t="s">
        <v>26</v>
      </c>
      <c r="YX34" s="207" t="s">
        <v>26</v>
      </c>
      <c r="YY34" s="207" t="s">
        <v>26</v>
      </c>
      <c r="YZ34" s="207" t="s">
        <v>26</v>
      </c>
      <c r="ZA34" s="207" t="s">
        <v>26</v>
      </c>
      <c r="ZB34" s="207" t="s">
        <v>26</v>
      </c>
      <c r="ZC34" s="207" t="s">
        <v>26</v>
      </c>
      <c r="ZD34" s="207" t="s">
        <v>26</v>
      </c>
      <c r="ZE34" s="207" t="s">
        <v>26</v>
      </c>
      <c r="ZF34" s="207" t="s">
        <v>26</v>
      </c>
      <c r="ZG34" s="207" t="s">
        <v>26</v>
      </c>
      <c r="ZH34" s="207" t="s">
        <v>26</v>
      </c>
      <c r="ZI34" s="207" t="s">
        <v>26</v>
      </c>
      <c r="ZJ34" s="207" t="s">
        <v>26</v>
      </c>
      <c r="ZK34" s="207" t="s">
        <v>26</v>
      </c>
      <c r="ZL34" s="207" t="s">
        <v>26</v>
      </c>
      <c r="ZM34" s="207" t="s">
        <v>27</v>
      </c>
      <c r="ZN34" s="207" t="s">
        <v>26</v>
      </c>
      <c r="ZO34" s="207" t="s">
        <v>26</v>
      </c>
      <c r="ZP34" s="207" t="s">
        <v>26</v>
      </c>
      <c r="ZQ34" s="207" t="s">
        <v>26</v>
      </c>
      <c r="ZR34" s="207" t="s">
        <v>26</v>
      </c>
      <c r="ZS34" s="207" t="s">
        <v>26</v>
      </c>
      <c r="ZT34" s="207" t="s">
        <v>26</v>
      </c>
      <c r="ZU34" s="207" t="s">
        <v>26</v>
      </c>
      <c r="ZV34" s="207" t="s">
        <v>26</v>
      </c>
      <c r="ZW34" s="207" t="s">
        <v>26</v>
      </c>
      <c r="ZX34" s="207">
        <v>0</v>
      </c>
      <c r="ZY34" s="207" t="s">
        <v>26</v>
      </c>
      <c r="ZZ34" s="207" t="s">
        <v>26</v>
      </c>
      <c r="AAA34" s="207" t="s">
        <v>158</v>
      </c>
      <c r="AAB34" s="207" t="s">
        <v>158</v>
      </c>
      <c r="AAC34" s="207" t="s">
        <v>158</v>
      </c>
      <c r="AAD34" s="207" t="s">
        <v>158</v>
      </c>
      <c r="AAE34" s="207" t="s">
        <v>158</v>
      </c>
      <c r="AAF34" s="207" t="s">
        <v>158</v>
      </c>
      <c r="AAG34" s="207" t="s">
        <v>158</v>
      </c>
      <c r="AAH34" s="207" t="s">
        <v>158</v>
      </c>
      <c r="AAI34" s="207" t="s">
        <v>158</v>
      </c>
      <c r="AAJ34" s="207" t="s">
        <v>158</v>
      </c>
      <c r="AAK34" s="207" t="s">
        <v>158</v>
      </c>
      <c r="AAL34" s="207" t="s">
        <v>158</v>
      </c>
      <c r="AAM34" s="207" t="s">
        <v>158</v>
      </c>
      <c r="AAN34" s="207" t="s">
        <v>158</v>
      </c>
      <c r="AAO34" s="207" t="s">
        <v>158</v>
      </c>
      <c r="AAP34" s="207" t="s">
        <v>158</v>
      </c>
      <c r="AAQ34" s="207" t="s">
        <v>158</v>
      </c>
      <c r="AAR34" s="207" t="s">
        <v>158</v>
      </c>
      <c r="AAS34" s="207" t="s">
        <v>158</v>
      </c>
      <c r="AAT34" s="207" t="s">
        <v>158</v>
      </c>
      <c r="AAU34" s="207" t="s">
        <v>158</v>
      </c>
      <c r="AAV34" s="207" t="s">
        <v>158</v>
      </c>
      <c r="AAW34" s="207" t="s">
        <v>158</v>
      </c>
      <c r="AAX34" s="207" t="s">
        <v>158</v>
      </c>
      <c r="AAY34" s="207" t="s">
        <v>158</v>
      </c>
      <c r="AAZ34" s="207" t="s">
        <v>158</v>
      </c>
      <c r="ABA34" s="306">
        <f>(ÜBERSICHT!K34)</f>
        <v>0</v>
      </c>
      <c r="ABB34" s="195">
        <f>(ÜBERSICHT!L34)</f>
        <v>0</v>
      </c>
      <c r="ABC34" s="206">
        <f t="shared" si="2"/>
        <v>396</v>
      </c>
      <c r="ABD34" s="34">
        <f t="shared" si="3"/>
        <v>331</v>
      </c>
      <c r="ABE34" s="34">
        <f t="shared" si="4"/>
        <v>62</v>
      </c>
      <c r="ABF34" s="34">
        <f t="shared" si="5"/>
        <v>3</v>
      </c>
      <c r="ABG34" s="34">
        <f t="shared" si="6"/>
        <v>34</v>
      </c>
      <c r="ABH34" s="34">
        <f t="shared" si="7"/>
        <v>0</v>
      </c>
      <c r="ABI34" s="34">
        <f t="shared" si="8"/>
        <v>266</v>
      </c>
      <c r="ABJ34" s="73">
        <f t="shared" si="9"/>
        <v>696</v>
      </c>
      <c r="ABK34" s="28"/>
      <c r="ABL34">
        <v>7</v>
      </c>
      <c r="ABM34" s="155">
        <v>225</v>
      </c>
      <c r="ABN34" s="28" t="s">
        <v>176</v>
      </c>
      <c r="ABO34" s="28"/>
      <c r="ABP34" s="271" t="str">
        <f>(Mitglieder!C36)</f>
        <v>Skykai</v>
      </c>
      <c r="ABQ34" s="216">
        <f t="shared" si="103"/>
        <v>0.83585858585858597</v>
      </c>
      <c r="ABR34" s="216">
        <f t="shared" si="104"/>
        <v>0.90322580645161288</v>
      </c>
      <c r="ABS34" s="34">
        <f t="shared" si="10"/>
        <v>28</v>
      </c>
      <c r="ABT34" s="34">
        <f t="shared" si="11"/>
        <v>3</v>
      </c>
      <c r="ABU34" s="34">
        <f t="shared" si="12"/>
        <v>0</v>
      </c>
      <c r="ABV34" s="34">
        <f t="shared" si="13"/>
        <v>0</v>
      </c>
      <c r="ABW34" s="34">
        <f t="shared" si="14"/>
        <v>0</v>
      </c>
      <c r="ABX34" s="34">
        <f t="shared" si="15"/>
        <v>0</v>
      </c>
      <c r="ABY34" s="73">
        <f t="shared" si="16"/>
        <v>31</v>
      </c>
      <c r="ABZ34" s="216">
        <f t="shared" si="105"/>
        <v>0.70967741935483875</v>
      </c>
      <c r="ACA34" s="34">
        <f t="shared" si="17"/>
        <v>22</v>
      </c>
      <c r="ACB34" s="34">
        <f t="shared" si="18"/>
        <v>9</v>
      </c>
      <c r="ACC34" s="34">
        <f t="shared" si="19"/>
        <v>0</v>
      </c>
      <c r="ACD34" s="34">
        <f t="shared" si="20"/>
        <v>0</v>
      </c>
      <c r="ACE34" s="34">
        <f t="shared" si="21"/>
        <v>0</v>
      </c>
      <c r="ACF34" s="34">
        <f t="shared" si="22"/>
        <v>0</v>
      </c>
      <c r="ACG34" s="73">
        <f t="shared" si="113"/>
        <v>31</v>
      </c>
      <c r="ACH34" s="216">
        <f t="shared" si="106"/>
        <v>0.86363636363636365</v>
      </c>
      <c r="ACI34" s="34">
        <f t="shared" si="24"/>
        <v>19</v>
      </c>
      <c r="ACJ34" s="34">
        <f t="shared" si="25"/>
        <v>3</v>
      </c>
      <c r="ACK34" s="34">
        <f t="shared" si="26"/>
        <v>0</v>
      </c>
      <c r="ACL34" s="34">
        <f t="shared" si="27"/>
        <v>9</v>
      </c>
      <c r="ACM34" s="34">
        <f t="shared" si="28"/>
        <v>0</v>
      </c>
      <c r="ACN34" s="34">
        <f t="shared" si="29"/>
        <v>0</v>
      </c>
      <c r="ACO34" s="73">
        <f t="shared" si="114"/>
        <v>31</v>
      </c>
      <c r="ACP34" s="216">
        <f t="shared" si="107"/>
        <v>0.8571428571428571</v>
      </c>
      <c r="ACQ34" s="34">
        <f t="shared" si="31"/>
        <v>24</v>
      </c>
      <c r="ACR34" s="34">
        <f t="shared" si="32"/>
        <v>4</v>
      </c>
      <c r="ACS34" s="34">
        <f t="shared" si="33"/>
        <v>0</v>
      </c>
      <c r="ACT34" s="34">
        <f t="shared" si="34"/>
        <v>2</v>
      </c>
      <c r="ACU34" s="34">
        <f t="shared" si="35"/>
        <v>0</v>
      </c>
      <c r="ACV34" s="34">
        <f t="shared" si="36"/>
        <v>0</v>
      </c>
      <c r="ACW34" s="73">
        <f t="shared" si="115"/>
        <v>30</v>
      </c>
      <c r="ACX34" s="216">
        <f t="shared" si="108"/>
        <v>0.83870967741935476</v>
      </c>
      <c r="ACY34" s="34">
        <f t="shared" si="38"/>
        <v>26</v>
      </c>
      <c r="ACZ34" s="34">
        <f t="shared" si="39"/>
        <v>5</v>
      </c>
      <c r="ADA34" s="34">
        <f t="shared" si="40"/>
        <v>0</v>
      </c>
      <c r="ADB34" s="34">
        <f t="shared" si="41"/>
        <v>0</v>
      </c>
      <c r="ADC34" s="34">
        <f t="shared" si="42"/>
        <v>0</v>
      </c>
      <c r="ADD34" s="34">
        <f t="shared" si="43"/>
        <v>0</v>
      </c>
      <c r="ADE34" s="73">
        <f t="shared" si="116"/>
        <v>31</v>
      </c>
      <c r="ADF34" s="216">
        <f t="shared" si="109"/>
        <v>1</v>
      </c>
      <c r="ADG34" s="34">
        <f t="shared" si="45"/>
        <v>11</v>
      </c>
      <c r="ADH34" s="34">
        <f t="shared" si="46"/>
        <v>0</v>
      </c>
      <c r="ADI34" s="34">
        <f t="shared" si="47"/>
        <v>0</v>
      </c>
      <c r="ADJ34" s="34">
        <f t="shared" si="48"/>
        <v>19</v>
      </c>
      <c r="ADK34" s="34">
        <f t="shared" si="49"/>
        <v>0</v>
      </c>
      <c r="ADL34" s="34">
        <f t="shared" si="50"/>
        <v>0</v>
      </c>
      <c r="ADM34" s="73">
        <f t="shared" si="117"/>
        <v>30</v>
      </c>
      <c r="ADN34" s="216">
        <f t="shared" si="110"/>
        <v>0.82758620689655171</v>
      </c>
      <c r="ADO34" s="34">
        <f t="shared" si="52"/>
        <v>24</v>
      </c>
      <c r="ADP34" s="34">
        <f t="shared" si="53"/>
        <v>5</v>
      </c>
      <c r="ADQ34" s="34">
        <f t="shared" si="54"/>
        <v>0</v>
      </c>
      <c r="ADR34" s="34">
        <f t="shared" si="55"/>
        <v>2</v>
      </c>
      <c r="ADS34" s="34">
        <f t="shared" si="56"/>
        <v>0</v>
      </c>
      <c r="ADT34" s="34">
        <f t="shared" si="57"/>
        <v>0</v>
      </c>
      <c r="ADU34" s="73">
        <f t="shared" si="118"/>
        <v>31</v>
      </c>
      <c r="ADV34" s="216">
        <f t="shared" si="111"/>
        <v>0.96666666666666667</v>
      </c>
      <c r="ADW34" s="34">
        <f t="shared" si="72"/>
        <v>29</v>
      </c>
      <c r="ADX34" s="34">
        <f t="shared" si="73"/>
        <v>1</v>
      </c>
      <c r="ADY34" s="34">
        <f t="shared" si="74"/>
        <v>0</v>
      </c>
      <c r="ADZ34" s="34">
        <f t="shared" si="75"/>
        <v>1</v>
      </c>
      <c r="AEA34" s="34">
        <f t="shared" si="76"/>
        <v>0</v>
      </c>
      <c r="AEB34" s="34">
        <f t="shared" si="77"/>
        <v>0</v>
      </c>
      <c r="AEC34" s="73">
        <f t="shared" si="119"/>
        <v>31</v>
      </c>
      <c r="AED34" s="216">
        <f t="shared" si="112"/>
        <v>0.9</v>
      </c>
      <c r="AEE34" s="34">
        <f t="shared" si="79"/>
        <v>9</v>
      </c>
      <c r="AEF34" s="34">
        <f t="shared" si="80"/>
        <v>0</v>
      </c>
      <c r="AEG34" s="34">
        <f t="shared" si="81"/>
        <v>1</v>
      </c>
      <c r="AEH34" s="34">
        <f t="shared" si="82"/>
        <v>0</v>
      </c>
      <c r="AEI34" s="34">
        <f t="shared" si="83"/>
        <v>0</v>
      </c>
      <c r="AEJ34" s="34">
        <f t="shared" si="84"/>
        <v>0</v>
      </c>
      <c r="AEK34" s="73">
        <f t="shared" si="120"/>
        <v>10</v>
      </c>
    </row>
    <row r="35" spans="1:817" x14ac:dyDescent="0.3">
      <c r="A35" s="200">
        <f t="shared" si="61"/>
        <v>33</v>
      </c>
      <c r="B35" s="283">
        <f>1*SUBTOTAL(3,A$3:A35)</f>
        <v>33</v>
      </c>
      <c r="C35" s="6" t="str">
        <f>(Mitglieder!C35)</f>
        <v>sir neie</v>
      </c>
      <c r="D35" s="171">
        <f t="shared" ref="D35:D66" si="121">100%/(ABJ35-ABG35-ABH35-ABI35)*ABD35</f>
        <v>0.96202531645569611</v>
      </c>
      <c r="E35" s="171">
        <f t="shared" ref="E35:E66" si="122">100%/(AEK35-AEH35-AEI35-AEJ35)*AEE35</f>
        <v>1</v>
      </c>
      <c r="F35" s="56"/>
      <c r="G35" s="207" t="s">
        <v>69</v>
      </c>
      <c r="H35" s="207" t="s">
        <v>69</v>
      </c>
      <c r="I35" s="207" t="s">
        <v>69</v>
      </c>
      <c r="J35" s="207" t="s">
        <v>69</v>
      </c>
      <c r="K35" s="207" t="s">
        <v>69</v>
      </c>
      <c r="L35" s="207" t="s">
        <v>69</v>
      </c>
      <c r="M35" s="207" t="s">
        <v>69</v>
      </c>
      <c r="N35" s="207" t="s">
        <v>69</v>
      </c>
      <c r="O35" s="207" t="s">
        <v>69</v>
      </c>
      <c r="P35" s="207" t="s">
        <v>69</v>
      </c>
      <c r="Q35" s="207" t="s">
        <v>69</v>
      </c>
      <c r="R35" s="207" t="s">
        <v>69</v>
      </c>
      <c r="S35" s="207" t="s">
        <v>69</v>
      </c>
      <c r="T35" s="207" t="s">
        <v>69</v>
      </c>
      <c r="U35" s="207" t="s">
        <v>69</v>
      </c>
      <c r="V35" s="207" t="s">
        <v>69</v>
      </c>
      <c r="W35" s="207" t="s">
        <v>69</v>
      </c>
      <c r="X35" s="207" t="s">
        <v>69</v>
      </c>
      <c r="Y35" s="207" t="s">
        <v>69</v>
      </c>
      <c r="Z35" s="207" t="s">
        <v>69</v>
      </c>
      <c r="AA35" s="207" t="s">
        <v>69</v>
      </c>
      <c r="AB35" s="207" t="s">
        <v>69</v>
      </c>
      <c r="AC35" s="207" t="s">
        <v>69</v>
      </c>
      <c r="AD35" s="207" t="s">
        <v>69</v>
      </c>
      <c r="AE35" s="207" t="s">
        <v>69</v>
      </c>
      <c r="AF35" s="207" t="s">
        <v>69</v>
      </c>
      <c r="AG35" s="207" t="s">
        <v>69</v>
      </c>
      <c r="AH35" s="207" t="s">
        <v>69</v>
      </c>
      <c r="AI35" s="207" t="s">
        <v>69</v>
      </c>
      <c r="AJ35" s="207" t="s">
        <v>69</v>
      </c>
      <c r="AK35" s="207" t="s">
        <v>69</v>
      </c>
      <c r="AL35" s="207" t="s">
        <v>69</v>
      </c>
      <c r="AM35" s="207" t="s">
        <v>69</v>
      </c>
      <c r="AN35" s="207" t="s">
        <v>69</v>
      </c>
      <c r="AO35" s="207" t="s">
        <v>69</v>
      </c>
      <c r="AP35" s="207" t="s">
        <v>69</v>
      </c>
      <c r="AQ35" s="207" t="s">
        <v>69</v>
      </c>
      <c r="AR35" s="207" t="s">
        <v>69</v>
      </c>
      <c r="AS35" s="207" t="s">
        <v>69</v>
      </c>
      <c r="AT35" s="207" t="s">
        <v>69</v>
      </c>
      <c r="AU35" s="207" t="s">
        <v>69</v>
      </c>
      <c r="AV35" s="207" t="s">
        <v>69</v>
      </c>
      <c r="AW35" s="207" t="s">
        <v>69</v>
      </c>
      <c r="AX35" s="207" t="s">
        <v>69</v>
      </c>
      <c r="AY35" s="207" t="s">
        <v>69</v>
      </c>
      <c r="AZ35" s="207" t="s">
        <v>69</v>
      </c>
      <c r="BA35" s="207" t="s">
        <v>69</v>
      </c>
      <c r="BB35" s="207" t="s">
        <v>69</v>
      </c>
      <c r="BC35" s="207" t="s">
        <v>69</v>
      </c>
      <c r="BD35" s="207" t="s">
        <v>69</v>
      </c>
      <c r="BE35" s="207" t="s">
        <v>69</v>
      </c>
      <c r="BF35" s="207" t="s">
        <v>69</v>
      </c>
      <c r="BG35" s="207" t="s">
        <v>69</v>
      </c>
      <c r="BH35" s="207" t="s">
        <v>69</v>
      </c>
      <c r="BI35" s="207" t="s">
        <v>69</v>
      </c>
      <c r="BJ35" s="207" t="s">
        <v>69</v>
      </c>
      <c r="BK35" s="207" t="s">
        <v>69</v>
      </c>
      <c r="BL35" s="207" t="s">
        <v>69</v>
      </c>
      <c r="BM35" s="207" t="s">
        <v>69</v>
      </c>
      <c r="BN35" s="207" t="s">
        <v>69</v>
      </c>
      <c r="BO35" s="207" t="s">
        <v>69</v>
      </c>
      <c r="BP35" s="207" t="s">
        <v>69</v>
      </c>
      <c r="BQ35" s="207" t="s">
        <v>69</v>
      </c>
      <c r="BR35" s="207" t="s">
        <v>69</v>
      </c>
      <c r="BS35" s="207" t="s">
        <v>69</v>
      </c>
      <c r="BT35" s="207" t="s">
        <v>69</v>
      </c>
      <c r="BU35" s="207" t="s">
        <v>69</v>
      </c>
      <c r="BV35" s="207" t="s">
        <v>69</v>
      </c>
      <c r="BW35" s="207" t="s">
        <v>69</v>
      </c>
      <c r="BX35" s="207" t="s">
        <v>69</v>
      </c>
      <c r="BY35" s="207" t="s">
        <v>69</v>
      </c>
      <c r="BZ35" s="207" t="s">
        <v>69</v>
      </c>
      <c r="CA35" s="207" t="s">
        <v>69</v>
      </c>
      <c r="CB35" s="207" t="s">
        <v>69</v>
      </c>
      <c r="CC35" s="207" t="s">
        <v>69</v>
      </c>
      <c r="CD35" s="207" t="s">
        <v>69</v>
      </c>
      <c r="CE35" s="207" t="s">
        <v>69</v>
      </c>
      <c r="CF35" s="207" t="s">
        <v>69</v>
      </c>
      <c r="CG35" s="207" t="s">
        <v>69</v>
      </c>
      <c r="CH35" s="207" t="s">
        <v>69</v>
      </c>
      <c r="CI35" s="207" t="s">
        <v>69</v>
      </c>
      <c r="CJ35" s="207" t="s">
        <v>69</v>
      </c>
      <c r="CK35" s="207" t="s">
        <v>69</v>
      </c>
      <c r="CL35" s="207" t="s">
        <v>69</v>
      </c>
      <c r="CM35" s="207" t="s">
        <v>69</v>
      </c>
      <c r="CN35" s="207" t="s">
        <v>69</v>
      </c>
      <c r="CO35" s="207" t="s">
        <v>69</v>
      </c>
      <c r="CP35" s="207" t="s">
        <v>69</v>
      </c>
      <c r="CQ35" s="207" t="s">
        <v>69</v>
      </c>
      <c r="CR35" s="207" t="s">
        <v>69</v>
      </c>
      <c r="CS35" s="207" t="s">
        <v>69</v>
      </c>
      <c r="CT35" s="207" t="s">
        <v>69</v>
      </c>
      <c r="CU35" s="207" t="s">
        <v>69</v>
      </c>
      <c r="CV35" s="207" t="s">
        <v>69</v>
      </c>
      <c r="CW35" s="207" t="s">
        <v>69</v>
      </c>
      <c r="CX35" s="207" t="s">
        <v>69</v>
      </c>
      <c r="CY35" s="207" t="s">
        <v>69</v>
      </c>
      <c r="CZ35" s="207" t="s">
        <v>69</v>
      </c>
      <c r="DA35" s="207" t="s">
        <v>69</v>
      </c>
      <c r="DB35" s="207" t="s">
        <v>69</v>
      </c>
      <c r="DC35" s="207" t="s">
        <v>69</v>
      </c>
      <c r="DD35" s="207" t="s">
        <v>69</v>
      </c>
      <c r="DE35" s="207" t="s">
        <v>69</v>
      </c>
      <c r="DF35" s="207" t="s">
        <v>69</v>
      </c>
      <c r="DG35" s="207" t="s">
        <v>69</v>
      </c>
      <c r="DH35" s="207" t="s">
        <v>69</v>
      </c>
      <c r="DI35" s="207" t="s">
        <v>69</v>
      </c>
      <c r="DJ35" s="207" t="s">
        <v>69</v>
      </c>
      <c r="DK35" s="207" t="s">
        <v>69</v>
      </c>
      <c r="DL35" s="207" t="s">
        <v>69</v>
      </c>
      <c r="DM35" s="207" t="s">
        <v>69</v>
      </c>
      <c r="DN35" s="207" t="s">
        <v>69</v>
      </c>
      <c r="DO35" s="207" t="s">
        <v>69</v>
      </c>
      <c r="DP35" s="207" t="s">
        <v>69</v>
      </c>
      <c r="DQ35" s="207" t="s">
        <v>69</v>
      </c>
      <c r="DR35" s="207" t="s">
        <v>69</v>
      </c>
      <c r="DS35" s="207" t="s">
        <v>69</v>
      </c>
      <c r="DT35" s="207" t="s">
        <v>69</v>
      </c>
      <c r="DU35" s="207" t="s">
        <v>69</v>
      </c>
      <c r="DV35" s="207" t="s">
        <v>69</v>
      </c>
      <c r="DW35" s="207" t="s">
        <v>69</v>
      </c>
      <c r="DX35" s="207" t="s">
        <v>69</v>
      </c>
      <c r="DY35" s="207" t="s">
        <v>69</v>
      </c>
      <c r="DZ35" s="207" t="s">
        <v>69</v>
      </c>
      <c r="EA35" s="207" t="s">
        <v>69</v>
      </c>
      <c r="EB35" s="207" t="s">
        <v>69</v>
      </c>
      <c r="EC35" s="207" t="s">
        <v>69</v>
      </c>
      <c r="ED35" s="207" t="s">
        <v>69</v>
      </c>
      <c r="EE35" s="207" t="s">
        <v>69</v>
      </c>
      <c r="EF35" s="207" t="s">
        <v>69</v>
      </c>
      <c r="EG35" s="207" t="s">
        <v>69</v>
      </c>
      <c r="EH35" s="207" t="s">
        <v>69</v>
      </c>
      <c r="EI35" s="207" t="s">
        <v>69</v>
      </c>
      <c r="EJ35" s="207" t="s">
        <v>69</v>
      </c>
      <c r="EK35" s="207" t="s">
        <v>69</v>
      </c>
      <c r="EL35" s="207" t="s">
        <v>69</v>
      </c>
      <c r="EM35" s="207" t="s">
        <v>69</v>
      </c>
      <c r="EN35" s="207" t="s">
        <v>69</v>
      </c>
      <c r="EO35" s="207" t="s">
        <v>69</v>
      </c>
      <c r="EP35" s="207" t="s">
        <v>69</v>
      </c>
      <c r="EQ35" s="207" t="s">
        <v>69</v>
      </c>
      <c r="ER35" s="207" t="s">
        <v>69</v>
      </c>
      <c r="ES35" s="207" t="s">
        <v>69</v>
      </c>
      <c r="ET35" s="207" t="s">
        <v>69</v>
      </c>
      <c r="EU35" s="207" t="s">
        <v>69</v>
      </c>
      <c r="EV35" s="207" t="s">
        <v>69</v>
      </c>
      <c r="EW35" s="207" t="s">
        <v>69</v>
      </c>
      <c r="EX35" s="207" t="s">
        <v>69</v>
      </c>
      <c r="EY35" s="207" t="s">
        <v>69</v>
      </c>
      <c r="EZ35" s="207" t="s">
        <v>69</v>
      </c>
      <c r="FA35" s="207" t="s">
        <v>69</v>
      </c>
      <c r="FB35" s="207" t="s">
        <v>69</v>
      </c>
      <c r="FC35" s="207" t="s">
        <v>69</v>
      </c>
      <c r="FD35" s="207" t="s">
        <v>69</v>
      </c>
      <c r="FE35" s="207" t="s">
        <v>69</v>
      </c>
      <c r="FF35" s="207" t="s">
        <v>69</v>
      </c>
      <c r="FG35" s="207" t="s">
        <v>69</v>
      </c>
      <c r="FH35" s="207" t="s">
        <v>69</v>
      </c>
      <c r="FI35" s="207" t="s">
        <v>69</v>
      </c>
      <c r="FJ35" s="207" t="s">
        <v>69</v>
      </c>
      <c r="FK35" s="207" t="s">
        <v>69</v>
      </c>
      <c r="FL35" s="207" t="s">
        <v>69</v>
      </c>
      <c r="FM35" s="207" t="s">
        <v>69</v>
      </c>
      <c r="FN35" s="207" t="s">
        <v>69</v>
      </c>
      <c r="FO35" s="207" t="s">
        <v>69</v>
      </c>
      <c r="FP35" s="207" t="s">
        <v>69</v>
      </c>
      <c r="FQ35" s="207" t="s">
        <v>69</v>
      </c>
      <c r="FR35" s="207" t="s">
        <v>69</v>
      </c>
      <c r="FS35" s="207" t="s">
        <v>69</v>
      </c>
      <c r="FT35" s="207" t="s">
        <v>69</v>
      </c>
      <c r="FU35" s="207" t="s">
        <v>69</v>
      </c>
      <c r="FV35" s="207" t="s">
        <v>69</v>
      </c>
      <c r="FW35" s="207" t="s">
        <v>69</v>
      </c>
      <c r="FX35" s="207" t="s">
        <v>69</v>
      </c>
      <c r="FY35" s="207" t="s">
        <v>69</v>
      </c>
      <c r="FZ35" s="207" t="s">
        <v>69</v>
      </c>
      <c r="GA35" s="207" t="s">
        <v>69</v>
      </c>
      <c r="GB35" s="207" t="s">
        <v>69</v>
      </c>
      <c r="GC35" s="207" t="s">
        <v>69</v>
      </c>
      <c r="GD35" s="207" t="s">
        <v>69</v>
      </c>
      <c r="GE35" s="207" t="s">
        <v>69</v>
      </c>
      <c r="GF35" s="207" t="s">
        <v>69</v>
      </c>
      <c r="GG35" s="207" t="s">
        <v>69</v>
      </c>
      <c r="GH35" s="207" t="s">
        <v>69</v>
      </c>
      <c r="GI35" s="207" t="s">
        <v>69</v>
      </c>
      <c r="GJ35" s="207" t="s">
        <v>69</v>
      </c>
      <c r="GK35" s="207" t="s">
        <v>69</v>
      </c>
      <c r="GL35" s="207" t="s">
        <v>69</v>
      </c>
      <c r="GM35" s="207" t="s">
        <v>69</v>
      </c>
      <c r="GN35" s="207" t="s">
        <v>69</v>
      </c>
      <c r="GO35" s="207" t="s">
        <v>69</v>
      </c>
      <c r="GP35" s="207" t="s">
        <v>69</v>
      </c>
      <c r="GQ35" s="207" t="s">
        <v>69</v>
      </c>
      <c r="GR35" s="207" t="s">
        <v>69</v>
      </c>
      <c r="GS35" s="207" t="s">
        <v>69</v>
      </c>
      <c r="GT35" s="207" t="s">
        <v>69</v>
      </c>
      <c r="GU35" s="207" t="s">
        <v>69</v>
      </c>
      <c r="GV35" s="207" t="s">
        <v>69</v>
      </c>
      <c r="GW35" s="207" t="s">
        <v>69</v>
      </c>
      <c r="GX35" s="207" t="s">
        <v>69</v>
      </c>
      <c r="GY35" s="207" t="s">
        <v>69</v>
      </c>
      <c r="GZ35" s="207" t="s">
        <v>69</v>
      </c>
      <c r="HA35" s="207" t="s">
        <v>69</v>
      </c>
      <c r="HB35" s="207" t="s">
        <v>69</v>
      </c>
      <c r="HC35" s="207" t="s">
        <v>69</v>
      </c>
      <c r="HD35" s="207" t="s">
        <v>69</v>
      </c>
      <c r="HE35" s="207" t="s">
        <v>69</v>
      </c>
      <c r="HF35" s="207" t="s">
        <v>69</v>
      </c>
      <c r="HG35" s="207" t="s">
        <v>69</v>
      </c>
      <c r="HH35" s="207" t="s">
        <v>69</v>
      </c>
      <c r="HI35" s="207" t="s">
        <v>69</v>
      </c>
      <c r="HJ35" s="207" t="s">
        <v>69</v>
      </c>
      <c r="HK35" s="207" t="s">
        <v>69</v>
      </c>
      <c r="HL35" s="207" t="s">
        <v>69</v>
      </c>
      <c r="HM35" s="207" t="s">
        <v>69</v>
      </c>
      <c r="HN35" s="207" t="s">
        <v>69</v>
      </c>
      <c r="HO35" s="207" t="s">
        <v>69</v>
      </c>
      <c r="HP35" s="207" t="s">
        <v>69</v>
      </c>
      <c r="HQ35" s="207" t="s">
        <v>69</v>
      </c>
      <c r="HR35" s="207" t="s">
        <v>69</v>
      </c>
      <c r="HS35" s="207" t="s">
        <v>69</v>
      </c>
      <c r="HT35" s="207" t="s">
        <v>69</v>
      </c>
      <c r="HU35" s="207" t="s">
        <v>69</v>
      </c>
      <c r="HV35" s="207" t="s">
        <v>69</v>
      </c>
      <c r="HW35" s="207" t="s">
        <v>69</v>
      </c>
      <c r="HX35" s="207" t="s">
        <v>69</v>
      </c>
      <c r="HY35" s="207" t="s">
        <v>69</v>
      </c>
      <c r="HZ35" s="207" t="s">
        <v>69</v>
      </c>
      <c r="IA35" s="207" t="s">
        <v>69</v>
      </c>
      <c r="IB35" s="207" t="s">
        <v>69</v>
      </c>
      <c r="IC35" s="207" t="s">
        <v>69</v>
      </c>
      <c r="ID35" s="207" t="s">
        <v>69</v>
      </c>
      <c r="IE35" s="207" t="s">
        <v>69</v>
      </c>
      <c r="IF35" s="207" t="s">
        <v>69</v>
      </c>
      <c r="IG35" s="207" t="s">
        <v>69</v>
      </c>
      <c r="IH35" s="207" t="s">
        <v>69</v>
      </c>
      <c r="II35" s="207" t="s">
        <v>69</v>
      </c>
      <c r="IJ35" s="207" t="s">
        <v>69</v>
      </c>
      <c r="IK35" s="207" t="s">
        <v>69</v>
      </c>
      <c r="IL35" s="207" t="s">
        <v>69</v>
      </c>
      <c r="IM35" s="207" t="s">
        <v>69</v>
      </c>
      <c r="IN35" s="207" t="s">
        <v>69</v>
      </c>
      <c r="IO35" s="207" t="s">
        <v>69</v>
      </c>
      <c r="IP35" s="207" t="s">
        <v>69</v>
      </c>
      <c r="IQ35" s="207" t="s">
        <v>69</v>
      </c>
      <c r="IR35" s="207" t="s">
        <v>69</v>
      </c>
      <c r="IS35" s="207" t="s">
        <v>69</v>
      </c>
      <c r="IT35" s="207" t="s">
        <v>69</v>
      </c>
      <c r="IU35" s="207" t="s">
        <v>69</v>
      </c>
      <c r="IV35" s="207" t="s">
        <v>69</v>
      </c>
      <c r="IW35" s="207" t="s">
        <v>69</v>
      </c>
      <c r="IX35" s="207" t="s">
        <v>69</v>
      </c>
      <c r="IY35" s="207" t="s">
        <v>69</v>
      </c>
      <c r="IZ35" s="207" t="s">
        <v>69</v>
      </c>
      <c r="JA35" s="207" t="s">
        <v>69</v>
      </c>
      <c r="JB35" s="207" t="s">
        <v>69</v>
      </c>
      <c r="JC35" s="207" t="s">
        <v>69</v>
      </c>
      <c r="JD35" s="207" t="s">
        <v>69</v>
      </c>
      <c r="JE35" s="207" t="s">
        <v>69</v>
      </c>
      <c r="JF35" s="207" t="s">
        <v>69</v>
      </c>
      <c r="JG35" s="207" t="s">
        <v>69</v>
      </c>
      <c r="JH35" s="207" t="s">
        <v>69</v>
      </c>
      <c r="JI35" s="207" t="s">
        <v>69</v>
      </c>
      <c r="JJ35" s="207" t="s">
        <v>69</v>
      </c>
      <c r="JK35" s="207" t="s">
        <v>69</v>
      </c>
      <c r="JL35" s="207" t="s">
        <v>69</v>
      </c>
      <c r="JM35" s="207" t="s">
        <v>69</v>
      </c>
      <c r="JN35" s="207" t="s">
        <v>69</v>
      </c>
      <c r="JO35" s="207" t="s">
        <v>69</v>
      </c>
      <c r="JP35" s="207" t="s">
        <v>69</v>
      </c>
      <c r="JQ35" s="207" t="s">
        <v>69</v>
      </c>
      <c r="JR35" s="207" t="s">
        <v>69</v>
      </c>
      <c r="JS35" s="207" t="s">
        <v>69</v>
      </c>
      <c r="JT35" s="207" t="s">
        <v>69</v>
      </c>
      <c r="JU35" s="207" t="s">
        <v>69</v>
      </c>
      <c r="JV35" s="207" t="s">
        <v>69</v>
      </c>
      <c r="JW35" s="207" t="s">
        <v>69</v>
      </c>
      <c r="JX35" s="207" t="s">
        <v>69</v>
      </c>
      <c r="JY35" s="207" t="s">
        <v>69</v>
      </c>
      <c r="JZ35" s="207" t="s">
        <v>69</v>
      </c>
      <c r="KA35" s="207" t="s">
        <v>69</v>
      </c>
      <c r="KB35" s="207" t="s">
        <v>69</v>
      </c>
      <c r="KC35" s="207" t="s">
        <v>69</v>
      </c>
      <c r="KD35" s="207" t="s">
        <v>69</v>
      </c>
      <c r="KE35" s="207" t="s">
        <v>69</v>
      </c>
      <c r="KF35" s="207" t="s">
        <v>69</v>
      </c>
      <c r="KG35" s="207" t="s">
        <v>69</v>
      </c>
      <c r="KH35" s="207" t="s">
        <v>69</v>
      </c>
      <c r="KI35" s="207" t="s">
        <v>69</v>
      </c>
      <c r="KJ35" s="207" t="s">
        <v>69</v>
      </c>
      <c r="KK35" s="207" t="s">
        <v>69</v>
      </c>
      <c r="KL35" s="207" t="s">
        <v>69</v>
      </c>
      <c r="KM35" s="207" t="s">
        <v>69</v>
      </c>
      <c r="KN35" s="207" t="s">
        <v>69</v>
      </c>
      <c r="KO35" s="207" t="s">
        <v>69</v>
      </c>
      <c r="KP35" s="207" t="s">
        <v>69</v>
      </c>
      <c r="KQ35" s="207" t="s">
        <v>69</v>
      </c>
      <c r="KR35" s="207" t="s">
        <v>69</v>
      </c>
      <c r="KS35" s="207" t="s">
        <v>69</v>
      </c>
      <c r="KT35" s="207" t="s">
        <v>69</v>
      </c>
      <c r="KU35" s="207" t="s">
        <v>69</v>
      </c>
      <c r="KV35" s="207" t="s">
        <v>69</v>
      </c>
      <c r="KW35" s="207" t="s">
        <v>69</v>
      </c>
      <c r="KX35" s="207" t="s">
        <v>69</v>
      </c>
      <c r="KY35" s="207" t="s">
        <v>69</v>
      </c>
      <c r="KZ35" s="207" t="s">
        <v>69</v>
      </c>
      <c r="LA35" s="207" t="s">
        <v>69</v>
      </c>
      <c r="LB35" s="207" t="s">
        <v>69</v>
      </c>
      <c r="LC35" s="207" t="s">
        <v>69</v>
      </c>
      <c r="LD35" s="207" t="s">
        <v>69</v>
      </c>
      <c r="LE35" s="207" t="s">
        <v>69</v>
      </c>
      <c r="LF35" s="207" t="s">
        <v>69</v>
      </c>
      <c r="LG35" s="207" t="s">
        <v>69</v>
      </c>
      <c r="LH35" s="207" t="s">
        <v>69</v>
      </c>
      <c r="LI35" s="207" t="s">
        <v>69</v>
      </c>
      <c r="LJ35" s="207" t="s">
        <v>69</v>
      </c>
      <c r="LK35" s="207" t="s">
        <v>69</v>
      </c>
      <c r="LL35" s="207" t="s">
        <v>69</v>
      </c>
      <c r="LM35" s="207" t="s">
        <v>69</v>
      </c>
      <c r="LN35" s="207" t="s">
        <v>69</v>
      </c>
      <c r="LO35" s="207" t="s">
        <v>69</v>
      </c>
      <c r="LP35" s="207" t="s">
        <v>69</v>
      </c>
      <c r="LQ35" s="207" t="s">
        <v>69</v>
      </c>
      <c r="LR35" s="207" t="s">
        <v>69</v>
      </c>
      <c r="LS35" s="207" t="s">
        <v>69</v>
      </c>
      <c r="LT35" s="207" t="s">
        <v>69</v>
      </c>
      <c r="LU35" s="207" t="s">
        <v>69</v>
      </c>
      <c r="LV35" s="207" t="s">
        <v>69</v>
      </c>
      <c r="LW35" s="207" t="s">
        <v>69</v>
      </c>
      <c r="LX35" s="207" t="s">
        <v>69</v>
      </c>
      <c r="LY35" s="207" t="s">
        <v>69</v>
      </c>
      <c r="LZ35" s="207" t="s">
        <v>69</v>
      </c>
      <c r="MA35" s="207" t="s">
        <v>69</v>
      </c>
      <c r="MB35" s="207" t="s">
        <v>69</v>
      </c>
      <c r="MC35" s="207" t="s">
        <v>69</v>
      </c>
      <c r="MD35" s="207" t="s">
        <v>69</v>
      </c>
      <c r="ME35" s="207" t="s">
        <v>69</v>
      </c>
      <c r="MF35" s="207" t="s">
        <v>69</v>
      </c>
      <c r="MG35" s="207" t="s">
        <v>69</v>
      </c>
      <c r="MH35" s="207" t="s">
        <v>69</v>
      </c>
      <c r="MI35" s="207" t="s">
        <v>69</v>
      </c>
      <c r="MJ35" s="207" t="s">
        <v>69</v>
      </c>
      <c r="MK35" s="207" t="s">
        <v>69</v>
      </c>
      <c r="ML35" s="207" t="s">
        <v>69</v>
      </c>
      <c r="MM35" s="207" t="s">
        <v>69</v>
      </c>
      <c r="MN35" s="207" t="s">
        <v>69</v>
      </c>
      <c r="MO35" s="207" t="s">
        <v>69</v>
      </c>
      <c r="MP35" s="207" t="s">
        <v>69</v>
      </c>
      <c r="MQ35" s="207" t="s">
        <v>69</v>
      </c>
      <c r="MR35" s="207" t="s">
        <v>69</v>
      </c>
      <c r="MS35" s="207" t="s">
        <v>69</v>
      </c>
      <c r="MT35" s="207" t="s">
        <v>69</v>
      </c>
      <c r="MU35" s="207" t="s">
        <v>69</v>
      </c>
      <c r="MV35" s="207" t="s">
        <v>69</v>
      </c>
      <c r="MW35" s="207" t="s">
        <v>69</v>
      </c>
      <c r="MX35" s="207" t="s">
        <v>69</v>
      </c>
      <c r="MY35" s="207" t="s">
        <v>69</v>
      </c>
      <c r="MZ35" s="207" t="s">
        <v>69</v>
      </c>
      <c r="NA35" s="207" t="s">
        <v>69</v>
      </c>
      <c r="NB35" s="207" t="s">
        <v>69</v>
      </c>
      <c r="NC35" s="207" t="s">
        <v>69</v>
      </c>
      <c r="ND35" s="207" t="s">
        <v>69</v>
      </c>
      <c r="NE35" s="207" t="s">
        <v>69</v>
      </c>
      <c r="NF35" s="207" t="s">
        <v>69</v>
      </c>
      <c r="NG35" s="207" t="s">
        <v>69</v>
      </c>
      <c r="NH35" s="207" t="s">
        <v>69</v>
      </c>
      <c r="NI35" s="207" t="s">
        <v>69</v>
      </c>
      <c r="NJ35" s="207" t="s">
        <v>69</v>
      </c>
      <c r="NK35" s="207" t="s">
        <v>69</v>
      </c>
      <c r="NL35" s="207" t="s">
        <v>69</v>
      </c>
      <c r="NM35" s="207" t="s">
        <v>69</v>
      </c>
      <c r="NN35" s="207" t="s">
        <v>69</v>
      </c>
      <c r="NO35" s="207" t="s">
        <v>69</v>
      </c>
      <c r="NP35" s="207" t="s">
        <v>69</v>
      </c>
      <c r="NQ35" s="207" t="s">
        <v>69</v>
      </c>
      <c r="NR35" s="207" t="s">
        <v>69</v>
      </c>
      <c r="NS35" s="207" t="s">
        <v>69</v>
      </c>
      <c r="NT35" s="207" t="s">
        <v>69</v>
      </c>
      <c r="NU35" s="207" t="s">
        <v>69</v>
      </c>
      <c r="NV35" s="207" t="s">
        <v>69</v>
      </c>
      <c r="NW35" s="207" t="s">
        <v>69</v>
      </c>
      <c r="NX35" s="207" t="s">
        <v>69</v>
      </c>
      <c r="NY35" s="207" t="s">
        <v>69</v>
      </c>
      <c r="NZ35" s="207" t="s">
        <v>69</v>
      </c>
      <c r="OA35" s="207" t="s">
        <v>69</v>
      </c>
      <c r="OB35" s="207" t="s">
        <v>69</v>
      </c>
      <c r="OC35" s="207" t="s">
        <v>69</v>
      </c>
      <c r="OD35" s="207" t="s">
        <v>69</v>
      </c>
      <c r="OE35" s="207" t="s">
        <v>69</v>
      </c>
      <c r="OF35" s="207" t="s">
        <v>69</v>
      </c>
      <c r="OG35" s="207" t="s">
        <v>69</v>
      </c>
      <c r="OH35" s="207" t="s">
        <v>69</v>
      </c>
      <c r="OI35" s="207" t="s">
        <v>69</v>
      </c>
      <c r="OJ35" s="207" t="s">
        <v>69</v>
      </c>
      <c r="OK35" s="207" t="s">
        <v>69</v>
      </c>
      <c r="OL35" s="207" t="s">
        <v>69</v>
      </c>
      <c r="OM35" s="207" t="s">
        <v>69</v>
      </c>
      <c r="ON35" s="207" t="s">
        <v>69</v>
      </c>
      <c r="OO35" s="207" t="s">
        <v>69</v>
      </c>
      <c r="OP35" s="207" t="s">
        <v>69</v>
      </c>
      <c r="OQ35" s="207" t="s">
        <v>69</v>
      </c>
      <c r="OR35" s="207" t="s">
        <v>69</v>
      </c>
      <c r="OS35" s="207" t="s">
        <v>69</v>
      </c>
      <c r="OT35" s="207" t="s">
        <v>69</v>
      </c>
      <c r="OU35" s="207" t="s">
        <v>69</v>
      </c>
      <c r="OV35" s="207" t="s">
        <v>69</v>
      </c>
      <c r="OW35" s="207" t="s">
        <v>69</v>
      </c>
      <c r="OX35" s="207" t="s">
        <v>69</v>
      </c>
      <c r="OY35" s="207" t="s">
        <v>69</v>
      </c>
      <c r="OZ35" s="207" t="s">
        <v>69</v>
      </c>
      <c r="PA35" s="207" t="s">
        <v>69</v>
      </c>
      <c r="PB35" s="207" t="s">
        <v>69</v>
      </c>
      <c r="PC35" s="207" t="s">
        <v>69</v>
      </c>
      <c r="PD35" s="207" t="s">
        <v>69</v>
      </c>
      <c r="PE35" s="207" t="s">
        <v>69</v>
      </c>
      <c r="PF35" s="207" t="s">
        <v>69</v>
      </c>
      <c r="PG35" s="207" t="s">
        <v>69</v>
      </c>
      <c r="PH35" s="207" t="s">
        <v>69</v>
      </c>
      <c r="PI35" s="207" t="s">
        <v>69</v>
      </c>
      <c r="PJ35" s="207" t="s">
        <v>69</v>
      </c>
      <c r="PK35" s="207" t="s">
        <v>69</v>
      </c>
      <c r="PL35" s="207" t="s">
        <v>69</v>
      </c>
      <c r="PM35" s="207" t="s">
        <v>69</v>
      </c>
      <c r="PN35" s="207" t="s">
        <v>69</v>
      </c>
      <c r="PO35" s="207" t="s">
        <v>69</v>
      </c>
      <c r="PP35" s="207" t="s">
        <v>69</v>
      </c>
      <c r="PQ35" s="207" t="s">
        <v>69</v>
      </c>
      <c r="PR35" s="207" t="s">
        <v>69</v>
      </c>
      <c r="PS35" s="207" t="s">
        <v>69</v>
      </c>
      <c r="PT35" s="207" t="s">
        <v>69</v>
      </c>
      <c r="PU35" s="207" t="s">
        <v>69</v>
      </c>
      <c r="PV35" s="207" t="s">
        <v>69</v>
      </c>
      <c r="PW35" s="207" t="s">
        <v>69</v>
      </c>
      <c r="PX35" s="207" t="s">
        <v>69</v>
      </c>
      <c r="PY35" s="207" t="s">
        <v>69</v>
      </c>
      <c r="PZ35" s="207" t="s">
        <v>69</v>
      </c>
      <c r="QA35" s="207" t="s">
        <v>69</v>
      </c>
      <c r="QB35" s="207" t="s">
        <v>69</v>
      </c>
      <c r="QC35" s="207" t="s">
        <v>69</v>
      </c>
      <c r="QD35" s="207" t="s">
        <v>69</v>
      </c>
      <c r="QE35" s="207" t="s">
        <v>69</v>
      </c>
      <c r="QF35" s="207" t="s">
        <v>69</v>
      </c>
      <c r="QG35" s="207" t="s">
        <v>69</v>
      </c>
      <c r="QH35" s="207" t="s">
        <v>69</v>
      </c>
      <c r="QI35" s="207" t="s">
        <v>69</v>
      </c>
      <c r="QJ35" s="207" t="s">
        <v>26</v>
      </c>
      <c r="QK35" s="207" t="s">
        <v>26</v>
      </c>
      <c r="QL35" s="207" t="s">
        <v>26</v>
      </c>
      <c r="QM35" s="207" t="s">
        <v>26</v>
      </c>
      <c r="QN35" s="207" t="s">
        <v>26</v>
      </c>
      <c r="QO35" s="207" t="s">
        <v>26</v>
      </c>
      <c r="QP35" s="207">
        <v>0</v>
      </c>
      <c r="QQ35" s="207" t="s">
        <v>26</v>
      </c>
      <c r="QR35" s="207" t="s">
        <v>26</v>
      </c>
      <c r="QS35" s="207" t="s">
        <v>26</v>
      </c>
      <c r="QT35" s="207" t="s">
        <v>26</v>
      </c>
      <c r="QU35" s="207" t="s">
        <v>26</v>
      </c>
      <c r="QV35" s="207" t="s">
        <v>26</v>
      </c>
      <c r="QW35" s="207" t="s">
        <v>27</v>
      </c>
      <c r="QX35" s="207" t="s">
        <v>26</v>
      </c>
      <c r="QY35" s="207" t="s">
        <v>26</v>
      </c>
      <c r="QZ35" s="207" t="s">
        <v>26</v>
      </c>
      <c r="RA35" s="207" t="s">
        <v>26</v>
      </c>
      <c r="RB35" s="207" t="s">
        <v>26</v>
      </c>
      <c r="RC35" s="207" t="s">
        <v>26</v>
      </c>
      <c r="RD35" s="207" t="s">
        <v>27</v>
      </c>
      <c r="RE35" s="207" t="s">
        <v>26</v>
      </c>
      <c r="RF35" s="207" t="s">
        <v>26</v>
      </c>
      <c r="RG35" s="207" t="s">
        <v>26</v>
      </c>
      <c r="RH35" s="207" t="s">
        <v>26</v>
      </c>
      <c r="RI35" s="207" t="s">
        <v>26</v>
      </c>
      <c r="RJ35" s="207" t="s">
        <v>26</v>
      </c>
      <c r="RK35" s="207" t="s">
        <v>26</v>
      </c>
      <c r="RL35" s="207" t="s">
        <v>26</v>
      </c>
      <c r="RM35" s="207" t="s">
        <v>26</v>
      </c>
      <c r="RN35" s="207" t="s">
        <v>26</v>
      </c>
      <c r="RO35" s="207" t="s">
        <v>26</v>
      </c>
      <c r="RP35" s="207" t="s">
        <v>26</v>
      </c>
      <c r="RQ35" s="207">
        <v>0</v>
      </c>
      <c r="RR35" s="207" t="s">
        <v>26</v>
      </c>
      <c r="RS35" s="207" t="s">
        <v>26</v>
      </c>
      <c r="RT35" s="207" t="s">
        <v>26</v>
      </c>
      <c r="RU35" s="207" t="s">
        <v>26</v>
      </c>
      <c r="RV35" s="207" t="s">
        <v>26</v>
      </c>
      <c r="RW35" s="207" t="s">
        <v>26</v>
      </c>
      <c r="RX35" s="207" t="s">
        <v>26</v>
      </c>
      <c r="RY35" s="207" t="s">
        <v>26</v>
      </c>
      <c r="RZ35" s="207" t="s">
        <v>26</v>
      </c>
      <c r="SA35" s="207" t="s">
        <v>26</v>
      </c>
      <c r="SB35" s="207" t="s">
        <v>26</v>
      </c>
      <c r="SC35" s="207" t="s">
        <v>26</v>
      </c>
      <c r="SD35" s="207" t="s">
        <v>26</v>
      </c>
      <c r="SE35" s="207" t="s">
        <v>26</v>
      </c>
      <c r="SF35" s="207" t="s">
        <v>26</v>
      </c>
      <c r="SG35" s="207" t="s">
        <v>26</v>
      </c>
      <c r="SH35" s="207" t="s">
        <v>26</v>
      </c>
      <c r="SI35" s="207" t="s">
        <v>26</v>
      </c>
      <c r="SJ35" s="207" t="s">
        <v>26</v>
      </c>
      <c r="SK35" s="207" t="s">
        <v>26</v>
      </c>
      <c r="SL35" s="207" t="s">
        <v>26</v>
      </c>
      <c r="SM35" s="207" t="s">
        <v>26</v>
      </c>
      <c r="SN35" s="207" t="s">
        <v>26</v>
      </c>
      <c r="SO35" s="207" t="s">
        <v>26</v>
      </c>
      <c r="SP35" s="207" t="s">
        <v>26</v>
      </c>
      <c r="SQ35" s="207" t="s">
        <v>26</v>
      </c>
      <c r="SR35" s="207" t="s">
        <v>26</v>
      </c>
      <c r="SS35" s="207" t="s">
        <v>26</v>
      </c>
      <c r="ST35" s="207" t="s">
        <v>26</v>
      </c>
      <c r="SU35" s="207" t="s">
        <v>26</v>
      </c>
      <c r="SV35" s="207" t="s">
        <v>26</v>
      </c>
      <c r="SW35" s="207" t="s">
        <v>26</v>
      </c>
      <c r="SX35" s="207" t="s">
        <v>26</v>
      </c>
      <c r="SY35" s="207" t="s">
        <v>26</v>
      </c>
      <c r="SZ35" s="207" t="s">
        <v>26</v>
      </c>
      <c r="TA35" s="207" t="s">
        <v>27</v>
      </c>
      <c r="TB35" s="207" t="s">
        <v>26</v>
      </c>
      <c r="TC35" s="207" t="s">
        <v>26</v>
      </c>
      <c r="TD35" s="207" t="s">
        <v>26</v>
      </c>
      <c r="TE35" s="207" t="s">
        <v>26</v>
      </c>
      <c r="TF35" s="207" t="s">
        <v>26</v>
      </c>
      <c r="TG35" s="207" t="s">
        <v>26</v>
      </c>
      <c r="TH35" s="207" t="s">
        <v>26</v>
      </c>
      <c r="TI35" s="207" t="s">
        <v>26</v>
      </c>
      <c r="TJ35" s="207" t="s">
        <v>26</v>
      </c>
      <c r="TK35" s="207" t="s">
        <v>26</v>
      </c>
      <c r="TL35" s="207" t="s">
        <v>26</v>
      </c>
      <c r="TM35" s="207" t="s">
        <v>26</v>
      </c>
      <c r="TN35" s="207" t="s">
        <v>26</v>
      </c>
      <c r="TO35" s="207" t="s">
        <v>26</v>
      </c>
      <c r="TP35" s="207" t="s">
        <v>26</v>
      </c>
      <c r="TQ35" s="207" t="s">
        <v>26</v>
      </c>
      <c r="TR35" s="207" t="s">
        <v>26</v>
      </c>
      <c r="TS35" s="207" t="s">
        <v>26</v>
      </c>
      <c r="TT35" s="207" t="s">
        <v>26</v>
      </c>
      <c r="TU35" s="207" t="s">
        <v>26</v>
      </c>
      <c r="TV35" s="207" t="s">
        <v>26</v>
      </c>
      <c r="TW35" s="207" t="s">
        <v>26</v>
      </c>
      <c r="TX35" s="207" t="s">
        <v>27</v>
      </c>
      <c r="TY35" s="207" t="s">
        <v>26</v>
      </c>
      <c r="TZ35" s="207" t="s">
        <v>26</v>
      </c>
      <c r="UA35" s="207" t="s">
        <v>26</v>
      </c>
      <c r="UB35" s="207" t="s">
        <v>26</v>
      </c>
      <c r="UC35" s="207" t="s">
        <v>26</v>
      </c>
      <c r="UD35" s="207" t="s">
        <v>26</v>
      </c>
      <c r="UE35" s="207" t="s">
        <v>26</v>
      </c>
      <c r="UF35" s="207" t="s">
        <v>26</v>
      </c>
      <c r="UG35" s="207" t="s">
        <v>26</v>
      </c>
      <c r="UH35" s="207" t="s">
        <v>26</v>
      </c>
      <c r="UI35" s="207" t="s">
        <v>26</v>
      </c>
      <c r="UJ35" s="207" t="s">
        <v>27</v>
      </c>
      <c r="UK35" s="207" t="s">
        <v>26</v>
      </c>
      <c r="UL35" s="207" t="s">
        <v>26</v>
      </c>
      <c r="UM35" s="207" t="s">
        <v>26</v>
      </c>
      <c r="UN35" s="207" t="s">
        <v>26</v>
      </c>
      <c r="UO35" s="207" t="s">
        <v>26</v>
      </c>
      <c r="UP35" s="207" t="s">
        <v>26</v>
      </c>
      <c r="UQ35" s="207" t="s">
        <v>26</v>
      </c>
      <c r="UR35" s="207" t="s">
        <v>26</v>
      </c>
      <c r="US35" s="207" t="s">
        <v>26</v>
      </c>
      <c r="UT35" s="207" t="s">
        <v>26</v>
      </c>
      <c r="UU35" s="207" t="s">
        <v>26</v>
      </c>
      <c r="UV35" s="207" t="s">
        <v>26</v>
      </c>
      <c r="UW35" s="207" t="s">
        <v>26</v>
      </c>
      <c r="UX35" s="207" t="s">
        <v>26</v>
      </c>
      <c r="UY35" s="207" t="s">
        <v>26</v>
      </c>
      <c r="UZ35" s="207" t="s">
        <v>26</v>
      </c>
      <c r="VA35" s="207" t="s">
        <v>26</v>
      </c>
      <c r="VB35" s="207" t="s">
        <v>26</v>
      </c>
      <c r="VC35" s="207" t="s">
        <v>26</v>
      </c>
      <c r="VD35" s="207" t="s">
        <v>26</v>
      </c>
      <c r="VE35" s="207" t="s">
        <v>26</v>
      </c>
      <c r="VF35" s="207" t="s">
        <v>26</v>
      </c>
      <c r="VG35" s="207" t="s">
        <v>26</v>
      </c>
      <c r="VH35" s="207" t="s">
        <v>26</v>
      </c>
      <c r="VI35" s="207" t="s">
        <v>26</v>
      </c>
      <c r="VJ35" s="207" t="s">
        <v>26</v>
      </c>
      <c r="VK35" s="207" t="s">
        <v>26</v>
      </c>
      <c r="VL35" s="207" t="s">
        <v>26</v>
      </c>
      <c r="VM35" s="207" t="s">
        <v>26</v>
      </c>
      <c r="VN35" s="207" t="s">
        <v>26</v>
      </c>
      <c r="VO35" s="207" t="s">
        <v>26</v>
      </c>
      <c r="VP35" s="207" t="s">
        <v>26</v>
      </c>
      <c r="VQ35" s="207" t="s">
        <v>26</v>
      </c>
      <c r="VR35" s="207" t="s">
        <v>26</v>
      </c>
      <c r="VS35" s="207" t="s">
        <v>26</v>
      </c>
      <c r="VT35" s="207" t="s">
        <v>26</v>
      </c>
      <c r="VU35" s="207" t="s">
        <v>26</v>
      </c>
      <c r="VV35" s="207" t="s">
        <v>26</v>
      </c>
      <c r="VW35" s="207" t="s">
        <v>26</v>
      </c>
      <c r="VX35" s="207" t="s">
        <v>26</v>
      </c>
      <c r="VY35" s="207" t="s">
        <v>26</v>
      </c>
      <c r="VZ35" s="207" t="s">
        <v>15</v>
      </c>
      <c r="WA35" s="207" t="s">
        <v>15</v>
      </c>
      <c r="WB35" s="207" t="s">
        <v>15</v>
      </c>
      <c r="WC35" s="207" t="s">
        <v>26</v>
      </c>
      <c r="WD35" s="207" t="s">
        <v>15</v>
      </c>
      <c r="WE35" s="207" t="s">
        <v>15</v>
      </c>
      <c r="WF35" s="207" t="s">
        <v>69</v>
      </c>
      <c r="WG35" s="207" t="s">
        <v>69</v>
      </c>
      <c r="WH35" s="207" t="s">
        <v>69</v>
      </c>
      <c r="WI35" s="207" t="s">
        <v>69</v>
      </c>
      <c r="WJ35" s="207" t="s">
        <v>69</v>
      </c>
      <c r="WK35" s="207" t="s">
        <v>69</v>
      </c>
      <c r="WL35" s="207" t="s">
        <v>69</v>
      </c>
      <c r="WM35" s="207" t="s">
        <v>69</v>
      </c>
      <c r="WN35" s="207" t="s">
        <v>26</v>
      </c>
      <c r="WO35" s="207" t="s">
        <v>26</v>
      </c>
      <c r="WP35" s="207" t="s">
        <v>15</v>
      </c>
      <c r="WQ35" s="207" t="s">
        <v>26</v>
      </c>
      <c r="WR35" s="207" t="s">
        <v>26</v>
      </c>
      <c r="WS35" s="207" t="s">
        <v>26</v>
      </c>
      <c r="WT35" s="207" t="s">
        <v>26</v>
      </c>
      <c r="WU35" s="207" t="s">
        <v>26</v>
      </c>
      <c r="WV35" s="207" t="s">
        <v>26</v>
      </c>
      <c r="WW35" s="207" t="s">
        <v>26</v>
      </c>
      <c r="WX35" s="207" t="s">
        <v>26</v>
      </c>
      <c r="WY35" s="207" t="s">
        <v>26</v>
      </c>
      <c r="WZ35" s="207" t="s">
        <v>26</v>
      </c>
      <c r="XA35" s="207" t="s">
        <v>26</v>
      </c>
      <c r="XB35" s="207" t="s">
        <v>26</v>
      </c>
      <c r="XC35" s="207" t="s">
        <v>26</v>
      </c>
      <c r="XD35" s="207" t="s">
        <v>26</v>
      </c>
      <c r="XE35" s="207" t="s">
        <v>26</v>
      </c>
      <c r="XF35" s="207" t="s">
        <v>26</v>
      </c>
      <c r="XG35" s="207" t="s">
        <v>26</v>
      </c>
      <c r="XH35" s="207" t="s">
        <v>26</v>
      </c>
      <c r="XI35" s="207" t="s">
        <v>26</v>
      </c>
      <c r="XJ35" s="207" t="s">
        <v>26</v>
      </c>
      <c r="XK35" s="207" t="s">
        <v>26</v>
      </c>
      <c r="XL35" s="207" t="s">
        <v>26</v>
      </c>
      <c r="XM35" s="207" t="s">
        <v>26</v>
      </c>
      <c r="XN35" s="207" t="s">
        <v>26</v>
      </c>
      <c r="XO35" s="207" t="s">
        <v>26</v>
      </c>
      <c r="XP35" s="207" t="s">
        <v>26</v>
      </c>
      <c r="XQ35" s="207" t="s">
        <v>26</v>
      </c>
      <c r="XR35" s="207" t="s">
        <v>26</v>
      </c>
      <c r="XS35" s="207" t="s">
        <v>26</v>
      </c>
      <c r="XT35" s="207" t="s">
        <v>26</v>
      </c>
      <c r="XU35" s="207" t="s">
        <v>26</v>
      </c>
      <c r="XV35" s="207" t="s">
        <v>26</v>
      </c>
      <c r="XW35" s="207" t="s">
        <v>27</v>
      </c>
      <c r="XX35" s="207" t="s">
        <v>26</v>
      </c>
      <c r="XY35" s="207" t="s">
        <v>26</v>
      </c>
      <c r="XZ35" s="207" t="s">
        <v>26</v>
      </c>
      <c r="YA35" s="207" t="s">
        <v>26</v>
      </c>
      <c r="YB35" s="207" t="s">
        <v>26</v>
      </c>
      <c r="YC35" s="207" t="s">
        <v>26</v>
      </c>
      <c r="YD35" s="207" t="s">
        <v>26</v>
      </c>
      <c r="YE35" s="207" t="s">
        <v>26</v>
      </c>
      <c r="YF35" s="207" t="s">
        <v>26</v>
      </c>
      <c r="YG35" s="207" t="s">
        <v>26</v>
      </c>
      <c r="YH35" s="207" t="s">
        <v>26</v>
      </c>
      <c r="YI35" s="207">
        <v>0</v>
      </c>
      <c r="YJ35" s="207" t="s">
        <v>26</v>
      </c>
      <c r="YK35" s="207" t="s">
        <v>26</v>
      </c>
      <c r="YL35" s="207" t="s">
        <v>26</v>
      </c>
      <c r="YM35" s="207" t="s">
        <v>26</v>
      </c>
      <c r="YN35" s="207" t="s">
        <v>26</v>
      </c>
      <c r="YO35" s="207" t="s">
        <v>26</v>
      </c>
      <c r="YP35" s="207" t="s">
        <v>26</v>
      </c>
      <c r="YQ35" s="207" t="s">
        <v>26</v>
      </c>
      <c r="YR35" s="207" t="s">
        <v>26</v>
      </c>
      <c r="YS35" s="207" t="s">
        <v>26</v>
      </c>
      <c r="YT35" s="207" t="s">
        <v>26</v>
      </c>
      <c r="YU35" s="207" t="s">
        <v>26</v>
      </c>
      <c r="YV35" s="207" t="s">
        <v>26</v>
      </c>
      <c r="YW35" s="207" t="s">
        <v>26</v>
      </c>
      <c r="YX35" s="207" t="s">
        <v>26</v>
      </c>
      <c r="YY35" s="207" t="s">
        <v>26</v>
      </c>
      <c r="YZ35" s="207" t="s">
        <v>26</v>
      </c>
      <c r="ZA35" s="207" t="s">
        <v>26</v>
      </c>
      <c r="ZB35" s="207" t="s">
        <v>26</v>
      </c>
      <c r="ZC35" s="207" t="s">
        <v>26</v>
      </c>
      <c r="ZD35" s="207" t="s">
        <v>26</v>
      </c>
      <c r="ZE35" s="207" t="s">
        <v>26</v>
      </c>
      <c r="ZF35" s="207" t="s">
        <v>26</v>
      </c>
      <c r="ZG35" s="207" t="s">
        <v>26</v>
      </c>
      <c r="ZH35" s="207" t="s">
        <v>26</v>
      </c>
      <c r="ZI35" s="207" t="s">
        <v>26</v>
      </c>
      <c r="ZJ35" s="207" t="s">
        <v>26</v>
      </c>
      <c r="ZK35" s="207" t="s">
        <v>26</v>
      </c>
      <c r="ZL35" s="207" t="s">
        <v>26</v>
      </c>
      <c r="ZM35" s="207" t="s">
        <v>26</v>
      </c>
      <c r="ZN35" s="207" t="s">
        <v>26</v>
      </c>
      <c r="ZO35" s="207" t="s">
        <v>26</v>
      </c>
      <c r="ZP35" s="207" t="s">
        <v>26</v>
      </c>
      <c r="ZQ35" s="207" t="s">
        <v>26</v>
      </c>
      <c r="ZR35" s="207" t="s">
        <v>26</v>
      </c>
      <c r="ZS35" s="207" t="s">
        <v>26</v>
      </c>
      <c r="ZT35" s="207" t="s">
        <v>26</v>
      </c>
      <c r="ZU35" s="207" t="s">
        <v>26</v>
      </c>
      <c r="ZV35" s="207" t="s">
        <v>26</v>
      </c>
      <c r="ZW35" s="207" t="s">
        <v>26</v>
      </c>
      <c r="ZX35" s="207" t="s">
        <v>26</v>
      </c>
      <c r="ZY35" s="207" t="s">
        <v>26</v>
      </c>
      <c r="ZZ35" s="207" t="s">
        <v>26</v>
      </c>
      <c r="AAA35" s="207" t="s">
        <v>158</v>
      </c>
      <c r="AAB35" s="207" t="s">
        <v>158</v>
      </c>
      <c r="AAC35" s="207" t="s">
        <v>158</v>
      </c>
      <c r="AAD35" s="207" t="s">
        <v>158</v>
      </c>
      <c r="AAE35" s="207" t="s">
        <v>158</v>
      </c>
      <c r="AAF35" s="207" t="s">
        <v>158</v>
      </c>
      <c r="AAG35" s="207" t="s">
        <v>158</v>
      </c>
      <c r="AAH35" s="207" t="s">
        <v>158</v>
      </c>
      <c r="AAI35" s="207" t="s">
        <v>158</v>
      </c>
      <c r="AAJ35" s="207" t="s">
        <v>158</v>
      </c>
      <c r="AAK35" s="207" t="s">
        <v>158</v>
      </c>
      <c r="AAL35" s="207" t="s">
        <v>158</v>
      </c>
      <c r="AAM35" s="207" t="s">
        <v>158</v>
      </c>
      <c r="AAN35" s="207" t="s">
        <v>158</v>
      </c>
      <c r="AAO35" s="207" t="s">
        <v>158</v>
      </c>
      <c r="AAP35" s="207" t="s">
        <v>158</v>
      </c>
      <c r="AAQ35" s="207" t="s">
        <v>158</v>
      </c>
      <c r="AAR35" s="207" t="s">
        <v>158</v>
      </c>
      <c r="AAS35" s="207" t="s">
        <v>158</v>
      </c>
      <c r="AAT35" s="207" t="s">
        <v>158</v>
      </c>
      <c r="AAU35" s="207" t="s">
        <v>158</v>
      </c>
      <c r="AAV35" s="207" t="s">
        <v>158</v>
      </c>
      <c r="AAW35" s="207" t="s">
        <v>158</v>
      </c>
      <c r="AAX35" s="207" t="s">
        <v>158</v>
      </c>
      <c r="AAY35" s="207" t="s">
        <v>158</v>
      </c>
      <c r="AAZ35" s="207" t="s">
        <v>158</v>
      </c>
      <c r="ABA35" s="306">
        <f>(ÜBERSICHT!K35)</f>
        <v>0</v>
      </c>
      <c r="ABB35" s="195">
        <f>(ÜBERSICHT!L35)</f>
        <v>0</v>
      </c>
      <c r="ABC35" s="206">
        <f t="shared" ref="ABC35:ABC66" si="123">SUM(ABD35,ABE35,ABF35,ABH35)</f>
        <v>237</v>
      </c>
      <c r="ABD35" s="34">
        <f t="shared" ref="ABD35:ABD66" si="124">COUNTIF(G35:AAZ35,"x")</f>
        <v>228</v>
      </c>
      <c r="ABE35" s="34">
        <f t="shared" ref="ABE35:ABE66" si="125">COUNTIF(G35:AAZ35,"o")</f>
        <v>6</v>
      </c>
      <c r="ABF35" s="34">
        <f t="shared" ref="ABF35:ABF66" si="126">COUNTIF(G35:AAZ35,0)</f>
        <v>3</v>
      </c>
      <c r="ABG35" s="34">
        <f t="shared" ref="ABG35:ABG66" si="127">COUNTIF(G35:AAZ35,"/")</f>
        <v>6</v>
      </c>
      <c r="ABH35" s="34">
        <f t="shared" ref="ABH35:ABH66" si="128">COUNTIFS(G35:AAZ35,"[")</f>
        <v>0</v>
      </c>
      <c r="ABI35" s="34">
        <f t="shared" ref="ABI35:ABI66" si="129">COUNTIF(G35:AAZ35,"V")</f>
        <v>453</v>
      </c>
      <c r="ABJ35" s="73">
        <f t="shared" ref="ABJ35:ABJ66" si="130">SUM(ABD35:ABI35)</f>
        <v>696</v>
      </c>
      <c r="ABK35" s="28"/>
      <c r="ABL35">
        <v>8</v>
      </c>
      <c r="ABM35" s="155">
        <v>265</v>
      </c>
      <c r="ABN35" s="28" t="s">
        <v>182</v>
      </c>
      <c r="ABO35" s="28"/>
      <c r="ABP35" s="271" t="str">
        <f>(Mitglieder!C37)</f>
        <v>SolutHugo</v>
      </c>
      <c r="ABQ35" s="216">
        <f t="shared" si="103"/>
        <v>0.96202531645569611</v>
      </c>
      <c r="ABR35" s="216">
        <f t="shared" si="104"/>
        <v>0.88461538461538469</v>
      </c>
      <c r="ABS35" s="34">
        <f t="shared" ref="ABS35:ABS66" si="131">COUNTIF(QE35:RI35,"x")</f>
        <v>23</v>
      </c>
      <c r="ABT35" s="34">
        <f t="shared" ref="ABT35:ABT66" si="132">COUNTIF(QE35:RI35,"o")</f>
        <v>2</v>
      </c>
      <c r="ABU35" s="34">
        <f t="shared" ref="ABU35:ABU66" si="133">COUNTIF(QE35:RI35,0)</f>
        <v>1</v>
      </c>
      <c r="ABV35" s="34">
        <f t="shared" ref="ABV35:ABV66" si="134">COUNTIF(QE35:RI35,"/")</f>
        <v>0</v>
      </c>
      <c r="ABW35" s="34">
        <f t="shared" ref="ABW35:ABW66" si="135">COUNTIFS(QE35:RI35,"[")</f>
        <v>0</v>
      </c>
      <c r="ABX35" s="34">
        <f t="shared" ref="ABX35:ABX66" si="136">COUNTIF(QE35:RI35,"V")</f>
        <v>5</v>
      </c>
      <c r="ABY35" s="73">
        <f t="shared" si="16"/>
        <v>31</v>
      </c>
      <c r="ABZ35" s="216">
        <f t="shared" si="105"/>
        <v>0.967741935483871</v>
      </c>
      <c r="ACA35" s="34">
        <f t="shared" ref="ACA35:ACA66" si="137">COUNTIF(RJ35:SN35,"x")</f>
        <v>30</v>
      </c>
      <c r="ACB35" s="34">
        <f t="shared" ref="ACB35:ACB66" si="138">COUNTIF(RJ35:SN35,"o")</f>
        <v>0</v>
      </c>
      <c r="ACC35" s="34">
        <f t="shared" ref="ACC35:ACC66" si="139">COUNTIF(RJ35:SN35,0)</f>
        <v>1</v>
      </c>
      <c r="ACD35" s="34">
        <f t="shared" ref="ACD35:ACD66" si="140">COUNTIF(RJ35:SN35,"/")</f>
        <v>0</v>
      </c>
      <c r="ACE35" s="34">
        <f t="shared" ref="ACE35:ACE66" si="141">COUNTIFS(RJ35:SN35,"[")</f>
        <v>0</v>
      </c>
      <c r="ACF35" s="34">
        <f t="shared" ref="ACF35:ACF66" si="142">COUNTIF(RJ35:SN35,"V")</f>
        <v>0</v>
      </c>
      <c r="ACG35" s="73">
        <f t="shared" si="113"/>
        <v>31</v>
      </c>
      <c r="ACH35" s="216">
        <f t="shared" si="106"/>
        <v>0.967741935483871</v>
      </c>
      <c r="ACI35" s="34">
        <f t="shared" ref="ACI35:ACI66" si="143">COUNTIF(SO35:TS35,"x")</f>
        <v>30</v>
      </c>
      <c r="ACJ35" s="34">
        <f t="shared" ref="ACJ35:ACJ66" si="144">COUNTIF(SO35:TS35,"o")</f>
        <v>1</v>
      </c>
      <c r="ACK35" s="34">
        <f t="shared" ref="ACK35:ACK66" si="145">COUNTIF(SO35:TS35,0)</f>
        <v>0</v>
      </c>
      <c r="ACL35" s="34">
        <f t="shared" ref="ACL35:ACL66" si="146">COUNTIF(SO35:TS35,"/")</f>
        <v>0</v>
      </c>
      <c r="ACM35" s="34">
        <f t="shared" ref="ACM35:ACM66" si="147">COUNTIFS(SO35:TS35,"[")</f>
        <v>0</v>
      </c>
      <c r="ACN35" s="34">
        <f t="shared" ref="ACN35:ACN66" si="148">COUNTIF(SO35:TS35,"V")</f>
        <v>0</v>
      </c>
      <c r="ACO35" s="73">
        <f t="shared" si="114"/>
        <v>31</v>
      </c>
      <c r="ACP35" s="216">
        <f t="shared" si="107"/>
        <v>0.93333333333333335</v>
      </c>
      <c r="ACQ35" s="34">
        <f t="shared" ref="ACQ35:ACQ66" si="149">COUNTIF(TT35:UW35,"x")</f>
        <v>28</v>
      </c>
      <c r="ACR35" s="34">
        <f t="shared" ref="ACR35:ACR66" si="150">COUNTIF(TT35:UW35,"o")</f>
        <v>2</v>
      </c>
      <c r="ACS35" s="34">
        <f t="shared" ref="ACS35:ACS66" si="151">COUNTIF(TT35:UW35,0)</f>
        <v>0</v>
      </c>
      <c r="ACT35" s="34">
        <f t="shared" ref="ACT35:ACT66" si="152">COUNTIF(TT35:UW35,"/")</f>
        <v>0</v>
      </c>
      <c r="ACU35" s="34">
        <f t="shared" ref="ACU35:ACU66" si="153">COUNTIFS(TT35:UW35,"[")</f>
        <v>0</v>
      </c>
      <c r="ACV35" s="34">
        <f t="shared" ref="ACV35:ACV66" si="154">COUNTIF(TT35:UW35,"V")</f>
        <v>0</v>
      </c>
      <c r="ACW35" s="73">
        <f t="shared" si="115"/>
        <v>30</v>
      </c>
      <c r="ACX35" s="216">
        <f t="shared" si="108"/>
        <v>1</v>
      </c>
      <c r="ACY35" s="34">
        <f t="shared" ref="ACY35:ACY66" si="155">COUNTIF(UX35:WB35,"x")</f>
        <v>28</v>
      </c>
      <c r="ACZ35" s="34">
        <f t="shared" ref="ACZ35:ACZ66" si="156">COUNTIF(UX35:WB35,"o")</f>
        <v>0</v>
      </c>
      <c r="ADA35" s="34">
        <f t="shared" ref="ADA35:ADA66" si="157">COUNTIF(UX35:WB35,0)</f>
        <v>0</v>
      </c>
      <c r="ADB35" s="34">
        <f t="shared" ref="ADB35:ADB66" si="158">COUNTIF(UX35:WB35,"/")</f>
        <v>3</v>
      </c>
      <c r="ADC35" s="34">
        <f t="shared" ref="ADC35:ADC66" si="159">COUNTIFS(UX35:WB35,"[")</f>
        <v>0</v>
      </c>
      <c r="ADD35" s="34">
        <f t="shared" ref="ADD35:ADD66" si="160">COUNTIF(UX35:WB35,"V")</f>
        <v>0</v>
      </c>
      <c r="ADE35" s="73">
        <f t="shared" si="116"/>
        <v>31</v>
      </c>
      <c r="ADF35" s="216">
        <f t="shared" si="109"/>
        <v>1</v>
      </c>
      <c r="ADG35" s="34">
        <f t="shared" ref="ADG35:ADG66" si="161">COUNTIF(WC35:XF35,"x")</f>
        <v>19</v>
      </c>
      <c r="ADH35" s="34">
        <f t="shared" ref="ADH35:ADH66" si="162">COUNTIF(WC35:XF35,"o")</f>
        <v>0</v>
      </c>
      <c r="ADI35" s="34">
        <f t="shared" ref="ADI35:ADI66" si="163">COUNTIF(WC35:XF35,0)</f>
        <v>0</v>
      </c>
      <c r="ADJ35" s="34">
        <f t="shared" ref="ADJ35:ADJ66" si="164">COUNTIF(WC35:XF35,"/")</f>
        <v>3</v>
      </c>
      <c r="ADK35" s="34">
        <f t="shared" ref="ADK35:ADK66" si="165">COUNTIFS(WC35:XF35,"[")</f>
        <v>0</v>
      </c>
      <c r="ADL35" s="34">
        <f t="shared" ref="ADL35:ADL66" si="166">COUNTIF(WC35:XF35,"V")</f>
        <v>8</v>
      </c>
      <c r="ADM35" s="73">
        <f t="shared" si="117"/>
        <v>30</v>
      </c>
      <c r="ADN35" s="216">
        <f t="shared" si="110"/>
        <v>0.93548387096774188</v>
      </c>
      <c r="ADO35" s="34">
        <f t="shared" ref="ADO35:ADO66" si="167">COUNTIF(XG35:YK35,"x")</f>
        <v>29</v>
      </c>
      <c r="ADP35" s="34">
        <f t="shared" ref="ADP35:ADP66" si="168">COUNTIF(XG35:YK35,"o")</f>
        <v>1</v>
      </c>
      <c r="ADQ35" s="34">
        <f t="shared" ref="ADQ35:ADQ66" si="169">COUNTIF(XG35:YK35,0)</f>
        <v>1</v>
      </c>
      <c r="ADR35" s="34">
        <f t="shared" ref="ADR35:ADR66" si="170">COUNTIF(XG35:YK35,"/")</f>
        <v>0</v>
      </c>
      <c r="ADS35" s="34">
        <f t="shared" ref="ADS35:ADS66" si="171">COUNTIFS(XG35:YK35,"[")</f>
        <v>0</v>
      </c>
      <c r="ADT35" s="34">
        <f t="shared" ref="ADT35:ADT66" si="172">COUNTIF(XG35:YK35,"V")</f>
        <v>0</v>
      </c>
      <c r="ADU35" s="73">
        <f t="shared" si="118"/>
        <v>31</v>
      </c>
      <c r="ADV35" s="216">
        <f t="shared" si="111"/>
        <v>1</v>
      </c>
      <c r="ADW35" s="34">
        <f t="shared" si="72"/>
        <v>31</v>
      </c>
      <c r="ADX35" s="34">
        <f t="shared" si="73"/>
        <v>0</v>
      </c>
      <c r="ADY35" s="34">
        <f t="shared" si="74"/>
        <v>0</v>
      </c>
      <c r="ADZ35" s="34">
        <f t="shared" si="75"/>
        <v>0</v>
      </c>
      <c r="AEA35" s="34">
        <f t="shared" si="76"/>
        <v>0</v>
      </c>
      <c r="AEB35" s="34">
        <f t="shared" si="77"/>
        <v>0</v>
      </c>
      <c r="AEC35" s="73">
        <f t="shared" si="119"/>
        <v>31</v>
      </c>
      <c r="AED35" s="216">
        <f t="shared" si="112"/>
        <v>1</v>
      </c>
      <c r="AEE35" s="34">
        <f t="shared" si="79"/>
        <v>10</v>
      </c>
      <c r="AEF35" s="34">
        <f t="shared" si="80"/>
        <v>0</v>
      </c>
      <c r="AEG35" s="34">
        <f t="shared" si="81"/>
        <v>0</v>
      </c>
      <c r="AEH35" s="34">
        <f t="shared" si="82"/>
        <v>0</v>
      </c>
      <c r="AEI35" s="34">
        <f t="shared" si="83"/>
        <v>0</v>
      </c>
      <c r="AEJ35" s="34">
        <f t="shared" si="84"/>
        <v>0</v>
      </c>
      <c r="AEK35" s="73">
        <f t="shared" si="120"/>
        <v>10</v>
      </c>
    </row>
    <row r="36" spans="1:817" x14ac:dyDescent="0.3">
      <c r="A36" s="200">
        <f t="shared" si="61"/>
        <v>34</v>
      </c>
      <c r="B36" s="283">
        <f>1*SUBTOTAL(3,A$3:A36)</f>
        <v>34</v>
      </c>
      <c r="C36" s="6" t="str">
        <f>(Mitglieder!C36)</f>
        <v>Skykai</v>
      </c>
      <c r="D36" s="171">
        <f t="shared" si="121"/>
        <v>1</v>
      </c>
      <c r="E36" s="171">
        <f t="shared" si="122"/>
        <v>1</v>
      </c>
      <c r="F36" s="56"/>
      <c r="G36" s="207" t="s">
        <v>69</v>
      </c>
      <c r="H36" s="207" t="s">
        <v>69</v>
      </c>
      <c r="I36" s="207" t="s">
        <v>69</v>
      </c>
      <c r="J36" s="207" t="s">
        <v>69</v>
      </c>
      <c r="K36" s="207" t="s">
        <v>69</v>
      </c>
      <c r="L36" s="207" t="s">
        <v>69</v>
      </c>
      <c r="M36" s="207" t="s">
        <v>69</v>
      </c>
      <c r="N36" s="207" t="s">
        <v>69</v>
      </c>
      <c r="O36" s="207" t="s">
        <v>69</v>
      </c>
      <c r="P36" s="207" t="s">
        <v>69</v>
      </c>
      <c r="Q36" s="207" t="s">
        <v>69</v>
      </c>
      <c r="R36" s="207" t="s">
        <v>69</v>
      </c>
      <c r="S36" s="207" t="s">
        <v>69</v>
      </c>
      <c r="T36" s="207" t="s">
        <v>69</v>
      </c>
      <c r="U36" s="207" t="s">
        <v>69</v>
      </c>
      <c r="V36" s="207" t="s">
        <v>69</v>
      </c>
      <c r="W36" s="207" t="s">
        <v>69</v>
      </c>
      <c r="X36" s="207" t="s">
        <v>69</v>
      </c>
      <c r="Y36" s="207" t="s">
        <v>69</v>
      </c>
      <c r="Z36" s="207" t="s">
        <v>69</v>
      </c>
      <c r="AA36" s="207" t="s">
        <v>69</v>
      </c>
      <c r="AB36" s="207" t="s">
        <v>69</v>
      </c>
      <c r="AC36" s="207" t="s">
        <v>69</v>
      </c>
      <c r="AD36" s="207" t="s">
        <v>69</v>
      </c>
      <c r="AE36" s="207" t="s">
        <v>69</v>
      </c>
      <c r="AF36" s="207" t="s">
        <v>69</v>
      </c>
      <c r="AG36" s="207" t="s">
        <v>69</v>
      </c>
      <c r="AH36" s="207" t="s">
        <v>69</v>
      </c>
      <c r="AI36" s="207" t="s">
        <v>69</v>
      </c>
      <c r="AJ36" s="207" t="s">
        <v>69</v>
      </c>
      <c r="AK36" s="207" t="s">
        <v>69</v>
      </c>
      <c r="AL36" s="207" t="s">
        <v>69</v>
      </c>
      <c r="AM36" s="207" t="s">
        <v>69</v>
      </c>
      <c r="AN36" s="207" t="s">
        <v>69</v>
      </c>
      <c r="AO36" s="207" t="s">
        <v>69</v>
      </c>
      <c r="AP36" s="207" t="s">
        <v>69</v>
      </c>
      <c r="AQ36" s="207" t="s">
        <v>69</v>
      </c>
      <c r="AR36" s="207" t="s">
        <v>69</v>
      </c>
      <c r="AS36" s="207" t="s">
        <v>69</v>
      </c>
      <c r="AT36" s="207" t="s">
        <v>69</v>
      </c>
      <c r="AU36" s="207" t="s">
        <v>69</v>
      </c>
      <c r="AV36" s="207" t="s">
        <v>69</v>
      </c>
      <c r="AW36" s="207" t="s">
        <v>69</v>
      </c>
      <c r="AX36" s="207" t="s">
        <v>69</v>
      </c>
      <c r="AY36" s="207" t="s">
        <v>69</v>
      </c>
      <c r="AZ36" s="207" t="s">
        <v>69</v>
      </c>
      <c r="BA36" s="207" t="s">
        <v>69</v>
      </c>
      <c r="BB36" s="207" t="s">
        <v>69</v>
      </c>
      <c r="BC36" s="207" t="s">
        <v>69</v>
      </c>
      <c r="BD36" s="207" t="s">
        <v>69</v>
      </c>
      <c r="BE36" s="207" t="s">
        <v>69</v>
      </c>
      <c r="BF36" s="207" t="s">
        <v>69</v>
      </c>
      <c r="BG36" s="207" t="s">
        <v>69</v>
      </c>
      <c r="BH36" s="207" t="s">
        <v>69</v>
      </c>
      <c r="BI36" s="207" t="s">
        <v>69</v>
      </c>
      <c r="BJ36" s="207" t="s">
        <v>69</v>
      </c>
      <c r="BK36" s="207" t="s">
        <v>69</v>
      </c>
      <c r="BL36" s="207" t="s">
        <v>69</v>
      </c>
      <c r="BM36" s="207" t="s">
        <v>69</v>
      </c>
      <c r="BN36" s="207" t="s">
        <v>69</v>
      </c>
      <c r="BO36" s="207" t="s">
        <v>69</v>
      </c>
      <c r="BP36" s="207" t="s">
        <v>69</v>
      </c>
      <c r="BQ36" s="207" t="s">
        <v>69</v>
      </c>
      <c r="BR36" s="207" t="s">
        <v>69</v>
      </c>
      <c r="BS36" s="207" t="s">
        <v>69</v>
      </c>
      <c r="BT36" s="207" t="s">
        <v>69</v>
      </c>
      <c r="BU36" s="207" t="s">
        <v>69</v>
      </c>
      <c r="BV36" s="207" t="s">
        <v>69</v>
      </c>
      <c r="BW36" s="207" t="s">
        <v>69</v>
      </c>
      <c r="BX36" s="207" t="s">
        <v>69</v>
      </c>
      <c r="BY36" s="207" t="s">
        <v>69</v>
      </c>
      <c r="BZ36" s="207" t="s">
        <v>69</v>
      </c>
      <c r="CA36" s="207" t="s">
        <v>69</v>
      </c>
      <c r="CB36" s="207" t="s">
        <v>69</v>
      </c>
      <c r="CC36" s="207" t="s">
        <v>69</v>
      </c>
      <c r="CD36" s="207" t="s">
        <v>69</v>
      </c>
      <c r="CE36" s="207" t="s">
        <v>69</v>
      </c>
      <c r="CF36" s="207" t="s">
        <v>69</v>
      </c>
      <c r="CG36" s="207" t="s">
        <v>69</v>
      </c>
      <c r="CH36" s="207" t="s">
        <v>69</v>
      </c>
      <c r="CI36" s="207" t="s">
        <v>69</v>
      </c>
      <c r="CJ36" s="207" t="s">
        <v>69</v>
      </c>
      <c r="CK36" s="207" t="s">
        <v>69</v>
      </c>
      <c r="CL36" s="207" t="s">
        <v>69</v>
      </c>
      <c r="CM36" s="207" t="s">
        <v>69</v>
      </c>
      <c r="CN36" s="207" t="s">
        <v>69</v>
      </c>
      <c r="CO36" s="207" t="s">
        <v>69</v>
      </c>
      <c r="CP36" s="207" t="s">
        <v>69</v>
      </c>
      <c r="CQ36" s="207" t="s">
        <v>69</v>
      </c>
      <c r="CR36" s="207" t="s">
        <v>69</v>
      </c>
      <c r="CS36" s="207" t="s">
        <v>69</v>
      </c>
      <c r="CT36" s="207" t="s">
        <v>69</v>
      </c>
      <c r="CU36" s="207" t="s">
        <v>69</v>
      </c>
      <c r="CV36" s="207" t="s">
        <v>69</v>
      </c>
      <c r="CW36" s="207" t="s">
        <v>69</v>
      </c>
      <c r="CX36" s="207" t="s">
        <v>69</v>
      </c>
      <c r="CY36" s="207" t="s">
        <v>69</v>
      </c>
      <c r="CZ36" s="207" t="s">
        <v>69</v>
      </c>
      <c r="DA36" s="207" t="s">
        <v>69</v>
      </c>
      <c r="DB36" s="207" t="s">
        <v>69</v>
      </c>
      <c r="DC36" s="207" t="s">
        <v>69</v>
      </c>
      <c r="DD36" s="207" t="s">
        <v>69</v>
      </c>
      <c r="DE36" s="207" t="s">
        <v>69</v>
      </c>
      <c r="DF36" s="207" t="s">
        <v>69</v>
      </c>
      <c r="DG36" s="207" t="s">
        <v>69</v>
      </c>
      <c r="DH36" s="207" t="s">
        <v>69</v>
      </c>
      <c r="DI36" s="207" t="s">
        <v>69</v>
      </c>
      <c r="DJ36" s="207" t="s">
        <v>69</v>
      </c>
      <c r="DK36" s="207" t="s">
        <v>69</v>
      </c>
      <c r="DL36" s="207" t="s">
        <v>69</v>
      </c>
      <c r="DM36" s="207" t="s">
        <v>69</v>
      </c>
      <c r="DN36" s="207" t="s">
        <v>69</v>
      </c>
      <c r="DO36" s="207" t="s">
        <v>69</v>
      </c>
      <c r="DP36" s="207" t="s">
        <v>69</v>
      </c>
      <c r="DQ36" s="207" t="s">
        <v>69</v>
      </c>
      <c r="DR36" s="207" t="s">
        <v>69</v>
      </c>
      <c r="DS36" s="207" t="s">
        <v>69</v>
      </c>
      <c r="DT36" s="207" t="s">
        <v>69</v>
      </c>
      <c r="DU36" s="207" t="s">
        <v>69</v>
      </c>
      <c r="DV36" s="207" t="s">
        <v>69</v>
      </c>
      <c r="DW36" s="207" t="s">
        <v>69</v>
      </c>
      <c r="DX36" s="207" t="s">
        <v>69</v>
      </c>
      <c r="DY36" s="207" t="s">
        <v>69</v>
      </c>
      <c r="DZ36" s="207" t="s">
        <v>69</v>
      </c>
      <c r="EA36" s="207" t="s">
        <v>69</v>
      </c>
      <c r="EB36" s="207" t="s">
        <v>69</v>
      </c>
      <c r="EC36" s="207" t="s">
        <v>69</v>
      </c>
      <c r="ED36" s="207" t="s">
        <v>69</v>
      </c>
      <c r="EE36" s="207" t="s">
        <v>69</v>
      </c>
      <c r="EF36" s="207" t="s">
        <v>69</v>
      </c>
      <c r="EG36" s="207" t="s">
        <v>69</v>
      </c>
      <c r="EH36" s="207" t="s">
        <v>69</v>
      </c>
      <c r="EI36" s="207" t="s">
        <v>69</v>
      </c>
      <c r="EJ36" s="207" t="s">
        <v>69</v>
      </c>
      <c r="EK36" s="207" t="s">
        <v>69</v>
      </c>
      <c r="EL36" s="207" t="s">
        <v>69</v>
      </c>
      <c r="EM36" s="207" t="s">
        <v>69</v>
      </c>
      <c r="EN36" s="207" t="s">
        <v>69</v>
      </c>
      <c r="EO36" s="207" t="s">
        <v>69</v>
      </c>
      <c r="EP36" s="207" t="s">
        <v>69</v>
      </c>
      <c r="EQ36" s="207" t="s">
        <v>69</v>
      </c>
      <c r="ER36" s="207" t="s">
        <v>69</v>
      </c>
      <c r="ES36" s="207" t="s">
        <v>69</v>
      </c>
      <c r="ET36" s="207" t="s">
        <v>69</v>
      </c>
      <c r="EU36" s="207" t="s">
        <v>69</v>
      </c>
      <c r="EV36" s="207" t="s">
        <v>69</v>
      </c>
      <c r="EW36" s="207" t="s">
        <v>69</v>
      </c>
      <c r="EX36" s="207" t="s">
        <v>69</v>
      </c>
      <c r="EY36" s="207" t="s">
        <v>69</v>
      </c>
      <c r="EZ36" s="207" t="s">
        <v>69</v>
      </c>
      <c r="FA36" s="207" t="s">
        <v>69</v>
      </c>
      <c r="FB36" s="207" t="s">
        <v>69</v>
      </c>
      <c r="FC36" s="207" t="s">
        <v>69</v>
      </c>
      <c r="FD36" s="207" t="s">
        <v>69</v>
      </c>
      <c r="FE36" s="207" t="s">
        <v>69</v>
      </c>
      <c r="FF36" s="207" t="s">
        <v>69</v>
      </c>
      <c r="FG36" s="207" t="s">
        <v>69</v>
      </c>
      <c r="FH36" s="207" t="s">
        <v>69</v>
      </c>
      <c r="FI36" s="207" t="s">
        <v>69</v>
      </c>
      <c r="FJ36" s="207" t="s">
        <v>69</v>
      </c>
      <c r="FK36" s="207" t="s">
        <v>69</v>
      </c>
      <c r="FL36" s="207" t="s">
        <v>69</v>
      </c>
      <c r="FM36" s="207" t="s">
        <v>69</v>
      </c>
      <c r="FN36" s="207" t="s">
        <v>69</v>
      </c>
      <c r="FO36" s="207" t="s">
        <v>69</v>
      </c>
      <c r="FP36" s="207" t="s">
        <v>69</v>
      </c>
      <c r="FQ36" s="207" t="s">
        <v>69</v>
      </c>
      <c r="FR36" s="207" t="s">
        <v>69</v>
      </c>
      <c r="FS36" s="207" t="s">
        <v>69</v>
      </c>
      <c r="FT36" s="207" t="s">
        <v>69</v>
      </c>
      <c r="FU36" s="207" t="s">
        <v>69</v>
      </c>
      <c r="FV36" s="207" t="s">
        <v>69</v>
      </c>
      <c r="FW36" s="207" t="s">
        <v>69</v>
      </c>
      <c r="FX36" s="207" t="s">
        <v>69</v>
      </c>
      <c r="FY36" s="207" t="s">
        <v>69</v>
      </c>
      <c r="FZ36" s="207" t="s">
        <v>69</v>
      </c>
      <c r="GA36" s="207" t="s">
        <v>69</v>
      </c>
      <c r="GB36" s="207" t="s">
        <v>69</v>
      </c>
      <c r="GC36" s="207" t="s">
        <v>69</v>
      </c>
      <c r="GD36" s="207" t="s">
        <v>69</v>
      </c>
      <c r="GE36" s="207" t="s">
        <v>69</v>
      </c>
      <c r="GF36" s="207" t="s">
        <v>69</v>
      </c>
      <c r="GG36" s="207" t="s">
        <v>69</v>
      </c>
      <c r="GH36" s="207" t="s">
        <v>69</v>
      </c>
      <c r="GI36" s="207" t="s">
        <v>69</v>
      </c>
      <c r="GJ36" s="207" t="s">
        <v>69</v>
      </c>
      <c r="GK36" s="207" t="s">
        <v>69</v>
      </c>
      <c r="GL36" s="207" t="s">
        <v>69</v>
      </c>
      <c r="GM36" s="207" t="s">
        <v>69</v>
      </c>
      <c r="GN36" s="207" t="s">
        <v>69</v>
      </c>
      <c r="GO36" s="207" t="s">
        <v>69</v>
      </c>
      <c r="GP36" s="207" t="s">
        <v>69</v>
      </c>
      <c r="GQ36" s="207" t="s">
        <v>69</v>
      </c>
      <c r="GR36" s="207" t="s">
        <v>69</v>
      </c>
      <c r="GS36" s="207" t="s">
        <v>69</v>
      </c>
      <c r="GT36" s="207" t="s">
        <v>69</v>
      </c>
      <c r="GU36" s="207" t="s">
        <v>69</v>
      </c>
      <c r="GV36" s="207" t="s">
        <v>69</v>
      </c>
      <c r="GW36" s="207" t="s">
        <v>69</v>
      </c>
      <c r="GX36" s="207" t="s">
        <v>69</v>
      </c>
      <c r="GY36" s="207" t="s">
        <v>69</v>
      </c>
      <c r="GZ36" s="207" t="s">
        <v>69</v>
      </c>
      <c r="HA36" s="207" t="s">
        <v>69</v>
      </c>
      <c r="HB36" s="207" t="s">
        <v>69</v>
      </c>
      <c r="HC36" s="207" t="s">
        <v>69</v>
      </c>
      <c r="HD36" s="207" t="s">
        <v>69</v>
      </c>
      <c r="HE36" s="207" t="s">
        <v>69</v>
      </c>
      <c r="HF36" s="207" t="s">
        <v>69</v>
      </c>
      <c r="HG36" s="207" t="s">
        <v>69</v>
      </c>
      <c r="HH36" s="207" t="s">
        <v>69</v>
      </c>
      <c r="HI36" s="207" t="s">
        <v>69</v>
      </c>
      <c r="HJ36" s="207" t="s">
        <v>69</v>
      </c>
      <c r="HK36" s="207" t="s">
        <v>69</v>
      </c>
      <c r="HL36" s="207" t="s">
        <v>69</v>
      </c>
      <c r="HM36" s="207" t="s">
        <v>69</v>
      </c>
      <c r="HN36" s="207" t="s">
        <v>69</v>
      </c>
      <c r="HO36" s="207" t="s">
        <v>69</v>
      </c>
      <c r="HP36" s="207" t="s">
        <v>69</v>
      </c>
      <c r="HQ36" s="207" t="s">
        <v>69</v>
      </c>
      <c r="HR36" s="207" t="s">
        <v>69</v>
      </c>
      <c r="HS36" s="207" t="s">
        <v>69</v>
      </c>
      <c r="HT36" s="207" t="s">
        <v>69</v>
      </c>
      <c r="HU36" s="207" t="s">
        <v>69</v>
      </c>
      <c r="HV36" s="207" t="s">
        <v>69</v>
      </c>
      <c r="HW36" s="207" t="s">
        <v>69</v>
      </c>
      <c r="HX36" s="207" t="s">
        <v>69</v>
      </c>
      <c r="HY36" s="207" t="s">
        <v>69</v>
      </c>
      <c r="HZ36" s="207" t="s">
        <v>69</v>
      </c>
      <c r="IA36" s="207" t="s">
        <v>69</v>
      </c>
      <c r="IB36" s="207" t="s">
        <v>69</v>
      </c>
      <c r="IC36" s="207" t="s">
        <v>69</v>
      </c>
      <c r="ID36" s="207" t="s">
        <v>69</v>
      </c>
      <c r="IE36" s="207" t="s">
        <v>69</v>
      </c>
      <c r="IF36" s="207" t="s">
        <v>69</v>
      </c>
      <c r="IG36" s="207" t="s">
        <v>69</v>
      </c>
      <c r="IH36" s="207" t="s">
        <v>69</v>
      </c>
      <c r="II36" s="207" t="s">
        <v>69</v>
      </c>
      <c r="IJ36" s="207" t="s">
        <v>69</v>
      </c>
      <c r="IK36" s="207" t="s">
        <v>69</v>
      </c>
      <c r="IL36" s="207" t="s">
        <v>69</v>
      </c>
      <c r="IM36" s="207" t="s">
        <v>69</v>
      </c>
      <c r="IN36" s="207" t="s">
        <v>69</v>
      </c>
      <c r="IO36" s="207" t="s">
        <v>69</v>
      </c>
      <c r="IP36" s="207" t="s">
        <v>69</v>
      </c>
      <c r="IQ36" s="207" t="s">
        <v>69</v>
      </c>
      <c r="IR36" s="207" t="s">
        <v>69</v>
      </c>
      <c r="IS36" s="207" t="s">
        <v>69</v>
      </c>
      <c r="IT36" s="207" t="s">
        <v>69</v>
      </c>
      <c r="IU36" s="207" t="s">
        <v>69</v>
      </c>
      <c r="IV36" s="207" t="s">
        <v>69</v>
      </c>
      <c r="IW36" s="207" t="s">
        <v>69</v>
      </c>
      <c r="IX36" s="207" t="s">
        <v>69</v>
      </c>
      <c r="IY36" s="207" t="s">
        <v>69</v>
      </c>
      <c r="IZ36" s="207" t="s">
        <v>69</v>
      </c>
      <c r="JA36" s="207" t="s">
        <v>69</v>
      </c>
      <c r="JB36" s="207" t="s">
        <v>69</v>
      </c>
      <c r="JC36" s="207" t="s">
        <v>69</v>
      </c>
      <c r="JD36" s="207" t="s">
        <v>69</v>
      </c>
      <c r="JE36" s="207" t="s">
        <v>69</v>
      </c>
      <c r="JF36" s="207" t="s">
        <v>69</v>
      </c>
      <c r="JG36" s="207" t="s">
        <v>69</v>
      </c>
      <c r="JH36" s="207" t="s">
        <v>69</v>
      </c>
      <c r="JI36" s="207" t="s">
        <v>69</v>
      </c>
      <c r="JJ36" s="207" t="s">
        <v>69</v>
      </c>
      <c r="JK36" s="207" t="s">
        <v>69</v>
      </c>
      <c r="JL36" s="207" t="s">
        <v>69</v>
      </c>
      <c r="JM36" s="207" t="s">
        <v>69</v>
      </c>
      <c r="JN36" s="207" t="s">
        <v>69</v>
      </c>
      <c r="JO36" s="207" t="s">
        <v>69</v>
      </c>
      <c r="JP36" s="207" t="s">
        <v>69</v>
      </c>
      <c r="JQ36" s="207" t="s">
        <v>69</v>
      </c>
      <c r="JR36" s="207" t="s">
        <v>69</v>
      </c>
      <c r="JS36" s="207" t="s">
        <v>69</v>
      </c>
      <c r="JT36" s="207" t="s">
        <v>69</v>
      </c>
      <c r="JU36" s="207" t="s">
        <v>69</v>
      </c>
      <c r="JV36" s="207" t="s">
        <v>69</v>
      </c>
      <c r="JW36" s="207" t="s">
        <v>69</v>
      </c>
      <c r="JX36" s="207" t="s">
        <v>69</v>
      </c>
      <c r="JY36" s="207" t="s">
        <v>69</v>
      </c>
      <c r="JZ36" s="207" t="s">
        <v>69</v>
      </c>
      <c r="KA36" s="207" t="s">
        <v>69</v>
      </c>
      <c r="KB36" s="207" t="s">
        <v>69</v>
      </c>
      <c r="KC36" s="207" t="s">
        <v>69</v>
      </c>
      <c r="KD36" s="207" t="s">
        <v>69</v>
      </c>
      <c r="KE36" s="207" t="s">
        <v>69</v>
      </c>
      <c r="KF36" s="207" t="s">
        <v>69</v>
      </c>
      <c r="KG36" s="207" t="s">
        <v>69</v>
      </c>
      <c r="KH36" s="207" t="s">
        <v>69</v>
      </c>
      <c r="KI36" s="207" t="s">
        <v>69</v>
      </c>
      <c r="KJ36" s="207" t="s">
        <v>69</v>
      </c>
      <c r="KK36" s="207" t="s">
        <v>69</v>
      </c>
      <c r="KL36" s="207" t="s">
        <v>69</v>
      </c>
      <c r="KM36" s="207" t="s">
        <v>69</v>
      </c>
      <c r="KN36" s="207" t="s">
        <v>69</v>
      </c>
      <c r="KO36" s="207" t="s">
        <v>69</v>
      </c>
      <c r="KP36" s="207" t="s">
        <v>69</v>
      </c>
      <c r="KQ36" s="207" t="s">
        <v>69</v>
      </c>
      <c r="KR36" s="207" t="s">
        <v>69</v>
      </c>
      <c r="KS36" s="207" t="s">
        <v>69</v>
      </c>
      <c r="KT36" s="207" t="s">
        <v>69</v>
      </c>
      <c r="KU36" s="207" t="s">
        <v>69</v>
      </c>
      <c r="KV36" s="207" t="s">
        <v>69</v>
      </c>
      <c r="KW36" s="207" t="s">
        <v>69</v>
      </c>
      <c r="KX36" s="207" t="s">
        <v>69</v>
      </c>
      <c r="KY36" s="207" t="s">
        <v>69</v>
      </c>
      <c r="KZ36" s="207" t="s">
        <v>69</v>
      </c>
      <c r="LA36" s="207" t="s">
        <v>69</v>
      </c>
      <c r="LB36" s="207" t="s">
        <v>69</v>
      </c>
      <c r="LC36" s="207" t="s">
        <v>69</v>
      </c>
      <c r="LD36" s="207" t="s">
        <v>69</v>
      </c>
      <c r="LE36" s="207" t="s">
        <v>69</v>
      </c>
      <c r="LF36" s="207" t="s">
        <v>69</v>
      </c>
      <c r="LG36" s="207" t="s">
        <v>69</v>
      </c>
      <c r="LH36" s="207" t="s">
        <v>69</v>
      </c>
      <c r="LI36" s="207" t="s">
        <v>69</v>
      </c>
      <c r="LJ36" s="207" t="s">
        <v>69</v>
      </c>
      <c r="LK36" s="207" t="s">
        <v>69</v>
      </c>
      <c r="LL36" s="207" t="s">
        <v>69</v>
      </c>
      <c r="LM36" s="207" t="s">
        <v>69</v>
      </c>
      <c r="LN36" s="207" t="s">
        <v>69</v>
      </c>
      <c r="LO36" s="207" t="s">
        <v>69</v>
      </c>
      <c r="LP36" s="207" t="s">
        <v>69</v>
      </c>
      <c r="LQ36" s="207" t="s">
        <v>69</v>
      </c>
      <c r="LR36" s="207" t="s">
        <v>69</v>
      </c>
      <c r="LS36" s="207" t="s">
        <v>69</v>
      </c>
      <c r="LT36" s="207" t="s">
        <v>69</v>
      </c>
      <c r="LU36" s="207" t="s">
        <v>69</v>
      </c>
      <c r="LV36" s="207" t="s">
        <v>69</v>
      </c>
      <c r="LW36" s="207" t="s">
        <v>69</v>
      </c>
      <c r="LX36" s="207" t="s">
        <v>69</v>
      </c>
      <c r="LY36" s="207" t="s">
        <v>69</v>
      </c>
      <c r="LZ36" s="207" t="s">
        <v>69</v>
      </c>
      <c r="MA36" s="207" t="s">
        <v>69</v>
      </c>
      <c r="MB36" s="207" t="s">
        <v>69</v>
      </c>
      <c r="MC36" s="207" t="s">
        <v>69</v>
      </c>
      <c r="MD36" s="207" t="s">
        <v>69</v>
      </c>
      <c r="ME36" s="207" t="s">
        <v>69</v>
      </c>
      <c r="MF36" s="207" t="s">
        <v>69</v>
      </c>
      <c r="MG36" s="207" t="s">
        <v>69</v>
      </c>
      <c r="MH36" s="207" t="s">
        <v>69</v>
      </c>
      <c r="MI36" s="207" t="s">
        <v>69</v>
      </c>
      <c r="MJ36" s="207" t="s">
        <v>69</v>
      </c>
      <c r="MK36" s="207" t="s">
        <v>69</v>
      </c>
      <c r="ML36" s="207" t="s">
        <v>69</v>
      </c>
      <c r="MM36" s="207" t="s">
        <v>69</v>
      </c>
      <c r="MN36" s="207" t="s">
        <v>69</v>
      </c>
      <c r="MO36" s="207" t="s">
        <v>69</v>
      </c>
      <c r="MP36" s="207" t="s">
        <v>69</v>
      </c>
      <c r="MQ36" s="207" t="s">
        <v>69</v>
      </c>
      <c r="MR36" s="207" t="s">
        <v>69</v>
      </c>
      <c r="MS36" s="207" t="s">
        <v>69</v>
      </c>
      <c r="MT36" s="207" t="s">
        <v>69</v>
      </c>
      <c r="MU36" s="207" t="s">
        <v>69</v>
      </c>
      <c r="MV36" s="207" t="s">
        <v>69</v>
      </c>
      <c r="MW36" s="207" t="s">
        <v>69</v>
      </c>
      <c r="MX36" s="207" t="s">
        <v>69</v>
      </c>
      <c r="MY36" s="207" t="s">
        <v>69</v>
      </c>
      <c r="MZ36" s="207" t="s">
        <v>69</v>
      </c>
      <c r="NA36" s="207" t="s">
        <v>69</v>
      </c>
      <c r="NB36" s="207" t="s">
        <v>69</v>
      </c>
      <c r="NC36" s="207" t="s">
        <v>69</v>
      </c>
      <c r="ND36" s="207" t="s">
        <v>69</v>
      </c>
      <c r="NE36" s="207" t="s">
        <v>69</v>
      </c>
      <c r="NF36" s="207" t="s">
        <v>69</v>
      </c>
      <c r="NG36" s="207" t="s">
        <v>69</v>
      </c>
      <c r="NH36" s="207" t="s">
        <v>69</v>
      </c>
      <c r="NI36" s="207" t="s">
        <v>69</v>
      </c>
      <c r="NJ36" s="207" t="s">
        <v>69</v>
      </c>
      <c r="NK36" s="207" t="s">
        <v>69</v>
      </c>
      <c r="NL36" s="207" t="s">
        <v>69</v>
      </c>
      <c r="NM36" s="207" t="s">
        <v>69</v>
      </c>
      <c r="NN36" s="207" t="s">
        <v>69</v>
      </c>
      <c r="NO36" s="207" t="s">
        <v>69</v>
      </c>
      <c r="NP36" s="207" t="s">
        <v>69</v>
      </c>
      <c r="NQ36" s="207" t="s">
        <v>69</v>
      </c>
      <c r="NR36" s="207" t="s">
        <v>69</v>
      </c>
      <c r="NS36" s="207" t="s">
        <v>69</v>
      </c>
      <c r="NT36" s="207" t="s">
        <v>69</v>
      </c>
      <c r="NU36" s="207" t="s">
        <v>69</v>
      </c>
      <c r="NV36" s="207" t="s">
        <v>69</v>
      </c>
      <c r="NW36" s="207" t="s">
        <v>69</v>
      </c>
      <c r="NX36" s="207" t="s">
        <v>69</v>
      </c>
      <c r="NY36" s="207" t="s">
        <v>69</v>
      </c>
      <c r="NZ36" s="207" t="s">
        <v>69</v>
      </c>
      <c r="OA36" s="207" t="s">
        <v>69</v>
      </c>
      <c r="OB36" s="207" t="s">
        <v>69</v>
      </c>
      <c r="OC36" s="207" t="s">
        <v>69</v>
      </c>
      <c r="OD36" s="207" t="s">
        <v>69</v>
      </c>
      <c r="OE36" s="207" t="s">
        <v>69</v>
      </c>
      <c r="OF36" s="207" t="s">
        <v>69</v>
      </c>
      <c r="OG36" s="207" t="s">
        <v>69</v>
      </c>
      <c r="OH36" s="207" t="s">
        <v>69</v>
      </c>
      <c r="OI36" s="207" t="s">
        <v>69</v>
      </c>
      <c r="OJ36" s="207" t="s">
        <v>69</v>
      </c>
      <c r="OK36" s="207" t="s">
        <v>69</v>
      </c>
      <c r="OL36" s="207" t="s">
        <v>69</v>
      </c>
      <c r="OM36" s="207" t="s">
        <v>69</v>
      </c>
      <c r="ON36" s="207" t="s">
        <v>69</v>
      </c>
      <c r="OO36" s="207" t="s">
        <v>69</v>
      </c>
      <c r="OP36" s="207" t="s">
        <v>69</v>
      </c>
      <c r="OQ36" s="207" t="s">
        <v>69</v>
      </c>
      <c r="OR36" s="207" t="s">
        <v>69</v>
      </c>
      <c r="OS36" s="207" t="s">
        <v>69</v>
      </c>
      <c r="OT36" s="207" t="s">
        <v>69</v>
      </c>
      <c r="OU36" s="207" t="s">
        <v>69</v>
      </c>
      <c r="OV36" s="207" t="s">
        <v>69</v>
      </c>
      <c r="OW36" s="207" t="s">
        <v>69</v>
      </c>
      <c r="OX36" s="207" t="s">
        <v>69</v>
      </c>
      <c r="OY36" s="207" t="s">
        <v>69</v>
      </c>
      <c r="OZ36" s="207" t="s">
        <v>69</v>
      </c>
      <c r="PA36" s="207" t="s">
        <v>69</v>
      </c>
      <c r="PB36" s="207" t="s">
        <v>69</v>
      </c>
      <c r="PC36" s="207" t="s">
        <v>69</v>
      </c>
      <c r="PD36" s="207" t="s">
        <v>69</v>
      </c>
      <c r="PE36" s="207" t="s">
        <v>69</v>
      </c>
      <c r="PF36" s="207" t="s">
        <v>69</v>
      </c>
      <c r="PG36" s="207" t="s">
        <v>69</v>
      </c>
      <c r="PH36" s="207" t="s">
        <v>69</v>
      </c>
      <c r="PI36" s="207" t="s">
        <v>69</v>
      </c>
      <c r="PJ36" s="207" t="s">
        <v>69</v>
      </c>
      <c r="PK36" s="207" t="s">
        <v>69</v>
      </c>
      <c r="PL36" s="207" t="s">
        <v>69</v>
      </c>
      <c r="PM36" s="207" t="s">
        <v>69</v>
      </c>
      <c r="PN36" s="207" t="s">
        <v>69</v>
      </c>
      <c r="PO36" s="207" t="s">
        <v>69</v>
      </c>
      <c r="PP36" s="207" t="s">
        <v>69</v>
      </c>
      <c r="PQ36" s="207" t="s">
        <v>69</v>
      </c>
      <c r="PR36" s="207" t="s">
        <v>69</v>
      </c>
      <c r="PS36" s="207" t="s">
        <v>69</v>
      </c>
      <c r="PT36" s="207" t="s">
        <v>69</v>
      </c>
      <c r="PU36" s="207" t="s">
        <v>69</v>
      </c>
      <c r="PV36" s="207" t="s">
        <v>69</v>
      </c>
      <c r="PW36" s="207" t="s">
        <v>69</v>
      </c>
      <c r="PX36" s="207" t="s">
        <v>69</v>
      </c>
      <c r="PY36" s="207" t="s">
        <v>69</v>
      </c>
      <c r="PZ36" s="207" t="s">
        <v>69</v>
      </c>
      <c r="QA36" s="207" t="s">
        <v>69</v>
      </c>
      <c r="QB36" s="207" t="s">
        <v>69</v>
      </c>
      <c r="QC36" s="207" t="s">
        <v>69</v>
      </c>
      <c r="QD36" s="207" t="s">
        <v>69</v>
      </c>
      <c r="QE36" s="207" t="s">
        <v>69</v>
      </c>
      <c r="QF36" s="207" t="s">
        <v>69</v>
      </c>
      <c r="QG36" s="207" t="s">
        <v>69</v>
      </c>
      <c r="QH36" s="207" t="s">
        <v>69</v>
      </c>
      <c r="QI36" s="207" t="s">
        <v>69</v>
      </c>
      <c r="QJ36" s="207" t="s">
        <v>69</v>
      </c>
      <c r="QK36" s="207" t="s">
        <v>69</v>
      </c>
      <c r="QL36" s="207" t="s">
        <v>69</v>
      </c>
      <c r="QM36" s="207" t="s">
        <v>69</v>
      </c>
      <c r="QN36" s="207" t="s">
        <v>69</v>
      </c>
      <c r="QO36" s="207" t="s">
        <v>69</v>
      </c>
      <c r="QP36" s="207" t="s">
        <v>69</v>
      </c>
      <c r="QQ36" s="207" t="s">
        <v>69</v>
      </c>
      <c r="QR36" s="207" t="s">
        <v>69</v>
      </c>
      <c r="QS36" s="207" t="s">
        <v>69</v>
      </c>
      <c r="QT36" s="207" t="s">
        <v>69</v>
      </c>
      <c r="QU36" s="207" t="s">
        <v>69</v>
      </c>
      <c r="QV36" s="207" t="s">
        <v>69</v>
      </c>
      <c r="QW36" s="207" t="s">
        <v>69</v>
      </c>
      <c r="QX36" s="207" t="s">
        <v>69</v>
      </c>
      <c r="QY36" s="207" t="s">
        <v>69</v>
      </c>
      <c r="QZ36" s="207" t="s">
        <v>69</v>
      </c>
      <c r="RA36" s="207" t="s">
        <v>69</v>
      </c>
      <c r="RB36" s="207" t="s">
        <v>69</v>
      </c>
      <c r="RC36" s="207" t="s">
        <v>69</v>
      </c>
      <c r="RD36" s="207" t="s">
        <v>69</v>
      </c>
      <c r="RE36" s="207" t="s">
        <v>69</v>
      </c>
      <c r="RF36" s="207" t="s">
        <v>69</v>
      </c>
      <c r="RG36" s="207" t="s">
        <v>69</v>
      </c>
      <c r="RH36" s="207" t="s">
        <v>69</v>
      </c>
      <c r="RI36" s="207" t="s">
        <v>69</v>
      </c>
      <c r="RJ36" s="207" t="s">
        <v>69</v>
      </c>
      <c r="RK36" s="207" t="s">
        <v>69</v>
      </c>
      <c r="RL36" s="207" t="s">
        <v>69</v>
      </c>
      <c r="RM36" s="207" t="s">
        <v>69</v>
      </c>
      <c r="RN36" s="207" t="s">
        <v>69</v>
      </c>
      <c r="RO36" s="207" t="s">
        <v>69</v>
      </c>
      <c r="RP36" s="207" t="s">
        <v>69</v>
      </c>
      <c r="RQ36" s="207" t="s">
        <v>69</v>
      </c>
      <c r="RR36" s="207" t="s">
        <v>69</v>
      </c>
      <c r="RS36" s="207" t="s">
        <v>69</v>
      </c>
      <c r="RT36" s="207" t="s">
        <v>69</v>
      </c>
      <c r="RU36" s="207" t="s">
        <v>69</v>
      </c>
      <c r="RV36" s="207" t="s">
        <v>69</v>
      </c>
      <c r="RW36" s="207" t="s">
        <v>69</v>
      </c>
      <c r="RX36" s="207" t="s">
        <v>69</v>
      </c>
      <c r="RY36" s="207" t="s">
        <v>69</v>
      </c>
      <c r="RZ36" s="207" t="s">
        <v>69</v>
      </c>
      <c r="SA36" s="207" t="s">
        <v>69</v>
      </c>
      <c r="SB36" s="207" t="s">
        <v>69</v>
      </c>
      <c r="SC36" s="207" t="s">
        <v>69</v>
      </c>
      <c r="SD36" s="207" t="s">
        <v>69</v>
      </c>
      <c r="SE36" s="207" t="s">
        <v>69</v>
      </c>
      <c r="SF36" s="207" t="s">
        <v>69</v>
      </c>
      <c r="SG36" s="207" t="s">
        <v>69</v>
      </c>
      <c r="SH36" s="207" t="s">
        <v>69</v>
      </c>
      <c r="SI36" s="207" t="s">
        <v>69</v>
      </c>
      <c r="SJ36" s="207" t="s">
        <v>69</v>
      </c>
      <c r="SK36" s="207" t="s">
        <v>69</v>
      </c>
      <c r="SL36" s="207" t="s">
        <v>69</v>
      </c>
      <c r="SM36" s="207" t="s">
        <v>69</v>
      </c>
      <c r="SN36" s="207" t="s">
        <v>69</v>
      </c>
      <c r="SO36" s="207" t="s">
        <v>69</v>
      </c>
      <c r="SP36" s="207" t="s">
        <v>69</v>
      </c>
      <c r="SQ36" s="207" t="s">
        <v>69</v>
      </c>
      <c r="SR36" s="207" t="s">
        <v>69</v>
      </c>
      <c r="SS36" s="207" t="s">
        <v>69</v>
      </c>
      <c r="ST36" s="207" t="s">
        <v>69</v>
      </c>
      <c r="SU36" s="207" t="s">
        <v>69</v>
      </c>
      <c r="SV36" s="207" t="s">
        <v>69</v>
      </c>
      <c r="SW36" s="207" t="s">
        <v>69</v>
      </c>
      <c r="SX36" s="207" t="s">
        <v>69</v>
      </c>
      <c r="SY36" s="207" t="s">
        <v>69</v>
      </c>
      <c r="SZ36" s="207" t="s">
        <v>69</v>
      </c>
      <c r="TA36" s="207" t="s">
        <v>69</v>
      </c>
      <c r="TB36" s="207" t="s">
        <v>69</v>
      </c>
      <c r="TC36" s="207" t="s">
        <v>69</v>
      </c>
      <c r="TD36" s="207" t="s">
        <v>69</v>
      </c>
      <c r="TE36" s="207" t="s">
        <v>69</v>
      </c>
      <c r="TF36" s="207" t="s">
        <v>69</v>
      </c>
      <c r="TG36" s="207" t="s">
        <v>69</v>
      </c>
      <c r="TH36" s="207" t="s">
        <v>69</v>
      </c>
      <c r="TI36" s="207" t="s">
        <v>69</v>
      </c>
      <c r="TJ36" s="207" t="s">
        <v>69</v>
      </c>
      <c r="TK36" s="207" t="s">
        <v>69</v>
      </c>
      <c r="TL36" s="207" t="s">
        <v>69</v>
      </c>
      <c r="TM36" s="207" t="s">
        <v>69</v>
      </c>
      <c r="TN36" s="207" t="s">
        <v>69</v>
      </c>
      <c r="TO36" s="207" t="s">
        <v>69</v>
      </c>
      <c r="TP36" s="207" t="s">
        <v>69</v>
      </c>
      <c r="TQ36" s="207" t="s">
        <v>69</v>
      </c>
      <c r="TR36" s="207" t="s">
        <v>69</v>
      </c>
      <c r="TS36" s="207" t="s">
        <v>69</v>
      </c>
      <c r="TT36" s="207" t="s">
        <v>69</v>
      </c>
      <c r="TU36" s="207" t="s">
        <v>69</v>
      </c>
      <c r="TV36" s="207" t="s">
        <v>69</v>
      </c>
      <c r="TW36" s="207" t="s">
        <v>69</v>
      </c>
      <c r="TX36" s="207" t="s">
        <v>69</v>
      </c>
      <c r="TY36" s="207" t="s">
        <v>69</v>
      </c>
      <c r="TZ36" s="207" t="s">
        <v>69</v>
      </c>
      <c r="UA36" s="207" t="s">
        <v>69</v>
      </c>
      <c r="UB36" s="207" t="s">
        <v>69</v>
      </c>
      <c r="UC36" s="207" t="s">
        <v>69</v>
      </c>
      <c r="UD36" s="207" t="s">
        <v>69</v>
      </c>
      <c r="UE36" s="207" t="s">
        <v>69</v>
      </c>
      <c r="UF36" s="207" t="s">
        <v>69</v>
      </c>
      <c r="UG36" s="207" t="s">
        <v>69</v>
      </c>
      <c r="UH36" s="207" t="s">
        <v>69</v>
      </c>
      <c r="UI36" s="207" t="s">
        <v>69</v>
      </c>
      <c r="UJ36" s="207" t="s">
        <v>69</v>
      </c>
      <c r="UK36" s="207" t="s">
        <v>69</v>
      </c>
      <c r="UL36" s="207" t="s">
        <v>69</v>
      </c>
      <c r="UM36" s="207" t="s">
        <v>69</v>
      </c>
      <c r="UN36" s="207" t="s">
        <v>69</v>
      </c>
      <c r="UO36" s="207" t="s">
        <v>69</v>
      </c>
      <c r="UP36" s="207" t="s">
        <v>69</v>
      </c>
      <c r="UQ36" s="207" t="s">
        <v>69</v>
      </c>
      <c r="UR36" s="207" t="s">
        <v>69</v>
      </c>
      <c r="US36" s="207" t="s">
        <v>69</v>
      </c>
      <c r="UT36" s="207" t="s">
        <v>69</v>
      </c>
      <c r="UU36" s="207" t="s">
        <v>69</v>
      </c>
      <c r="UV36" s="207" t="s">
        <v>69</v>
      </c>
      <c r="UW36" s="207" t="s">
        <v>69</v>
      </c>
      <c r="UX36" s="207" t="s">
        <v>69</v>
      </c>
      <c r="UY36" s="207" t="s">
        <v>69</v>
      </c>
      <c r="UZ36" s="207" t="s">
        <v>69</v>
      </c>
      <c r="VA36" s="207" t="s">
        <v>69</v>
      </c>
      <c r="VB36" s="207" t="s">
        <v>69</v>
      </c>
      <c r="VC36" s="207" t="s">
        <v>69</v>
      </c>
      <c r="VD36" s="207" t="s">
        <v>69</v>
      </c>
      <c r="VE36" s="207" t="s">
        <v>69</v>
      </c>
      <c r="VF36" s="207" t="s">
        <v>69</v>
      </c>
      <c r="VG36" s="207" t="s">
        <v>69</v>
      </c>
      <c r="VH36" s="207" t="s">
        <v>69</v>
      </c>
      <c r="VI36" s="207" t="s">
        <v>69</v>
      </c>
      <c r="VJ36" s="207" t="s">
        <v>69</v>
      </c>
      <c r="VK36" s="207" t="s">
        <v>69</v>
      </c>
      <c r="VL36" s="207" t="s">
        <v>69</v>
      </c>
      <c r="VM36" s="207" t="s">
        <v>69</v>
      </c>
      <c r="VN36" s="207" t="s">
        <v>69</v>
      </c>
      <c r="VO36" s="207" t="s">
        <v>69</v>
      </c>
      <c r="VP36" s="207" t="s">
        <v>69</v>
      </c>
      <c r="VQ36" s="207" t="s">
        <v>69</v>
      </c>
      <c r="VR36" s="207" t="s">
        <v>69</v>
      </c>
      <c r="VS36" s="207" t="s">
        <v>69</v>
      </c>
      <c r="VT36" s="207" t="s">
        <v>69</v>
      </c>
      <c r="VU36" s="207" t="s">
        <v>69</v>
      </c>
      <c r="VV36" s="207" t="s">
        <v>69</v>
      </c>
      <c r="VW36" s="207" t="s">
        <v>69</v>
      </c>
      <c r="VX36" s="207" t="s">
        <v>69</v>
      </c>
      <c r="VY36" s="207" t="s">
        <v>69</v>
      </c>
      <c r="VZ36" s="207" t="s">
        <v>69</v>
      </c>
      <c r="WA36" s="207" t="s">
        <v>69</v>
      </c>
      <c r="WB36" s="207" t="s">
        <v>69</v>
      </c>
      <c r="WC36" s="207" t="s">
        <v>69</v>
      </c>
      <c r="WD36" s="207" t="s">
        <v>69</v>
      </c>
      <c r="WE36" s="207" t="s">
        <v>69</v>
      </c>
      <c r="WF36" s="207" t="s">
        <v>69</v>
      </c>
      <c r="WG36" s="207" t="s">
        <v>69</v>
      </c>
      <c r="WH36" s="207" t="s">
        <v>69</v>
      </c>
      <c r="WI36" s="207" t="s">
        <v>69</v>
      </c>
      <c r="WJ36" s="207" t="s">
        <v>69</v>
      </c>
      <c r="WK36" s="207" t="s">
        <v>69</v>
      </c>
      <c r="WL36" s="207" t="s">
        <v>69</v>
      </c>
      <c r="WM36" s="207" t="s">
        <v>69</v>
      </c>
      <c r="WN36" s="207" t="s">
        <v>69</v>
      </c>
      <c r="WO36" s="207" t="s">
        <v>69</v>
      </c>
      <c r="WP36" s="207" t="s">
        <v>69</v>
      </c>
      <c r="WQ36" s="207" t="s">
        <v>69</v>
      </c>
      <c r="WR36" s="207" t="s">
        <v>69</v>
      </c>
      <c r="WS36" s="207" t="s">
        <v>69</v>
      </c>
      <c r="WT36" s="207" t="s">
        <v>69</v>
      </c>
      <c r="WU36" s="207" t="s">
        <v>69</v>
      </c>
      <c r="WV36" s="207" t="s">
        <v>69</v>
      </c>
      <c r="WW36" s="207" t="s">
        <v>69</v>
      </c>
      <c r="WX36" s="207" t="s">
        <v>69</v>
      </c>
      <c r="WY36" s="207" t="s">
        <v>69</v>
      </c>
      <c r="WZ36" s="207" t="s">
        <v>69</v>
      </c>
      <c r="XA36" s="207" t="s">
        <v>69</v>
      </c>
      <c r="XB36" s="207" t="s">
        <v>69</v>
      </c>
      <c r="XC36" s="207" t="s">
        <v>69</v>
      </c>
      <c r="XD36" s="207" t="s">
        <v>69</v>
      </c>
      <c r="XE36" s="207" t="s">
        <v>69</v>
      </c>
      <c r="XF36" s="207" t="s">
        <v>69</v>
      </c>
      <c r="XG36" s="207" t="s">
        <v>69</v>
      </c>
      <c r="XH36" s="207" t="s">
        <v>69</v>
      </c>
      <c r="XI36" s="207" t="s">
        <v>69</v>
      </c>
      <c r="XJ36" s="207" t="s">
        <v>69</v>
      </c>
      <c r="XK36" s="207" t="s">
        <v>69</v>
      </c>
      <c r="XL36" s="207" t="s">
        <v>69</v>
      </c>
      <c r="XM36" s="207" t="s">
        <v>69</v>
      </c>
      <c r="XN36" s="207" t="s">
        <v>69</v>
      </c>
      <c r="XO36" s="207" t="s">
        <v>69</v>
      </c>
      <c r="XP36" s="207" t="s">
        <v>69</v>
      </c>
      <c r="XQ36" s="207" t="s">
        <v>69</v>
      </c>
      <c r="XR36" s="207" t="s">
        <v>69</v>
      </c>
      <c r="XS36" s="207" t="s">
        <v>69</v>
      </c>
      <c r="XT36" s="207" t="s">
        <v>69</v>
      </c>
      <c r="XU36" s="207" t="s">
        <v>69</v>
      </c>
      <c r="XV36" s="207" t="s">
        <v>69</v>
      </c>
      <c r="XW36" s="207" t="s">
        <v>69</v>
      </c>
      <c r="XX36" s="207" t="s">
        <v>69</v>
      </c>
      <c r="XY36" s="207" t="s">
        <v>69</v>
      </c>
      <c r="XZ36" s="207" t="s">
        <v>69</v>
      </c>
      <c r="YA36" s="207" t="s">
        <v>69</v>
      </c>
      <c r="YB36" s="207" t="s">
        <v>69</v>
      </c>
      <c r="YC36" s="207" t="s">
        <v>69</v>
      </c>
      <c r="YD36" s="207" t="s">
        <v>69</v>
      </c>
      <c r="YE36" s="207" t="s">
        <v>69</v>
      </c>
      <c r="YF36" s="207" t="s">
        <v>69</v>
      </c>
      <c r="YG36" s="207" t="s">
        <v>69</v>
      </c>
      <c r="YH36" s="207" t="s">
        <v>69</v>
      </c>
      <c r="YI36" s="207" t="s">
        <v>69</v>
      </c>
      <c r="YJ36" s="207" t="s">
        <v>69</v>
      </c>
      <c r="YK36" s="207" t="s">
        <v>69</v>
      </c>
      <c r="YL36" s="207" t="s">
        <v>69</v>
      </c>
      <c r="YM36" s="207" t="s">
        <v>69</v>
      </c>
      <c r="YN36" s="207" t="s">
        <v>69</v>
      </c>
      <c r="YO36" s="207" t="s">
        <v>69</v>
      </c>
      <c r="YP36" s="207" t="s">
        <v>69</v>
      </c>
      <c r="YQ36" s="207" t="s">
        <v>69</v>
      </c>
      <c r="YR36" s="207" t="s">
        <v>69</v>
      </c>
      <c r="YS36" s="207" t="s">
        <v>69</v>
      </c>
      <c r="YT36" s="207" t="s">
        <v>69</v>
      </c>
      <c r="YU36" s="207" t="s">
        <v>69</v>
      </c>
      <c r="YV36" s="207" t="s">
        <v>69</v>
      </c>
      <c r="YW36" s="207" t="s">
        <v>69</v>
      </c>
      <c r="YX36" s="207" t="s">
        <v>69</v>
      </c>
      <c r="YY36" s="207" t="s">
        <v>69</v>
      </c>
      <c r="YZ36" s="207" t="s">
        <v>69</v>
      </c>
      <c r="ZA36" s="207" t="s">
        <v>69</v>
      </c>
      <c r="ZB36" s="207" t="s">
        <v>69</v>
      </c>
      <c r="ZC36" s="207" t="s">
        <v>69</v>
      </c>
      <c r="ZD36" s="207" t="s">
        <v>69</v>
      </c>
      <c r="ZE36" s="207" t="s">
        <v>69</v>
      </c>
      <c r="ZF36" s="207" t="s">
        <v>69</v>
      </c>
      <c r="ZG36" s="207" t="s">
        <v>69</v>
      </c>
      <c r="ZH36" s="207" t="s">
        <v>69</v>
      </c>
      <c r="ZI36" s="207" t="s">
        <v>69</v>
      </c>
      <c r="ZJ36" s="207" t="s">
        <v>69</v>
      </c>
      <c r="ZK36" s="207" t="s">
        <v>69</v>
      </c>
      <c r="ZL36" s="207" t="s">
        <v>69</v>
      </c>
      <c r="ZM36" s="207" t="s">
        <v>69</v>
      </c>
      <c r="ZN36" s="207" t="s">
        <v>69</v>
      </c>
      <c r="ZO36" s="207" t="s">
        <v>69</v>
      </c>
      <c r="ZP36" s="207" t="s">
        <v>69</v>
      </c>
      <c r="ZQ36" s="207" t="s">
        <v>69</v>
      </c>
      <c r="ZR36" s="207" t="s">
        <v>69</v>
      </c>
      <c r="ZS36" s="207" t="s">
        <v>69</v>
      </c>
      <c r="ZT36" s="207" t="s">
        <v>69</v>
      </c>
      <c r="ZU36" s="207" t="s">
        <v>69</v>
      </c>
      <c r="ZV36" s="207" t="s">
        <v>26</v>
      </c>
      <c r="ZW36" s="207" t="s">
        <v>26</v>
      </c>
      <c r="ZX36" s="207" t="s">
        <v>26</v>
      </c>
      <c r="ZY36" s="207" t="s">
        <v>26</v>
      </c>
      <c r="ZZ36" s="207" t="s">
        <v>26</v>
      </c>
      <c r="AAA36" s="207" t="s">
        <v>158</v>
      </c>
      <c r="AAB36" s="207" t="s">
        <v>158</v>
      </c>
      <c r="AAC36" s="207" t="s">
        <v>158</v>
      </c>
      <c r="AAD36" s="207" t="s">
        <v>158</v>
      </c>
      <c r="AAE36" s="207" t="s">
        <v>158</v>
      </c>
      <c r="AAF36" s="207" t="s">
        <v>158</v>
      </c>
      <c r="AAG36" s="207" t="s">
        <v>158</v>
      </c>
      <c r="AAH36" s="207" t="s">
        <v>158</v>
      </c>
      <c r="AAI36" s="207" t="s">
        <v>158</v>
      </c>
      <c r="AAJ36" s="207" t="s">
        <v>158</v>
      </c>
      <c r="AAK36" s="207" t="s">
        <v>158</v>
      </c>
      <c r="AAL36" s="207" t="s">
        <v>158</v>
      </c>
      <c r="AAM36" s="207" t="s">
        <v>158</v>
      </c>
      <c r="AAN36" s="207" t="s">
        <v>158</v>
      </c>
      <c r="AAO36" s="207" t="s">
        <v>158</v>
      </c>
      <c r="AAP36" s="207" t="s">
        <v>158</v>
      </c>
      <c r="AAQ36" s="207" t="s">
        <v>158</v>
      </c>
      <c r="AAR36" s="207" t="s">
        <v>158</v>
      </c>
      <c r="AAS36" s="207" t="s">
        <v>158</v>
      </c>
      <c r="AAT36" s="207" t="s">
        <v>158</v>
      </c>
      <c r="AAU36" s="207" t="s">
        <v>158</v>
      </c>
      <c r="AAV36" s="207" t="s">
        <v>158</v>
      </c>
      <c r="AAW36" s="207" t="s">
        <v>158</v>
      </c>
      <c r="AAX36" s="207" t="s">
        <v>158</v>
      </c>
      <c r="AAY36" s="207" t="s">
        <v>158</v>
      </c>
      <c r="AAZ36" s="207" t="s">
        <v>158</v>
      </c>
      <c r="ABA36" s="306">
        <f>(ÜBERSICHT!K36)</f>
        <v>0</v>
      </c>
      <c r="ABB36" s="195">
        <f>(ÜBERSICHT!L36)</f>
        <v>0</v>
      </c>
      <c r="ABC36" s="206">
        <f t="shared" si="123"/>
        <v>5</v>
      </c>
      <c r="ABD36" s="34">
        <f t="shared" si="124"/>
        <v>5</v>
      </c>
      <c r="ABE36" s="34">
        <f t="shared" si="125"/>
        <v>0</v>
      </c>
      <c r="ABF36" s="34">
        <f t="shared" si="126"/>
        <v>0</v>
      </c>
      <c r="ABG36" s="34">
        <f t="shared" si="127"/>
        <v>0</v>
      </c>
      <c r="ABH36" s="34">
        <f t="shared" si="128"/>
        <v>0</v>
      </c>
      <c r="ABI36" s="34">
        <f t="shared" si="129"/>
        <v>691</v>
      </c>
      <c r="ABJ36" s="73">
        <f t="shared" si="130"/>
        <v>696</v>
      </c>
      <c r="ABK36" s="28"/>
      <c r="ABL36">
        <v>9</v>
      </c>
      <c r="ABM36" s="155">
        <v>310</v>
      </c>
      <c r="ABN36" s="28" t="s">
        <v>177</v>
      </c>
      <c r="ABO36" s="28"/>
      <c r="ABP36" s="271" t="str">
        <f>(Mitglieder!C38)</f>
        <v>Sparta</v>
      </c>
      <c r="ABQ36" s="216">
        <f t="shared" si="103"/>
        <v>1</v>
      </c>
      <c r="ABR36" s="216" t="e">
        <f t="shared" si="104"/>
        <v>#DIV/0!</v>
      </c>
      <c r="ABS36" s="34">
        <f t="shared" si="131"/>
        <v>0</v>
      </c>
      <c r="ABT36" s="34">
        <f t="shared" si="132"/>
        <v>0</v>
      </c>
      <c r="ABU36" s="34">
        <f t="shared" si="133"/>
        <v>0</v>
      </c>
      <c r="ABV36" s="34">
        <f t="shared" si="134"/>
        <v>0</v>
      </c>
      <c r="ABW36" s="34">
        <f t="shared" si="135"/>
        <v>0</v>
      </c>
      <c r="ABX36" s="34">
        <f t="shared" si="136"/>
        <v>31</v>
      </c>
      <c r="ABY36" s="73">
        <f t="shared" si="16"/>
        <v>31</v>
      </c>
      <c r="ABZ36" s="216" t="e">
        <f t="shared" si="105"/>
        <v>#DIV/0!</v>
      </c>
      <c r="ACA36" s="34">
        <f t="shared" si="137"/>
        <v>0</v>
      </c>
      <c r="ACB36" s="34">
        <f t="shared" si="138"/>
        <v>0</v>
      </c>
      <c r="ACC36" s="34">
        <f t="shared" si="139"/>
        <v>0</v>
      </c>
      <c r="ACD36" s="34">
        <f t="shared" si="140"/>
        <v>0</v>
      </c>
      <c r="ACE36" s="34">
        <f t="shared" si="141"/>
        <v>0</v>
      </c>
      <c r="ACF36" s="34">
        <f t="shared" si="142"/>
        <v>31</v>
      </c>
      <c r="ACG36" s="73">
        <f t="shared" si="113"/>
        <v>31</v>
      </c>
      <c r="ACH36" s="216" t="e">
        <f t="shared" si="106"/>
        <v>#DIV/0!</v>
      </c>
      <c r="ACI36" s="34">
        <f t="shared" si="143"/>
        <v>0</v>
      </c>
      <c r="ACJ36" s="34">
        <f t="shared" si="144"/>
        <v>0</v>
      </c>
      <c r="ACK36" s="34">
        <f t="shared" si="145"/>
        <v>0</v>
      </c>
      <c r="ACL36" s="34">
        <f t="shared" si="146"/>
        <v>0</v>
      </c>
      <c r="ACM36" s="34">
        <f t="shared" si="147"/>
        <v>0</v>
      </c>
      <c r="ACN36" s="34">
        <f t="shared" si="148"/>
        <v>31</v>
      </c>
      <c r="ACO36" s="73">
        <f t="shared" si="114"/>
        <v>31</v>
      </c>
      <c r="ACP36" s="216" t="e">
        <f t="shared" si="107"/>
        <v>#DIV/0!</v>
      </c>
      <c r="ACQ36" s="34">
        <f t="shared" si="149"/>
        <v>0</v>
      </c>
      <c r="ACR36" s="34">
        <f t="shared" si="150"/>
        <v>0</v>
      </c>
      <c r="ACS36" s="34">
        <f t="shared" si="151"/>
        <v>0</v>
      </c>
      <c r="ACT36" s="34">
        <f t="shared" si="152"/>
        <v>0</v>
      </c>
      <c r="ACU36" s="34">
        <f t="shared" si="153"/>
        <v>0</v>
      </c>
      <c r="ACV36" s="34">
        <f t="shared" si="154"/>
        <v>30</v>
      </c>
      <c r="ACW36" s="73">
        <f t="shared" si="115"/>
        <v>30</v>
      </c>
      <c r="ACX36" s="216" t="e">
        <f t="shared" si="108"/>
        <v>#DIV/0!</v>
      </c>
      <c r="ACY36" s="34">
        <f t="shared" si="155"/>
        <v>0</v>
      </c>
      <c r="ACZ36" s="34">
        <f t="shared" si="156"/>
        <v>0</v>
      </c>
      <c r="ADA36" s="34">
        <f t="shared" si="157"/>
        <v>0</v>
      </c>
      <c r="ADB36" s="34">
        <f t="shared" si="158"/>
        <v>0</v>
      </c>
      <c r="ADC36" s="34">
        <f t="shared" si="159"/>
        <v>0</v>
      </c>
      <c r="ADD36" s="34">
        <f t="shared" si="160"/>
        <v>31</v>
      </c>
      <c r="ADE36" s="73">
        <f t="shared" si="116"/>
        <v>31</v>
      </c>
      <c r="ADF36" s="216" t="e">
        <f t="shared" si="109"/>
        <v>#DIV/0!</v>
      </c>
      <c r="ADG36" s="34">
        <f t="shared" si="161"/>
        <v>0</v>
      </c>
      <c r="ADH36" s="34">
        <f t="shared" si="162"/>
        <v>0</v>
      </c>
      <c r="ADI36" s="34">
        <f t="shared" si="163"/>
        <v>0</v>
      </c>
      <c r="ADJ36" s="34">
        <f t="shared" si="164"/>
        <v>0</v>
      </c>
      <c r="ADK36" s="34">
        <f t="shared" si="165"/>
        <v>0</v>
      </c>
      <c r="ADL36" s="34">
        <f t="shared" si="166"/>
        <v>30</v>
      </c>
      <c r="ADM36" s="73">
        <f t="shared" si="117"/>
        <v>30</v>
      </c>
      <c r="ADN36" s="216" t="e">
        <f t="shared" si="110"/>
        <v>#DIV/0!</v>
      </c>
      <c r="ADO36" s="34">
        <f t="shared" si="167"/>
        <v>0</v>
      </c>
      <c r="ADP36" s="34">
        <f t="shared" si="168"/>
        <v>0</v>
      </c>
      <c r="ADQ36" s="34">
        <f t="shared" si="169"/>
        <v>0</v>
      </c>
      <c r="ADR36" s="34">
        <f t="shared" si="170"/>
        <v>0</v>
      </c>
      <c r="ADS36" s="34">
        <f t="shared" si="171"/>
        <v>0</v>
      </c>
      <c r="ADT36" s="34">
        <f t="shared" si="172"/>
        <v>31</v>
      </c>
      <c r="ADU36" s="73">
        <f t="shared" si="118"/>
        <v>31</v>
      </c>
      <c r="ADV36" s="216" t="e">
        <f t="shared" si="111"/>
        <v>#DIV/0!</v>
      </c>
      <c r="ADW36" s="34">
        <f t="shared" si="72"/>
        <v>0</v>
      </c>
      <c r="ADX36" s="34">
        <f t="shared" si="73"/>
        <v>0</v>
      </c>
      <c r="ADY36" s="34">
        <f t="shared" si="74"/>
        <v>0</v>
      </c>
      <c r="ADZ36" s="34">
        <f t="shared" si="75"/>
        <v>0</v>
      </c>
      <c r="AEA36" s="34">
        <f t="shared" si="76"/>
        <v>0</v>
      </c>
      <c r="AEB36" s="34">
        <f t="shared" si="77"/>
        <v>31</v>
      </c>
      <c r="AEC36" s="73">
        <f t="shared" si="119"/>
        <v>31</v>
      </c>
      <c r="AED36" s="216">
        <f t="shared" si="112"/>
        <v>1</v>
      </c>
      <c r="AEE36" s="34">
        <f t="shared" si="79"/>
        <v>5</v>
      </c>
      <c r="AEF36" s="34">
        <f t="shared" si="80"/>
        <v>0</v>
      </c>
      <c r="AEG36" s="34">
        <f t="shared" si="81"/>
        <v>0</v>
      </c>
      <c r="AEH36" s="34">
        <f t="shared" si="82"/>
        <v>0</v>
      </c>
      <c r="AEI36" s="34">
        <f t="shared" si="83"/>
        <v>0</v>
      </c>
      <c r="AEJ36" s="34">
        <f t="shared" si="84"/>
        <v>5</v>
      </c>
      <c r="AEK36" s="73">
        <f t="shared" si="120"/>
        <v>10</v>
      </c>
    </row>
    <row r="37" spans="1:817" x14ac:dyDescent="0.3">
      <c r="A37" s="200">
        <f t="shared" si="61"/>
        <v>35</v>
      </c>
      <c r="B37" s="283">
        <f>1*SUBTOTAL(3,A$3:A37)</f>
        <v>35</v>
      </c>
      <c r="C37" s="6" t="str">
        <f>(Mitglieder!C37)</f>
        <v>SolutHugo</v>
      </c>
      <c r="D37" s="171">
        <f t="shared" si="121"/>
        <v>1</v>
      </c>
      <c r="E37" s="171">
        <f t="shared" si="122"/>
        <v>1</v>
      </c>
      <c r="F37" s="56"/>
      <c r="G37" s="207" t="s">
        <v>69</v>
      </c>
      <c r="H37" s="207" t="s">
        <v>69</v>
      </c>
      <c r="I37" s="207" t="s">
        <v>69</v>
      </c>
      <c r="J37" s="207" t="s">
        <v>69</v>
      </c>
      <c r="K37" s="207" t="s">
        <v>69</v>
      </c>
      <c r="L37" s="207" t="s">
        <v>69</v>
      </c>
      <c r="M37" s="207" t="s">
        <v>69</v>
      </c>
      <c r="N37" s="207" t="s">
        <v>69</v>
      </c>
      <c r="O37" s="207" t="s">
        <v>69</v>
      </c>
      <c r="P37" s="207" t="s">
        <v>69</v>
      </c>
      <c r="Q37" s="207" t="s">
        <v>69</v>
      </c>
      <c r="R37" s="207" t="s">
        <v>69</v>
      </c>
      <c r="S37" s="207" t="s">
        <v>69</v>
      </c>
      <c r="T37" s="207" t="s">
        <v>69</v>
      </c>
      <c r="U37" s="207" t="s">
        <v>69</v>
      </c>
      <c r="V37" s="207" t="s">
        <v>69</v>
      </c>
      <c r="W37" s="207" t="s">
        <v>69</v>
      </c>
      <c r="X37" s="207" t="s">
        <v>69</v>
      </c>
      <c r="Y37" s="207" t="s">
        <v>69</v>
      </c>
      <c r="Z37" s="207" t="s">
        <v>69</v>
      </c>
      <c r="AA37" s="207" t="s">
        <v>69</v>
      </c>
      <c r="AB37" s="207" t="s">
        <v>69</v>
      </c>
      <c r="AC37" s="207" t="s">
        <v>69</v>
      </c>
      <c r="AD37" s="207" t="s">
        <v>69</v>
      </c>
      <c r="AE37" s="207" t="s">
        <v>69</v>
      </c>
      <c r="AF37" s="207" t="s">
        <v>69</v>
      </c>
      <c r="AG37" s="207" t="s">
        <v>69</v>
      </c>
      <c r="AH37" s="207" t="s">
        <v>69</v>
      </c>
      <c r="AI37" s="207" t="s">
        <v>69</v>
      </c>
      <c r="AJ37" s="207" t="s">
        <v>69</v>
      </c>
      <c r="AK37" s="207" t="s">
        <v>69</v>
      </c>
      <c r="AL37" s="207" t="s">
        <v>69</v>
      </c>
      <c r="AM37" s="207" t="s">
        <v>69</v>
      </c>
      <c r="AN37" s="207" t="s">
        <v>69</v>
      </c>
      <c r="AO37" s="207" t="s">
        <v>69</v>
      </c>
      <c r="AP37" s="207" t="s">
        <v>69</v>
      </c>
      <c r="AQ37" s="207" t="s">
        <v>69</v>
      </c>
      <c r="AR37" s="207" t="s">
        <v>69</v>
      </c>
      <c r="AS37" s="207" t="s">
        <v>69</v>
      </c>
      <c r="AT37" s="207" t="s">
        <v>69</v>
      </c>
      <c r="AU37" s="207" t="s">
        <v>69</v>
      </c>
      <c r="AV37" s="207" t="s">
        <v>69</v>
      </c>
      <c r="AW37" s="207" t="s">
        <v>69</v>
      </c>
      <c r="AX37" s="207" t="s">
        <v>69</v>
      </c>
      <c r="AY37" s="207" t="s">
        <v>69</v>
      </c>
      <c r="AZ37" s="207" t="s">
        <v>69</v>
      </c>
      <c r="BA37" s="207" t="s">
        <v>69</v>
      </c>
      <c r="BB37" s="207" t="s">
        <v>69</v>
      </c>
      <c r="BC37" s="207" t="s">
        <v>69</v>
      </c>
      <c r="BD37" s="207" t="s">
        <v>69</v>
      </c>
      <c r="BE37" s="207" t="s">
        <v>69</v>
      </c>
      <c r="BF37" s="207" t="s">
        <v>69</v>
      </c>
      <c r="BG37" s="207" t="s">
        <v>69</v>
      </c>
      <c r="BH37" s="207" t="s">
        <v>69</v>
      </c>
      <c r="BI37" s="207" t="s">
        <v>69</v>
      </c>
      <c r="BJ37" s="207" t="s">
        <v>69</v>
      </c>
      <c r="BK37" s="207" t="s">
        <v>69</v>
      </c>
      <c r="BL37" s="207" t="s">
        <v>69</v>
      </c>
      <c r="BM37" s="207" t="s">
        <v>69</v>
      </c>
      <c r="BN37" s="207" t="s">
        <v>69</v>
      </c>
      <c r="BO37" s="207" t="s">
        <v>69</v>
      </c>
      <c r="BP37" s="207" t="s">
        <v>69</v>
      </c>
      <c r="BQ37" s="207" t="s">
        <v>69</v>
      </c>
      <c r="BR37" s="207" t="s">
        <v>69</v>
      </c>
      <c r="BS37" s="207" t="s">
        <v>69</v>
      </c>
      <c r="BT37" s="207" t="s">
        <v>69</v>
      </c>
      <c r="BU37" s="207" t="s">
        <v>69</v>
      </c>
      <c r="BV37" s="207" t="s">
        <v>69</v>
      </c>
      <c r="BW37" s="207" t="s">
        <v>69</v>
      </c>
      <c r="BX37" s="207" t="s">
        <v>69</v>
      </c>
      <c r="BY37" s="207" t="s">
        <v>69</v>
      </c>
      <c r="BZ37" s="207" t="s">
        <v>69</v>
      </c>
      <c r="CA37" s="207" t="s">
        <v>69</v>
      </c>
      <c r="CB37" s="207" t="s">
        <v>69</v>
      </c>
      <c r="CC37" s="207" t="s">
        <v>69</v>
      </c>
      <c r="CD37" s="207" t="s">
        <v>69</v>
      </c>
      <c r="CE37" s="207" t="s">
        <v>69</v>
      </c>
      <c r="CF37" s="207" t="s">
        <v>69</v>
      </c>
      <c r="CG37" s="207" t="s">
        <v>69</v>
      </c>
      <c r="CH37" s="207" t="s">
        <v>69</v>
      </c>
      <c r="CI37" s="207" t="s">
        <v>69</v>
      </c>
      <c r="CJ37" s="207" t="s">
        <v>69</v>
      </c>
      <c r="CK37" s="207" t="s">
        <v>69</v>
      </c>
      <c r="CL37" s="207" t="s">
        <v>69</v>
      </c>
      <c r="CM37" s="207" t="s">
        <v>69</v>
      </c>
      <c r="CN37" s="207" t="s">
        <v>69</v>
      </c>
      <c r="CO37" s="207" t="s">
        <v>69</v>
      </c>
      <c r="CP37" s="207" t="s">
        <v>69</v>
      </c>
      <c r="CQ37" s="207" t="s">
        <v>69</v>
      </c>
      <c r="CR37" s="207" t="s">
        <v>69</v>
      </c>
      <c r="CS37" s="207" t="s">
        <v>69</v>
      </c>
      <c r="CT37" s="207" t="s">
        <v>69</v>
      </c>
      <c r="CU37" s="207" t="s">
        <v>69</v>
      </c>
      <c r="CV37" s="207" t="s">
        <v>69</v>
      </c>
      <c r="CW37" s="207" t="s">
        <v>69</v>
      </c>
      <c r="CX37" s="207" t="s">
        <v>69</v>
      </c>
      <c r="CY37" s="207" t="s">
        <v>69</v>
      </c>
      <c r="CZ37" s="207" t="s">
        <v>69</v>
      </c>
      <c r="DA37" s="207" t="s">
        <v>69</v>
      </c>
      <c r="DB37" s="207" t="s">
        <v>69</v>
      </c>
      <c r="DC37" s="207" t="s">
        <v>69</v>
      </c>
      <c r="DD37" s="207" t="s">
        <v>69</v>
      </c>
      <c r="DE37" s="207" t="s">
        <v>69</v>
      </c>
      <c r="DF37" s="207" t="s">
        <v>69</v>
      </c>
      <c r="DG37" s="207" t="s">
        <v>69</v>
      </c>
      <c r="DH37" s="207" t="s">
        <v>69</v>
      </c>
      <c r="DI37" s="207" t="s">
        <v>69</v>
      </c>
      <c r="DJ37" s="207" t="s">
        <v>69</v>
      </c>
      <c r="DK37" s="207" t="s">
        <v>69</v>
      </c>
      <c r="DL37" s="207" t="s">
        <v>69</v>
      </c>
      <c r="DM37" s="207" t="s">
        <v>69</v>
      </c>
      <c r="DN37" s="207" t="s">
        <v>69</v>
      </c>
      <c r="DO37" s="207" t="s">
        <v>69</v>
      </c>
      <c r="DP37" s="207" t="s">
        <v>69</v>
      </c>
      <c r="DQ37" s="207" t="s">
        <v>69</v>
      </c>
      <c r="DR37" s="207" t="s">
        <v>69</v>
      </c>
      <c r="DS37" s="207" t="s">
        <v>69</v>
      </c>
      <c r="DT37" s="207" t="s">
        <v>69</v>
      </c>
      <c r="DU37" s="207" t="s">
        <v>69</v>
      </c>
      <c r="DV37" s="207" t="s">
        <v>69</v>
      </c>
      <c r="DW37" s="207" t="s">
        <v>69</v>
      </c>
      <c r="DX37" s="207" t="s">
        <v>69</v>
      </c>
      <c r="DY37" s="207" t="s">
        <v>69</v>
      </c>
      <c r="DZ37" s="207" t="s">
        <v>69</v>
      </c>
      <c r="EA37" s="207" t="s">
        <v>69</v>
      </c>
      <c r="EB37" s="207" t="s">
        <v>69</v>
      </c>
      <c r="EC37" s="207" t="s">
        <v>69</v>
      </c>
      <c r="ED37" s="207" t="s">
        <v>69</v>
      </c>
      <c r="EE37" s="207" t="s">
        <v>69</v>
      </c>
      <c r="EF37" s="207" t="s">
        <v>69</v>
      </c>
      <c r="EG37" s="207" t="s">
        <v>69</v>
      </c>
      <c r="EH37" s="207" t="s">
        <v>69</v>
      </c>
      <c r="EI37" s="207" t="s">
        <v>69</v>
      </c>
      <c r="EJ37" s="207" t="s">
        <v>69</v>
      </c>
      <c r="EK37" s="207" t="s">
        <v>69</v>
      </c>
      <c r="EL37" s="207" t="s">
        <v>69</v>
      </c>
      <c r="EM37" s="207" t="s">
        <v>69</v>
      </c>
      <c r="EN37" s="207" t="s">
        <v>69</v>
      </c>
      <c r="EO37" s="207" t="s">
        <v>69</v>
      </c>
      <c r="EP37" s="207" t="s">
        <v>69</v>
      </c>
      <c r="EQ37" s="207" t="s">
        <v>69</v>
      </c>
      <c r="ER37" s="207" t="s">
        <v>69</v>
      </c>
      <c r="ES37" s="207" t="s">
        <v>69</v>
      </c>
      <c r="ET37" s="207" t="s">
        <v>69</v>
      </c>
      <c r="EU37" s="207" t="s">
        <v>69</v>
      </c>
      <c r="EV37" s="207" t="s">
        <v>69</v>
      </c>
      <c r="EW37" s="207" t="s">
        <v>69</v>
      </c>
      <c r="EX37" s="207" t="s">
        <v>69</v>
      </c>
      <c r="EY37" s="207" t="s">
        <v>69</v>
      </c>
      <c r="EZ37" s="207" t="s">
        <v>69</v>
      </c>
      <c r="FA37" s="207" t="s">
        <v>69</v>
      </c>
      <c r="FB37" s="207" t="s">
        <v>69</v>
      </c>
      <c r="FC37" s="207" t="s">
        <v>69</v>
      </c>
      <c r="FD37" s="207" t="s">
        <v>69</v>
      </c>
      <c r="FE37" s="207" t="s">
        <v>69</v>
      </c>
      <c r="FF37" s="207" t="s">
        <v>69</v>
      </c>
      <c r="FG37" s="207" t="s">
        <v>69</v>
      </c>
      <c r="FH37" s="207" t="s">
        <v>69</v>
      </c>
      <c r="FI37" s="207" t="s">
        <v>69</v>
      </c>
      <c r="FJ37" s="207" t="s">
        <v>69</v>
      </c>
      <c r="FK37" s="207" t="s">
        <v>69</v>
      </c>
      <c r="FL37" s="207" t="s">
        <v>69</v>
      </c>
      <c r="FM37" s="207" t="s">
        <v>69</v>
      </c>
      <c r="FN37" s="207" t="s">
        <v>69</v>
      </c>
      <c r="FO37" s="207" t="s">
        <v>69</v>
      </c>
      <c r="FP37" s="207" t="s">
        <v>69</v>
      </c>
      <c r="FQ37" s="207" t="s">
        <v>69</v>
      </c>
      <c r="FR37" s="207" t="s">
        <v>69</v>
      </c>
      <c r="FS37" s="207" t="s">
        <v>69</v>
      </c>
      <c r="FT37" s="207" t="s">
        <v>69</v>
      </c>
      <c r="FU37" s="207" t="s">
        <v>69</v>
      </c>
      <c r="FV37" s="207" t="s">
        <v>69</v>
      </c>
      <c r="FW37" s="207" t="s">
        <v>69</v>
      </c>
      <c r="FX37" s="207" t="s">
        <v>69</v>
      </c>
      <c r="FY37" s="207" t="s">
        <v>69</v>
      </c>
      <c r="FZ37" s="207" t="s">
        <v>69</v>
      </c>
      <c r="GA37" s="207" t="s">
        <v>69</v>
      </c>
      <c r="GB37" s="207" t="s">
        <v>69</v>
      </c>
      <c r="GC37" s="207" t="s">
        <v>69</v>
      </c>
      <c r="GD37" s="207" t="s">
        <v>69</v>
      </c>
      <c r="GE37" s="207" t="s">
        <v>69</v>
      </c>
      <c r="GF37" s="207" t="s">
        <v>69</v>
      </c>
      <c r="GG37" s="207" t="s">
        <v>69</v>
      </c>
      <c r="GH37" s="207" t="s">
        <v>69</v>
      </c>
      <c r="GI37" s="207" t="s">
        <v>69</v>
      </c>
      <c r="GJ37" s="207" t="s">
        <v>69</v>
      </c>
      <c r="GK37" s="207" t="s">
        <v>69</v>
      </c>
      <c r="GL37" s="207" t="s">
        <v>69</v>
      </c>
      <c r="GM37" s="207" t="s">
        <v>69</v>
      </c>
      <c r="GN37" s="207" t="s">
        <v>69</v>
      </c>
      <c r="GO37" s="207" t="s">
        <v>69</v>
      </c>
      <c r="GP37" s="207" t="s">
        <v>69</v>
      </c>
      <c r="GQ37" s="207" t="s">
        <v>69</v>
      </c>
      <c r="GR37" s="207" t="s">
        <v>69</v>
      </c>
      <c r="GS37" s="207" t="s">
        <v>69</v>
      </c>
      <c r="GT37" s="207" t="s">
        <v>69</v>
      </c>
      <c r="GU37" s="207" t="s">
        <v>69</v>
      </c>
      <c r="GV37" s="207" t="s">
        <v>69</v>
      </c>
      <c r="GW37" s="207" t="s">
        <v>69</v>
      </c>
      <c r="GX37" s="207" t="s">
        <v>69</v>
      </c>
      <c r="GY37" s="207" t="s">
        <v>69</v>
      </c>
      <c r="GZ37" s="207" t="s">
        <v>69</v>
      </c>
      <c r="HA37" s="207" t="s">
        <v>69</v>
      </c>
      <c r="HB37" s="207" t="s">
        <v>69</v>
      </c>
      <c r="HC37" s="207" t="s">
        <v>69</v>
      </c>
      <c r="HD37" s="207" t="s">
        <v>69</v>
      </c>
      <c r="HE37" s="207" t="s">
        <v>69</v>
      </c>
      <c r="HF37" s="207" t="s">
        <v>69</v>
      </c>
      <c r="HG37" s="207" t="s">
        <v>69</v>
      </c>
      <c r="HH37" s="207" t="s">
        <v>69</v>
      </c>
      <c r="HI37" s="207" t="s">
        <v>69</v>
      </c>
      <c r="HJ37" s="207" t="s">
        <v>69</v>
      </c>
      <c r="HK37" s="207" t="s">
        <v>69</v>
      </c>
      <c r="HL37" s="207" t="s">
        <v>69</v>
      </c>
      <c r="HM37" s="207" t="s">
        <v>69</v>
      </c>
      <c r="HN37" s="207" t="s">
        <v>69</v>
      </c>
      <c r="HO37" s="207" t="s">
        <v>69</v>
      </c>
      <c r="HP37" s="207" t="s">
        <v>69</v>
      </c>
      <c r="HQ37" s="207" t="s">
        <v>69</v>
      </c>
      <c r="HR37" s="207" t="s">
        <v>69</v>
      </c>
      <c r="HS37" s="207" t="s">
        <v>69</v>
      </c>
      <c r="HT37" s="207" t="s">
        <v>69</v>
      </c>
      <c r="HU37" s="207" t="s">
        <v>69</v>
      </c>
      <c r="HV37" s="207" t="s">
        <v>69</v>
      </c>
      <c r="HW37" s="207" t="s">
        <v>69</v>
      </c>
      <c r="HX37" s="207" t="s">
        <v>69</v>
      </c>
      <c r="HY37" s="207" t="s">
        <v>69</v>
      </c>
      <c r="HZ37" s="207" t="s">
        <v>69</v>
      </c>
      <c r="IA37" s="207" t="s">
        <v>69</v>
      </c>
      <c r="IB37" s="207" t="s">
        <v>69</v>
      </c>
      <c r="IC37" s="207" t="s">
        <v>69</v>
      </c>
      <c r="ID37" s="207" t="s">
        <v>69</v>
      </c>
      <c r="IE37" s="207" t="s">
        <v>69</v>
      </c>
      <c r="IF37" s="207" t="s">
        <v>69</v>
      </c>
      <c r="IG37" s="207" t="s">
        <v>69</v>
      </c>
      <c r="IH37" s="207" t="s">
        <v>69</v>
      </c>
      <c r="II37" s="207" t="s">
        <v>69</v>
      </c>
      <c r="IJ37" s="207" t="s">
        <v>69</v>
      </c>
      <c r="IK37" s="207" t="s">
        <v>69</v>
      </c>
      <c r="IL37" s="207" t="s">
        <v>69</v>
      </c>
      <c r="IM37" s="207" t="s">
        <v>69</v>
      </c>
      <c r="IN37" s="207" t="s">
        <v>69</v>
      </c>
      <c r="IO37" s="207" t="s">
        <v>69</v>
      </c>
      <c r="IP37" s="207" t="s">
        <v>69</v>
      </c>
      <c r="IQ37" s="207" t="s">
        <v>69</v>
      </c>
      <c r="IR37" s="207" t="s">
        <v>69</v>
      </c>
      <c r="IS37" s="207" t="s">
        <v>69</v>
      </c>
      <c r="IT37" s="207" t="s">
        <v>69</v>
      </c>
      <c r="IU37" s="207" t="s">
        <v>69</v>
      </c>
      <c r="IV37" s="207" t="s">
        <v>69</v>
      </c>
      <c r="IW37" s="207" t="s">
        <v>69</v>
      </c>
      <c r="IX37" s="207" t="s">
        <v>69</v>
      </c>
      <c r="IY37" s="207" t="s">
        <v>69</v>
      </c>
      <c r="IZ37" s="207" t="s">
        <v>69</v>
      </c>
      <c r="JA37" s="207" t="s">
        <v>69</v>
      </c>
      <c r="JB37" s="207" t="s">
        <v>69</v>
      </c>
      <c r="JC37" s="207" t="s">
        <v>69</v>
      </c>
      <c r="JD37" s="207" t="s">
        <v>69</v>
      </c>
      <c r="JE37" s="207" t="s">
        <v>69</v>
      </c>
      <c r="JF37" s="207" t="s">
        <v>69</v>
      </c>
      <c r="JG37" s="207" t="s">
        <v>69</v>
      </c>
      <c r="JH37" s="207" t="s">
        <v>69</v>
      </c>
      <c r="JI37" s="207" t="s">
        <v>69</v>
      </c>
      <c r="JJ37" s="207" t="s">
        <v>69</v>
      </c>
      <c r="JK37" s="207" t="s">
        <v>69</v>
      </c>
      <c r="JL37" s="207" t="s">
        <v>69</v>
      </c>
      <c r="JM37" s="207" t="s">
        <v>69</v>
      </c>
      <c r="JN37" s="207" t="s">
        <v>69</v>
      </c>
      <c r="JO37" s="207" t="s">
        <v>69</v>
      </c>
      <c r="JP37" s="207" t="s">
        <v>69</v>
      </c>
      <c r="JQ37" s="207" t="s">
        <v>69</v>
      </c>
      <c r="JR37" s="207" t="s">
        <v>69</v>
      </c>
      <c r="JS37" s="207" t="s">
        <v>69</v>
      </c>
      <c r="JT37" s="207" t="s">
        <v>69</v>
      </c>
      <c r="JU37" s="207" t="s">
        <v>69</v>
      </c>
      <c r="JV37" s="207" t="s">
        <v>69</v>
      </c>
      <c r="JW37" s="207" t="s">
        <v>69</v>
      </c>
      <c r="JX37" s="207" t="s">
        <v>69</v>
      </c>
      <c r="JY37" s="207" t="s">
        <v>69</v>
      </c>
      <c r="JZ37" s="207" t="s">
        <v>69</v>
      </c>
      <c r="KA37" s="207" t="s">
        <v>69</v>
      </c>
      <c r="KB37" s="207" t="s">
        <v>69</v>
      </c>
      <c r="KC37" s="207" t="s">
        <v>69</v>
      </c>
      <c r="KD37" s="207" t="s">
        <v>69</v>
      </c>
      <c r="KE37" s="207" t="s">
        <v>69</v>
      </c>
      <c r="KF37" s="207" t="s">
        <v>69</v>
      </c>
      <c r="KG37" s="207" t="s">
        <v>69</v>
      </c>
      <c r="KH37" s="207" t="s">
        <v>69</v>
      </c>
      <c r="KI37" s="207" t="s">
        <v>69</v>
      </c>
      <c r="KJ37" s="207" t="s">
        <v>69</v>
      </c>
      <c r="KK37" s="207" t="s">
        <v>69</v>
      </c>
      <c r="KL37" s="207" t="s">
        <v>69</v>
      </c>
      <c r="KM37" s="207" t="s">
        <v>69</v>
      </c>
      <c r="KN37" s="207" t="s">
        <v>69</v>
      </c>
      <c r="KO37" s="207" t="s">
        <v>69</v>
      </c>
      <c r="KP37" s="207" t="s">
        <v>69</v>
      </c>
      <c r="KQ37" s="207" t="s">
        <v>69</v>
      </c>
      <c r="KR37" s="207" t="s">
        <v>69</v>
      </c>
      <c r="KS37" s="207" t="s">
        <v>69</v>
      </c>
      <c r="KT37" s="207" t="s">
        <v>69</v>
      </c>
      <c r="KU37" s="207" t="s">
        <v>69</v>
      </c>
      <c r="KV37" s="207" t="s">
        <v>69</v>
      </c>
      <c r="KW37" s="207" t="s">
        <v>69</v>
      </c>
      <c r="KX37" s="207" t="s">
        <v>69</v>
      </c>
      <c r="KY37" s="207" t="s">
        <v>69</v>
      </c>
      <c r="KZ37" s="207" t="s">
        <v>69</v>
      </c>
      <c r="LA37" s="207" t="s">
        <v>69</v>
      </c>
      <c r="LB37" s="207" t="s">
        <v>69</v>
      </c>
      <c r="LC37" s="207" t="s">
        <v>69</v>
      </c>
      <c r="LD37" s="207" t="s">
        <v>69</v>
      </c>
      <c r="LE37" s="207" t="s">
        <v>69</v>
      </c>
      <c r="LF37" s="207" t="s">
        <v>69</v>
      </c>
      <c r="LG37" s="207" t="s">
        <v>69</v>
      </c>
      <c r="LH37" s="207" t="s">
        <v>69</v>
      </c>
      <c r="LI37" s="207" t="s">
        <v>69</v>
      </c>
      <c r="LJ37" s="207" t="s">
        <v>69</v>
      </c>
      <c r="LK37" s="207" t="s">
        <v>69</v>
      </c>
      <c r="LL37" s="207" t="s">
        <v>69</v>
      </c>
      <c r="LM37" s="207" t="s">
        <v>69</v>
      </c>
      <c r="LN37" s="207" t="s">
        <v>69</v>
      </c>
      <c r="LO37" s="207" t="s">
        <v>69</v>
      </c>
      <c r="LP37" s="207" t="s">
        <v>69</v>
      </c>
      <c r="LQ37" s="207" t="s">
        <v>69</v>
      </c>
      <c r="LR37" s="207" t="s">
        <v>69</v>
      </c>
      <c r="LS37" s="207" t="s">
        <v>69</v>
      </c>
      <c r="LT37" s="207" t="s">
        <v>69</v>
      </c>
      <c r="LU37" s="207" t="s">
        <v>69</v>
      </c>
      <c r="LV37" s="207" t="s">
        <v>69</v>
      </c>
      <c r="LW37" s="207" t="s">
        <v>69</v>
      </c>
      <c r="LX37" s="207" t="s">
        <v>69</v>
      </c>
      <c r="LY37" s="207" t="s">
        <v>69</v>
      </c>
      <c r="LZ37" s="207" t="s">
        <v>69</v>
      </c>
      <c r="MA37" s="207" t="s">
        <v>69</v>
      </c>
      <c r="MB37" s="207" t="s">
        <v>69</v>
      </c>
      <c r="MC37" s="207" t="s">
        <v>69</v>
      </c>
      <c r="MD37" s="207" t="s">
        <v>69</v>
      </c>
      <c r="ME37" s="207" t="s">
        <v>69</v>
      </c>
      <c r="MF37" s="207" t="s">
        <v>69</v>
      </c>
      <c r="MG37" s="207" t="s">
        <v>69</v>
      </c>
      <c r="MH37" s="207" t="s">
        <v>69</v>
      </c>
      <c r="MI37" s="207" t="s">
        <v>69</v>
      </c>
      <c r="MJ37" s="207" t="s">
        <v>69</v>
      </c>
      <c r="MK37" s="207" t="s">
        <v>69</v>
      </c>
      <c r="ML37" s="207" t="s">
        <v>69</v>
      </c>
      <c r="MM37" s="207" t="s">
        <v>69</v>
      </c>
      <c r="MN37" s="207" t="s">
        <v>69</v>
      </c>
      <c r="MO37" s="207" t="s">
        <v>69</v>
      </c>
      <c r="MP37" s="207" t="s">
        <v>69</v>
      </c>
      <c r="MQ37" s="207" t="s">
        <v>69</v>
      </c>
      <c r="MR37" s="207" t="s">
        <v>69</v>
      </c>
      <c r="MS37" s="207" t="s">
        <v>69</v>
      </c>
      <c r="MT37" s="207" t="s">
        <v>69</v>
      </c>
      <c r="MU37" s="207" t="s">
        <v>69</v>
      </c>
      <c r="MV37" s="207" t="s">
        <v>69</v>
      </c>
      <c r="MW37" s="207" t="s">
        <v>69</v>
      </c>
      <c r="MX37" s="207" t="s">
        <v>69</v>
      </c>
      <c r="MY37" s="207" t="s">
        <v>69</v>
      </c>
      <c r="MZ37" s="207" t="s">
        <v>69</v>
      </c>
      <c r="NA37" s="207" t="s">
        <v>69</v>
      </c>
      <c r="NB37" s="207" t="s">
        <v>69</v>
      </c>
      <c r="NC37" s="207" t="s">
        <v>69</v>
      </c>
      <c r="ND37" s="207" t="s">
        <v>69</v>
      </c>
      <c r="NE37" s="207" t="s">
        <v>69</v>
      </c>
      <c r="NF37" s="207" t="s">
        <v>69</v>
      </c>
      <c r="NG37" s="207" t="s">
        <v>69</v>
      </c>
      <c r="NH37" s="207" t="s">
        <v>69</v>
      </c>
      <c r="NI37" s="207" t="s">
        <v>69</v>
      </c>
      <c r="NJ37" s="207" t="s">
        <v>69</v>
      </c>
      <c r="NK37" s="207" t="s">
        <v>69</v>
      </c>
      <c r="NL37" s="207" t="s">
        <v>69</v>
      </c>
      <c r="NM37" s="207" t="s">
        <v>69</v>
      </c>
      <c r="NN37" s="207" t="s">
        <v>69</v>
      </c>
      <c r="NO37" s="207" t="s">
        <v>69</v>
      </c>
      <c r="NP37" s="207" t="s">
        <v>69</v>
      </c>
      <c r="NQ37" s="207" t="s">
        <v>69</v>
      </c>
      <c r="NR37" s="207" t="s">
        <v>69</v>
      </c>
      <c r="NS37" s="207" t="s">
        <v>69</v>
      </c>
      <c r="NT37" s="207" t="s">
        <v>69</v>
      </c>
      <c r="NU37" s="207" t="s">
        <v>69</v>
      </c>
      <c r="NV37" s="207" t="s">
        <v>69</v>
      </c>
      <c r="NW37" s="207" t="s">
        <v>69</v>
      </c>
      <c r="NX37" s="207" t="s">
        <v>69</v>
      </c>
      <c r="NY37" s="207" t="s">
        <v>69</v>
      </c>
      <c r="NZ37" s="207" t="s">
        <v>69</v>
      </c>
      <c r="OA37" s="207" t="s">
        <v>69</v>
      </c>
      <c r="OB37" s="207" t="s">
        <v>69</v>
      </c>
      <c r="OC37" s="207" t="s">
        <v>69</v>
      </c>
      <c r="OD37" s="207" t="s">
        <v>69</v>
      </c>
      <c r="OE37" s="207" t="s">
        <v>69</v>
      </c>
      <c r="OF37" s="207" t="s">
        <v>69</v>
      </c>
      <c r="OG37" s="207" t="s">
        <v>69</v>
      </c>
      <c r="OH37" s="207" t="s">
        <v>69</v>
      </c>
      <c r="OI37" s="207" t="s">
        <v>69</v>
      </c>
      <c r="OJ37" s="207" t="s">
        <v>69</v>
      </c>
      <c r="OK37" s="207" t="s">
        <v>69</v>
      </c>
      <c r="OL37" s="207" t="s">
        <v>69</v>
      </c>
      <c r="OM37" s="207" t="s">
        <v>69</v>
      </c>
      <c r="ON37" s="207" t="s">
        <v>69</v>
      </c>
      <c r="OO37" s="207" t="s">
        <v>69</v>
      </c>
      <c r="OP37" s="207" t="s">
        <v>69</v>
      </c>
      <c r="OQ37" s="207" t="s">
        <v>69</v>
      </c>
      <c r="OR37" s="207" t="s">
        <v>69</v>
      </c>
      <c r="OS37" s="207" t="s">
        <v>69</v>
      </c>
      <c r="OT37" s="207" t="s">
        <v>69</v>
      </c>
      <c r="OU37" s="207" t="s">
        <v>69</v>
      </c>
      <c r="OV37" s="207" t="s">
        <v>69</v>
      </c>
      <c r="OW37" s="207" t="s">
        <v>69</v>
      </c>
      <c r="OX37" s="207" t="s">
        <v>69</v>
      </c>
      <c r="OY37" s="207" t="s">
        <v>69</v>
      </c>
      <c r="OZ37" s="207" t="s">
        <v>69</v>
      </c>
      <c r="PA37" s="207" t="s">
        <v>69</v>
      </c>
      <c r="PB37" s="207" t="s">
        <v>69</v>
      </c>
      <c r="PC37" s="207" t="s">
        <v>69</v>
      </c>
      <c r="PD37" s="207" t="s">
        <v>69</v>
      </c>
      <c r="PE37" s="207" t="s">
        <v>69</v>
      </c>
      <c r="PF37" s="207" t="s">
        <v>69</v>
      </c>
      <c r="PG37" s="207" t="s">
        <v>69</v>
      </c>
      <c r="PH37" s="207" t="s">
        <v>69</v>
      </c>
      <c r="PI37" s="207" t="s">
        <v>69</v>
      </c>
      <c r="PJ37" s="207" t="s">
        <v>69</v>
      </c>
      <c r="PK37" s="207" t="s">
        <v>69</v>
      </c>
      <c r="PL37" s="207" t="s">
        <v>69</v>
      </c>
      <c r="PM37" s="207" t="s">
        <v>69</v>
      </c>
      <c r="PN37" s="207" t="s">
        <v>69</v>
      </c>
      <c r="PO37" s="207" t="s">
        <v>69</v>
      </c>
      <c r="PP37" s="207" t="s">
        <v>69</v>
      </c>
      <c r="PQ37" s="207" t="s">
        <v>69</v>
      </c>
      <c r="PR37" s="207" t="s">
        <v>69</v>
      </c>
      <c r="PS37" s="207" t="s">
        <v>69</v>
      </c>
      <c r="PT37" s="207" t="s">
        <v>69</v>
      </c>
      <c r="PU37" s="207" t="s">
        <v>69</v>
      </c>
      <c r="PV37" s="207" t="s">
        <v>69</v>
      </c>
      <c r="PW37" s="207" t="s">
        <v>69</v>
      </c>
      <c r="PX37" s="207" t="s">
        <v>69</v>
      </c>
      <c r="PY37" s="207" t="s">
        <v>69</v>
      </c>
      <c r="PZ37" s="207" t="s">
        <v>69</v>
      </c>
      <c r="QA37" s="207" t="s">
        <v>69</v>
      </c>
      <c r="QB37" s="207" t="s">
        <v>69</v>
      </c>
      <c r="QC37" s="207" t="s">
        <v>69</v>
      </c>
      <c r="QD37" s="207" t="s">
        <v>69</v>
      </c>
      <c r="QE37" s="207" t="s">
        <v>69</v>
      </c>
      <c r="QF37" s="207" t="s">
        <v>69</v>
      </c>
      <c r="QG37" s="207" t="s">
        <v>69</v>
      </c>
      <c r="QH37" s="207" t="s">
        <v>69</v>
      </c>
      <c r="QI37" s="207" t="s">
        <v>69</v>
      </c>
      <c r="QJ37" s="207" t="s">
        <v>69</v>
      </c>
      <c r="QK37" s="207" t="s">
        <v>69</v>
      </c>
      <c r="QL37" s="207" t="s">
        <v>69</v>
      </c>
      <c r="QM37" s="207" t="s">
        <v>69</v>
      </c>
      <c r="QN37" s="207" t="s">
        <v>69</v>
      </c>
      <c r="QO37" s="207" t="s">
        <v>69</v>
      </c>
      <c r="QP37" s="207" t="s">
        <v>69</v>
      </c>
      <c r="QQ37" s="207" t="s">
        <v>69</v>
      </c>
      <c r="QR37" s="207" t="s">
        <v>69</v>
      </c>
      <c r="QS37" s="207" t="s">
        <v>69</v>
      </c>
      <c r="QT37" s="207" t="s">
        <v>69</v>
      </c>
      <c r="QU37" s="207" t="s">
        <v>69</v>
      </c>
      <c r="QV37" s="207" t="s">
        <v>69</v>
      </c>
      <c r="QW37" s="207" t="s">
        <v>69</v>
      </c>
      <c r="QX37" s="207" t="s">
        <v>69</v>
      </c>
      <c r="QY37" s="207" t="s">
        <v>69</v>
      </c>
      <c r="QZ37" s="207" t="s">
        <v>69</v>
      </c>
      <c r="RA37" s="207" t="s">
        <v>69</v>
      </c>
      <c r="RB37" s="207" t="s">
        <v>69</v>
      </c>
      <c r="RC37" s="207" t="s">
        <v>69</v>
      </c>
      <c r="RD37" s="207" t="s">
        <v>69</v>
      </c>
      <c r="RE37" s="207" t="s">
        <v>69</v>
      </c>
      <c r="RF37" s="207" t="s">
        <v>69</v>
      </c>
      <c r="RG37" s="207" t="s">
        <v>69</v>
      </c>
      <c r="RH37" s="207" t="s">
        <v>69</v>
      </c>
      <c r="RI37" s="207" t="s">
        <v>69</v>
      </c>
      <c r="RJ37" s="207" t="s">
        <v>69</v>
      </c>
      <c r="RK37" s="207" t="s">
        <v>69</v>
      </c>
      <c r="RL37" s="207" t="s">
        <v>69</v>
      </c>
      <c r="RM37" s="207" t="s">
        <v>69</v>
      </c>
      <c r="RN37" s="207" t="s">
        <v>69</v>
      </c>
      <c r="RO37" s="207" t="s">
        <v>69</v>
      </c>
      <c r="RP37" s="207" t="s">
        <v>69</v>
      </c>
      <c r="RQ37" s="207" t="s">
        <v>69</v>
      </c>
      <c r="RR37" s="207" t="s">
        <v>69</v>
      </c>
      <c r="RS37" s="207" t="s">
        <v>69</v>
      </c>
      <c r="RT37" s="207" t="s">
        <v>69</v>
      </c>
      <c r="RU37" s="207" t="s">
        <v>69</v>
      </c>
      <c r="RV37" s="207" t="s">
        <v>69</v>
      </c>
      <c r="RW37" s="207" t="s">
        <v>69</v>
      </c>
      <c r="RX37" s="207" t="s">
        <v>69</v>
      </c>
      <c r="RY37" s="207" t="s">
        <v>69</v>
      </c>
      <c r="RZ37" s="207" t="s">
        <v>69</v>
      </c>
      <c r="SA37" s="207" t="s">
        <v>69</v>
      </c>
      <c r="SB37" s="207" t="s">
        <v>69</v>
      </c>
      <c r="SC37" s="207" t="s">
        <v>69</v>
      </c>
      <c r="SD37" s="207" t="s">
        <v>69</v>
      </c>
      <c r="SE37" s="207" t="s">
        <v>69</v>
      </c>
      <c r="SF37" s="207" t="s">
        <v>69</v>
      </c>
      <c r="SG37" s="207" t="s">
        <v>69</v>
      </c>
      <c r="SH37" s="207" t="s">
        <v>69</v>
      </c>
      <c r="SI37" s="207" t="s">
        <v>69</v>
      </c>
      <c r="SJ37" s="207" t="s">
        <v>69</v>
      </c>
      <c r="SK37" s="207" t="s">
        <v>69</v>
      </c>
      <c r="SL37" s="207" t="s">
        <v>69</v>
      </c>
      <c r="SM37" s="207" t="s">
        <v>69</v>
      </c>
      <c r="SN37" s="207" t="s">
        <v>69</v>
      </c>
      <c r="SO37" s="207" t="s">
        <v>69</v>
      </c>
      <c r="SP37" s="207" t="s">
        <v>69</v>
      </c>
      <c r="SQ37" s="207" t="s">
        <v>69</v>
      </c>
      <c r="SR37" s="207" t="s">
        <v>69</v>
      </c>
      <c r="SS37" s="207" t="s">
        <v>69</v>
      </c>
      <c r="ST37" s="207" t="s">
        <v>69</v>
      </c>
      <c r="SU37" s="207" t="s">
        <v>69</v>
      </c>
      <c r="SV37" s="207" t="s">
        <v>69</v>
      </c>
      <c r="SW37" s="207" t="s">
        <v>69</v>
      </c>
      <c r="SX37" s="207" t="s">
        <v>69</v>
      </c>
      <c r="SY37" s="207" t="s">
        <v>69</v>
      </c>
      <c r="SZ37" s="207" t="s">
        <v>69</v>
      </c>
      <c r="TA37" s="207" t="s">
        <v>69</v>
      </c>
      <c r="TB37" s="207" t="s">
        <v>69</v>
      </c>
      <c r="TC37" s="207" t="s">
        <v>69</v>
      </c>
      <c r="TD37" s="207" t="s">
        <v>69</v>
      </c>
      <c r="TE37" s="207" t="s">
        <v>69</v>
      </c>
      <c r="TF37" s="207" t="s">
        <v>69</v>
      </c>
      <c r="TG37" s="207" t="s">
        <v>69</v>
      </c>
      <c r="TH37" s="207" t="s">
        <v>69</v>
      </c>
      <c r="TI37" s="207" t="s">
        <v>69</v>
      </c>
      <c r="TJ37" s="207" t="s">
        <v>69</v>
      </c>
      <c r="TK37" s="207" t="s">
        <v>69</v>
      </c>
      <c r="TL37" s="207" t="s">
        <v>69</v>
      </c>
      <c r="TM37" s="207" t="s">
        <v>69</v>
      </c>
      <c r="TN37" s="207" t="s">
        <v>69</v>
      </c>
      <c r="TO37" s="207" t="s">
        <v>69</v>
      </c>
      <c r="TP37" s="207" t="s">
        <v>69</v>
      </c>
      <c r="TQ37" s="207" t="s">
        <v>69</v>
      </c>
      <c r="TR37" s="207" t="s">
        <v>69</v>
      </c>
      <c r="TS37" s="207" t="s">
        <v>69</v>
      </c>
      <c r="TT37" s="207" t="s">
        <v>69</v>
      </c>
      <c r="TU37" s="207" t="s">
        <v>69</v>
      </c>
      <c r="TV37" s="207" t="s">
        <v>69</v>
      </c>
      <c r="TW37" s="207" t="s">
        <v>69</v>
      </c>
      <c r="TX37" s="207" t="s">
        <v>69</v>
      </c>
      <c r="TY37" s="207" t="s">
        <v>69</v>
      </c>
      <c r="TZ37" s="207" t="s">
        <v>69</v>
      </c>
      <c r="UA37" s="207" t="s">
        <v>69</v>
      </c>
      <c r="UB37" s="207" t="s">
        <v>69</v>
      </c>
      <c r="UC37" s="207" t="s">
        <v>69</v>
      </c>
      <c r="UD37" s="207" t="s">
        <v>69</v>
      </c>
      <c r="UE37" s="207" t="s">
        <v>69</v>
      </c>
      <c r="UF37" s="207" t="s">
        <v>69</v>
      </c>
      <c r="UG37" s="207" t="s">
        <v>69</v>
      </c>
      <c r="UH37" s="207" t="s">
        <v>69</v>
      </c>
      <c r="UI37" s="207" t="s">
        <v>69</v>
      </c>
      <c r="UJ37" s="207" t="s">
        <v>69</v>
      </c>
      <c r="UK37" s="207" t="s">
        <v>69</v>
      </c>
      <c r="UL37" s="207" t="s">
        <v>69</v>
      </c>
      <c r="UM37" s="207" t="s">
        <v>69</v>
      </c>
      <c r="UN37" s="207" t="s">
        <v>69</v>
      </c>
      <c r="UO37" s="207" t="s">
        <v>69</v>
      </c>
      <c r="UP37" s="207" t="s">
        <v>69</v>
      </c>
      <c r="UQ37" s="207" t="s">
        <v>69</v>
      </c>
      <c r="UR37" s="207" t="s">
        <v>69</v>
      </c>
      <c r="US37" s="207" t="s">
        <v>69</v>
      </c>
      <c r="UT37" s="207" t="s">
        <v>69</v>
      </c>
      <c r="UU37" s="207" t="s">
        <v>69</v>
      </c>
      <c r="UV37" s="207" t="s">
        <v>69</v>
      </c>
      <c r="UW37" s="207" t="s">
        <v>69</v>
      </c>
      <c r="UX37" s="207" t="s">
        <v>69</v>
      </c>
      <c r="UY37" s="207" t="s">
        <v>69</v>
      </c>
      <c r="UZ37" s="207" t="s">
        <v>69</v>
      </c>
      <c r="VA37" s="207" t="s">
        <v>69</v>
      </c>
      <c r="VB37" s="207" t="s">
        <v>69</v>
      </c>
      <c r="VC37" s="207" t="s">
        <v>69</v>
      </c>
      <c r="VD37" s="207" t="s">
        <v>69</v>
      </c>
      <c r="VE37" s="207" t="s">
        <v>69</v>
      </c>
      <c r="VF37" s="207" t="s">
        <v>69</v>
      </c>
      <c r="VG37" s="207" t="s">
        <v>69</v>
      </c>
      <c r="VH37" s="207" t="s">
        <v>69</v>
      </c>
      <c r="VI37" s="207" t="s">
        <v>69</v>
      </c>
      <c r="VJ37" s="207" t="s">
        <v>69</v>
      </c>
      <c r="VK37" s="207" t="s">
        <v>69</v>
      </c>
      <c r="VL37" s="207" t="s">
        <v>69</v>
      </c>
      <c r="VM37" s="207" t="s">
        <v>69</v>
      </c>
      <c r="VN37" s="207" t="s">
        <v>69</v>
      </c>
      <c r="VO37" s="207" t="s">
        <v>69</v>
      </c>
      <c r="VP37" s="207" t="s">
        <v>69</v>
      </c>
      <c r="VQ37" s="207" t="s">
        <v>69</v>
      </c>
      <c r="VR37" s="207" t="s">
        <v>69</v>
      </c>
      <c r="VS37" s="207" t="s">
        <v>69</v>
      </c>
      <c r="VT37" s="207" t="s">
        <v>69</v>
      </c>
      <c r="VU37" s="207" t="s">
        <v>69</v>
      </c>
      <c r="VV37" s="207" t="s">
        <v>69</v>
      </c>
      <c r="VW37" s="207" t="s">
        <v>69</v>
      </c>
      <c r="VX37" s="207" t="s">
        <v>69</v>
      </c>
      <c r="VY37" s="207" t="s">
        <v>69</v>
      </c>
      <c r="VZ37" s="207" t="s">
        <v>69</v>
      </c>
      <c r="WA37" s="207" t="s">
        <v>69</v>
      </c>
      <c r="WB37" s="207" t="s">
        <v>69</v>
      </c>
      <c r="WC37" s="207" t="s">
        <v>69</v>
      </c>
      <c r="WD37" s="207" t="s">
        <v>69</v>
      </c>
      <c r="WE37" s="207" t="s">
        <v>69</v>
      </c>
      <c r="WF37" s="207" t="s">
        <v>69</v>
      </c>
      <c r="WG37" s="207" t="s">
        <v>69</v>
      </c>
      <c r="WH37" s="207" t="s">
        <v>69</v>
      </c>
      <c r="WI37" s="207" t="s">
        <v>69</v>
      </c>
      <c r="WJ37" s="207" t="s">
        <v>69</v>
      </c>
      <c r="WK37" s="207" t="s">
        <v>69</v>
      </c>
      <c r="WL37" s="207" t="s">
        <v>69</v>
      </c>
      <c r="WM37" s="207" t="s">
        <v>69</v>
      </c>
      <c r="WN37" s="207" t="s">
        <v>69</v>
      </c>
      <c r="WO37" s="207" t="s">
        <v>69</v>
      </c>
      <c r="WP37" s="207" t="s">
        <v>69</v>
      </c>
      <c r="WQ37" s="207" t="s">
        <v>69</v>
      </c>
      <c r="WR37" s="207" t="s">
        <v>69</v>
      </c>
      <c r="WS37" s="207" t="s">
        <v>69</v>
      </c>
      <c r="WT37" s="207" t="s">
        <v>69</v>
      </c>
      <c r="WU37" s="207" t="s">
        <v>69</v>
      </c>
      <c r="WV37" s="207" t="s">
        <v>69</v>
      </c>
      <c r="WW37" s="207" t="s">
        <v>69</v>
      </c>
      <c r="WX37" s="207" t="s">
        <v>69</v>
      </c>
      <c r="WY37" s="207" t="s">
        <v>69</v>
      </c>
      <c r="WZ37" s="207" t="s">
        <v>69</v>
      </c>
      <c r="XA37" s="207" t="s">
        <v>69</v>
      </c>
      <c r="XB37" s="207" t="s">
        <v>69</v>
      </c>
      <c r="XC37" s="207" t="s">
        <v>69</v>
      </c>
      <c r="XD37" s="207" t="s">
        <v>69</v>
      </c>
      <c r="XE37" s="207" t="s">
        <v>69</v>
      </c>
      <c r="XF37" s="207" t="s">
        <v>69</v>
      </c>
      <c r="XG37" s="207" t="s">
        <v>69</v>
      </c>
      <c r="XH37" s="207" t="s">
        <v>69</v>
      </c>
      <c r="XI37" s="207" t="s">
        <v>69</v>
      </c>
      <c r="XJ37" s="207" t="s">
        <v>69</v>
      </c>
      <c r="XK37" s="207" t="s">
        <v>69</v>
      </c>
      <c r="XL37" s="207" t="s">
        <v>69</v>
      </c>
      <c r="XM37" s="207" t="s">
        <v>69</v>
      </c>
      <c r="XN37" s="207" t="s">
        <v>69</v>
      </c>
      <c r="XO37" s="207" t="s">
        <v>69</v>
      </c>
      <c r="XP37" s="207" t="s">
        <v>69</v>
      </c>
      <c r="XQ37" s="207" t="s">
        <v>69</v>
      </c>
      <c r="XR37" s="207" t="s">
        <v>69</v>
      </c>
      <c r="XS37" s="207" t="s">
        <v>69</v>
      </c>
      <c r="XT37" s="207" t="s">
        <v>69</v>
      </c>
      <c r="XU37" s="207" t="s">
        <v>69</v>
      </c>
      <c r="XV37" s="207" t="s">
        <v>69</v>
      </c>
      <c r="XW37" s="207" t="s">
        <v>69</v>
      </c>
      <c r="XX37" s="207" t="s">
        <v>69</v>
      </c>
      <c r="XY37" s="207" t="s">
        <v>69</v>
      </c>
      <c r="XZ37" s="207" t="s">
        <v>69</v>
      </c>
      <c r="YA37" s="207" t="s">
        <v>69</v>
      </c>
      <c r="YB37" s="207" t="s">
        <v>69</v>
      </c>
      <c r="YC37" s="207" t="s">
        <v>69</v>
      </c>
      <c r="YD37" s="207" t="s">
        <v>69</v>
      </c>
      <c r="YE37" s="207" t="s">
        <v>69</v>
      </c>
      <c r="YF37" s="207" t="s">
        <v>69</v>
      </c>
      <c r="YG37" s="207" t="s">
        <v>69</v>
      </c>
      <c r="YH37" s="207" t="s">
        <v>69</v>
      </c>
      <c r="YI37" s="207" t="s">
        <v>69</v>
      </c>
      <c r="YJ37" s="207" t="s">
        <v>69</v>
      </c>
      <c r="YK37" s="207" t="s">
        <v>69</v>
      </c>
      <c r="YL37" s="207" t="s">
        <v>69</v>
      </c>
      <c r="YM37" s="207" t="s">
        <v>69</v>
      </c>
      <c r="YN37" s="207" t="s">
        <v>69</v>
      </c>
      <c r="YO37" s="207" t="s">
        <v>69</v>
      </c>
      <c r="YP37" s="207" t="s">
        <v>69</v>
      </c>
      <c r="YQ37" s="207" t="s">
        <v>69</v>
      </c>
      <c r="YR37" s="207" t="s">
        <v>69</v>
      </c>
      <c r="YS37" s="207" t="s">
        <v>69</v>
      </c>
      <c r="YT37" s="207" t="s">
        <v>69</v>
      </c>
      <c r="YU37" s="207" t="s">
        <v>69</v>
      </c>
      <c r="YV37" s="207" t="s">
        <v>69</v>
      </c>
      <c r="YW37" s="207" t="s">
        <v>69</v>
      </c>
      <c r="YX37" s="207" t="s">
        <v>69</v>
      </c>
      <c r="YY37" s="207" t="s">
        <v>69</v>
      </c>
      <c r="YZ37" s="207" t="s">
        <v>69</v>
      </c>
      <c r="ZA37" s="207" t="s">
        <v>69</v>
      </c>
      <c r="ZB37" s="207" t="s">
        <v>69</v>
      </c>
      <c r="ZC37" s="207" t="s">
        <v>69</v>
      </c>
      <c r="ZD37" s="207" t="s">
        <v>69</v>
      </c>
      <c r="ZE37" s="207" t="s">
        <v>69</v>
      </c>
      <c r="ZF37" s="207" t="s">
        <v>69</v>
      </c>
      <c r="ZG37" s="207" t="s">
        <v>69</v>
      </c>
      <c r="ZH37" s="207" t="s">
        <v>69</v>
      </c>
      <c r="ZI37" s="207" t="s">
        <v>69</v>
      </c>
      <c r="ZJ37" s="207" t="s">
        <v>69</v>
      </c>
      <c r="ZK37" s="207" t="s">
        <v>69</v>
      </c>
      <c r="ZL37" s="207" t="s">
        <v>69</v>
      </c>
      <c r="ZM37" s="207" t="s">
        <v>69</v>
      </c>
      <c r="ZN37" s="207" t="s">
        <v>69</v>
      </c>
      <c r="ZO37" s="207" t="s">
        <v>69</v>
      </c>
      <c r="ZP37" s="207" t="s">
        <v>69</v>
      </c>
      <c r="ZQ37" s="207" t="s">
        <v>69</v>
      </c>
      <c r="ZR37" s="207" t="s">
        <v>26</v>
      </c>
      <c r="ZS37" s="207" t="s">
        <v>26</v>
      </c>
      <c r="ZT37" s="207" t="s">
        <v>26</v>
      </c>
      <c r="ZU37" s="207" t="s">
        <v>26</v>
      </c>
      <c r="ZV37" s="207" t="s">
        <v>26</v>
      </c>
      <c r="ZW37" s="207" t="s">
        <v>26</v>
      </c>
      <c r="ZX37" s="207" t="s">
        <v>26</v>
      </c>
      <c r="ZY37" s="207" t="s">
        <v>26</v>
      </c>
      <c r="ZZ37" s="207" t="s">
        <v>26</v>
      </c>
      <c r="AAA37" s="207" t="s">
        <v>158</v>
      </c>
      <c r="AAB37" s="207" t="s">
        <v>158</v>
      </c>
      <c r="AAC37" s="207" t="s">
        <v>158</v>
      </c>
      <c r="AAD37" s="207" t="s">
        <v>158</v>
      </c>
      <c r="AAE37" s="207" t="s">
        <v>158</v>
      </c>
      <c r="AAF37" s="207" t="s">
        <v>158</v>
      </c>
      <c r="AAG37" s="207" t="s">
        <v>158</v>
      </c>
      <c r="AAH37" s="207" t="s">
        <v>158</v>
      </c>
      <c r="AAI37" s="207" t="s">
        <v>158</v>
      </c>
      <c r="AAJ37" s="207" t="s">
        <v>158</v>
      </c>
      <c r="AAK37" s="207" t="s">
        <v>158</v>
      </c>
      <c r="AAL37" s="207" t="s">
        <v>158</v>
      </c>
      <c r="AAM37" s="207" t="s">
        <v>158</v>
      </c>
      <c r="AAN37" s="207" t="s">
        <v>158</v>
      </c>
      <c r="AAO37" s="207" t="s">
        <v>158</v>
      </c>
      <c r="AAP37" s="207" t="s">
        <v>158</v>
      </c>
      <c r="AAQ37" s="207" t="s">
        <v>158</v>
      </c>
      <c r="AAR37" s="207" t="s">
        <v>158</v>
      </c>
      <c r="AAS37" s="207" t="s">
        <v>158</v>
      </c>
      <c r="AAT37" s="207" t="s">
        <v>158</v>
      </c>
      <c r="AAU37" s="207" t="s">
        <v>158</v>
      </c>
      <c r="AAV37" s="207" t="s">
        <v>158</v>
      </c>
      <c r="AAW37" s="207" t="s">
        <v>158</v>
      </c>
      <c r="AAX37" s="207" t="s">
        <v>158</v>
      </c>
      <c r="AAY37" s="207" t="s">
        <v>158</v>
      </c>
      <c r="AAZ37" s="207" t="s">
        <v>158</v>
      </c>
      <c r="ABA37" s="306" t="str">
        <f>(ÜBERSICHT!K37)</f>
        <v>24.05. - 02.06. bedingt</v>
      </c>
      <c r="ABB37" s="195">
        <f>(ÜBERSICHT!L37)</f>
        <v>0</v>
      </c>
      <c r="ABC37" s="206">
        <f t="shared" si="123"/>
        <v>9</v>
      </c>
      <c r="ABD37" s="34">
        <f t="shared" si="124"/>
        <v>9</v>
      </c>
      <c r="ABE37" s="34">
        <f t="shared" si="125"/>
        <v>0</v>
      </c>
      <c r="ABF37" s="34">
        <f t="shared" si="126"/>
        <v>0</v>
      </c>
      <c r="ABG37" s="34">
        <f t="shared" si="127"/>
        <v>0</v>
      </c>
      <c r="ABH37" s="34">
        <f t="shared" si="128"/>
        <v>0</v>
      </c>
      <c r="ABI37" s="34">
        <f t="shared" si="129"/>
        <v>687</v>
      </c>
      <c r="ABJ37" s="73">
        <f t="shared" si="130"/>
        <v>696</v>
      </c>
      <c r="ABK37" s="28"/>
      <c r="ABL37">
        <v>10</v>
      </c>
      <c r="ABM37" s="155">
        <v>360</v>
      </c>
      <c r="ABN37" s="28" t="s">
        <v>183</v>
      </c>
      <c r="ABO37" s="28"/>
      <c r="ABP37" s="271" t="str">
        <f>(Mitglieder!C39)</f>
        <v>Steve</v>
      </c>
      <c r="ABQ37" s="216">
        <f t="shared" si="103"/>
        <v>1</v>
      </c>
      <c r="ABR37" s="216" t="e">
        <f t="shared" si="104"/>
        <v>#DIV/0!</v>
      </c>
      <c r="ABS37" s="34">
        <f t="shared" si="131"/>
        <v>0</v>
      </c>
      <c r="ABT37" s="34">
        <f t="shared" si="132"/>
        <v>0</v>
      </c>
      <c r="ABU37" s="34">
        <f t="shared" si="133"/>
        <v>0</v>
      </c>
      <c r="ABV37" s="34">
        <f t="shared" si="134"/>
        <v>0</v>
      </c>
      <c r="ABW37" s="34">
        <f t="shared" si="135"/>
        <v>0</v>
      </c>
      <c r="ABX37" s="34">
        <f t="shared" si="136"/>
        <v>31</v>
      </c>
      <c r="ABY37" s="73">
        <f t="shared" si="16"/>
        <v>31</v>
      </c>
      <c r="ABZ37" s="216" t="e">
        <f t="shared" si="105"/>
        <v>#DIV/0!</v>
      </c>
      <c r="ACA37" s="34">
        <f t="shared" si="137"/>
        <v>0</v>
      </c>
      <c r="ACB37" s="34">
        <f t="shared" si="138"/>
        <v>0</v>
      </c>
      <c r="ACC37" s="34">
        <f t="shared" si="139"/>
        <v>0</v>
      </c>
      <c r="ACD37" s="34">
        <f t="shared" si="140"/>
        <v>0</v>
      </c>
      <c r="ACE37" s="34">
        <f t="shared" si="141"/>
        <v>0</v>
      </c>
      <c r="ACF37" s="34">
        <f t="shared" si="142"/>
        <v>31</v>
      </c>
      <c r="ACG37" s="73">
        <f t="shared" si="113"/>
        <v>31</v>
      </c>
      <c r="ACH37" s="216" t="e">
        <f t="shared" si="106"/>
        <v>#DIV/0!</v>
      </c>
      <c r="ACI37" s="34">
        <f t="shared" si="143"/>
        <v>0</v>
      </c>
      <c r="ACJ37" s="34">
        <f t="shared" si="144"/>
        <v>0</v>
      </c>
      <c r="ACK37" s="34">
        <f t="shared" si="145"/>
        <v>0</v>
      </c>
      <c r="ACL37" s="34">
        <f t="shared" si="146"/>
        <v>0</v>
      </c>
      <c r="ACM37" s="34">
        <f t="shared" si="147"/>
        <v>0</v>
      </c>
      <c r="ACN37" s="34">
        <f t="shared" si="148"/>
        <v>31</v>
      </c>
      <c r="ACO37" s="73">
        <f t="shared" si="114"/>
        <v>31</v>
      </c>
      <c r="ACP37" s="216" t="e">
        <f t="shared" si="107"/>
        <v>#DIV/0!</v>
      </c>
      <c r="ACQ37" s="34">
        <f t="shared" si="149"/>
        <v>0</v>
      </c>
      <c r="ACR37" s="34">
        <f t="shared" si="150"/>
        <v>0</v>
      </c>
      <c r="ACS37" s="34">
        <f t="shared" si="151"/>
        <v>0</v>
      </c>
      <c r="ACT37" s="34">
        <f t="shared" si="152"/>
        <v>0</v>
      </c>
      <c r="ACU37" s="34">
        <f t="shared" si="153"/>
        <v>0</v>
      </c>
      <c r="ACV37" s="34">
        <f t="shared" si="154"/>
        <v>30</v>
      </c>
      <c r="ACW37" s="73">
        <f t="shared" si="115"/>
        <v>30</v>
      </c>
      <c r="ACX37" s="216" t="e">
        <f t="shared" si="108"/>
        <v>#DIV/0!</v>
      </c>
      <c r="ACY37" s="34">
        <f t="shared" si="155"/>
        <v>0</v>
      </c>
      <c r="ACZ37" s="34">
        <f t="shared" si="156"/>
        <v>0</v>
      </c>
      <c r="ADA37" s="34">
        <f t="shared" si="157"/>
        <v>0</v>
      </c>
      <c r="ADB37" s="34">
        <f t="shared" si="158"/>
        <v>0</v>
      </c>
      <c r="ADC37" s="34">
        <f t="shared" si="159"/>
        <v>0</v>
      </c>
      <c r="ADD37" s="34">
        <f t="shared" si="160"/>
        <v>31</v>
      </c>
      <c r="ADE37" s="73">
        <f t="shared" si="116"/>
        <v>31</v>
      </c>
      <c r="ADF37" s="216" t="e">
        <f t="shared" si="109"/>
        <v>#DIV/0!</v>
      </c>
      <c r="ADG37" s="34">
        <f t="shared" si="161"/>
        <v>0</v>
      </c>
      <c r="ADH37" s="34">
        <f t="shared" si="162"/>
        <v>0</v>
      </c>
      <c r="ADI37" s="34">
        <f t="shared" si="163"/>
        <v>0</v>
      </c>
      <c r="ADJ37" s="34">
        <f t="shared" si="164"/>
        <v>0</v>
      </c>
      <c r="ADK37" s="34">
        <f t="shared" si="165"/>
        <v>0</v>
      </c>
      <c r="ADL37" s="34">
        <f t="shared" si="166"/>
        <v>30</v>
      </c>
      <c r="ADM37" s="73">
        <f t="shared" si="117"/>
        <v>30</v>
      </c>
      <c r="ADN37" s="216" t="e">
        <f t="shared" si="110"/>
        <v>#DIV/0!</v>
      </c>
      <c r="ADO37" s="34">
        <f t="shared" si="167"/>
        <v>0</v>
      </c>
      <c r="ADP37" s="34">
        <f t="shared" si="168"/>
        <v>0</v>
      </c>
      <c r="ADQ37" s="34">
        <f t="shared" si="169"/>
        <v>0</v>
      </c>
      <c r="ADR37" s="34">
        <f t="shared" si="170"/>
        <v>0</v>
      </c>
      <c r="ADS37" s="34">
        <f t="shared" si="171"/>
        <v>0</v>
      </c>
      <c r="ADT37" s="34">
        <f t="shared" si="172"/>
        <v>31</v>
      </c>
      <c r="ADU37" s="73">
        <f t="shared" si="118"/>
        <v>31</v>
      </c>
      <c r="ADV37" s="216" t="e">
        <f t="shared" si="111"/>
        <v>#DIV/0!</v>
      </c>
      <c r="ADW37" s="34">
        <f t="shared" si="72"/>
        <v>0</v>
      </c>
      <c r="ADX37" s="34">
        <f t="shared" si="73"/>
        <v>0</v>
      </c>
      <c r="ADY37" s="34">
        <f t="shared" si="74"/>
        <v>0</v>
      </c>
      <c r="ADZ37" s="34">
        <f t="shared" si="75"/>
        <v>0</v>
      </c>
      <c r="AEA37" s="34">
        <f t="shared" si="76"/>
        <v>0</v>
      </c>
      <c r="AEB37" s="34">
        <f t="shared" si="77"/>
        <v>31</v>
      </c>
      <c r="AEC37" s="73">
        <f t="shared" si="119"/>
        <v>31</v>
      </c>
      <c r="AED37" s="216">
        <f t="shared" si="112"/>
        <v>1</v>
      </c>
      <c r="AEE37" s="34">
        <f t="shared" si="79"/>
        <v>9</v>
      </c>
      <c r="AEF37" s="34">
        <f t="shared" si="80"/>
        <v>0</v>
      </c>
      <c r="AEG37" s="34">
        <f t="shared" si="81"/>
        <v>0</v>
      </c>
      <c r="AEH37" s="34">
        <f t="shared" si="82"/>
        <v>0</v>
      </c>
      <c r="AEI37" s="34">
        <f t="shared" si="83"/>
        <v>0</v>
      </c>
      <c r="AEJ37" s="34">
        <f t="shared" si="84"/>
        <v>1</v>
      </c>
      <c r="AEK37" s="73">
        <f t="shared" si="120"/>
        <v>10</v>
      </c>
    </row>
    <row r="38" spans="1:817" x14ac:dyDescent="0.3">
      <c r="A38" s="200">
        <f t="shared" si="61"/>
        <v>36</v>
      </c>
      <c r="B38" s="283">
        <f>1*SUBTOTAL(3,A$3:A38)</f>
        <v>36</v>
      </c>
      <c r="C38" s="6" t="str">
        <f>(Mitglieder!C38)</f>
        <v>Sparta</v>
      </c>
      <c r="D38" s="171">
        <f t="shared" si="121"/>
        <v>0.9508196721311476</v>
      </c>
      <c r="E38" s="171">
        <f t="shared" si="122"/>
        <v>1</v>
      </c>
      <c r="F38" s="56"/>
      <c r="G38" s="207" t="s">
        <v>69</v>
      </c>
      <c r="H38" s="207" t="s">
        <v>69</v>
      </c>
      <c r="I38" s="207" t="s">
        <v>69</v>
      </c>
      <c r="J38" s="207" t="s">
        <v>69</v>
      </c>
      <c r="K38" s="207" t="s">
        <v>69</v>
      </c>
      <c r="L38" s="207" t="s">
        <v>69</v>
      </c>
      <c r="M38" s="207" t="s">
        <v>69</v>
      </c>
      <c r="N38" s="207" t="s">
        <v>69</v>
      </c>
      <c r="O38" s="207" t="s">
        <v>69</v>
      </c>
      <c r="P38" s="207" t="s">
        <v>69</v>
      </c>
      <c r="Q38" s="207" t="s">
        <v>69</v>
      </c>
      <c r="R38" s="207" t="s">
        <v>69</v>
      </c>
      <c r="S38" s="207" t="s">
        <v>69</v>
      </c>
      <c r="T38" s="207" t="s">
        <v>69</v>
      </c>
      <c r="U38" s="207" t="s">
        <v>69</v>
      </c>
      <c r="V38" s="207" t="s">
        <v>69</v>
      </c>
      <c r="W38" s="207" t="s">
        <v>69</v>
      </c>
      <c r="X38" s="207" t="s">
        <v>69</v>
      </c>
      <c r="Y38" s="207" t="s">
        <v>69</v>
      </c>
      <c r="Z38" s="207" t="s">
        <v>69</v>
      </c>
      <c r="AA38" s="207" t="s">
        <v>69</v>
      </c>
      <c r="AB38" s="207" t="s">
        <v>69</v>
      </c>
      <c r="AC38" s="207" t="s">
        <v>69</v>
      </c>
      <c r="AD38" s="207" t="s">
        <v>69</v>
      </c>
      <c r="AE38" s="207" t="s">
        <v>69</v>
      </c>
      <c r="AF38" s="207" t="s">
        <v>69</v>
      </c>
      <c r="AG38" s="207" t="s">
        <v>69</v>
      </c>
      <c r="AH38" s="207" t="s">
        <v>69</v>
      </c>
      <c r="AI38" s="207" t="s">
        <v>69</v>
      </c>
      <c r="AJ38" s="207" t="s">
        <v>69</v>
      </c>
      <c r="AK38" s="207" t="s">
        <v>69</v>
      </c>
      <c r="AL38" s="207" t="s">
        <v>69</v>
      </c>
      <c r="AM38" s="207" t="s">
        <v>69</v>
      </c>
      <c r="AN38" s="207" t="s">
        <v>69</v>
      </c>
      <c r="AO38" s="207" t="s">
        <v>69</v>
      </c>
      <c r="AP38" s="207" t="s">
        <v>69</v>
      </c>
      <c r="AQ38" s="207" t="s">
        <v>69</v>
      </c>
      <c r="AR38" s="207" t="s">
        <v>69</v>
      </c>
      <c r="AS38" s="207" t="s">
        <v>69</v>
      </c>
      <c r="AT38" s="207" t="s">
        <v>69</v>
      </c>
      <c r="AU38" s="207" t="s">
        <v>69</v>
      </c>
      <c r="AV38" s="207" t="s">
        <v>69</v>
      </c>
      <c r="AW38" s="207" t="s">
        <v>69</v>
      </c>
      <c r="AX38" s="207" t="s">
        <v>69</v>
      </c>
      <c r="AY38" s="207" t="s">
        <v>69</v>
      </c>
      <c r="AZ38" s="207" t="s">
        <v>69</v>
      </c>
      <c r="BA38" s="207" t="s">
        <v>69</v>
      </c>
      <c r="BB38" s="207" t="s">
        <v>69</v>
      </c>
      <c r="BC38" s="207" t="s">
        <v>69</v>
      </c>
      <c r="BD38" s="207" t="s">
        <v>69</v>
      </c>
      <c r="BE38" s="207" t="s">
        <v>69</v>
      </c>
      <c r="BF38" s="207" t="s">
        <v>69</v>
      </c>
      <c r="BG38" s="207" t="s">
        <v>69</v>
      </c>
      <c r="BH38" s="207" t="s">
        <v>69</v>
      </c>
      <c r="BI38" s="207" t="s">
        <v>69</v>
      </c>
      <c r="BJ38" s="207" t="s">
        <v>69</v>
      </c>
      <c r="BK38" s="207" t="s">
        <v>69</v>
      </c>
      <c r="BL38" s="207" t="s">
        <v>69</v>
      </c>
      <c r="BM38" s="207" t="s">
        <v>69</v>
      </c>
      <c r="BN38" s="207" t="s">
        <v>69</v>
      </c>
      <c r="BO38" s="207" t="s">
        <v>69</v>
      </c>
      <c r="BP38" s="207" t="s">
        <v>69</v>
      </c>
      <c r="BQ38" s="207" t="s">
        <v>69</v>
      </c>
      <c r="BR38" s="207" t="s">
        <v>69</v>
      </c>
      <c r="BS38" s="207" t="s">
        <v>69</v>
      </c>
      <c r="BT38" s="207" t="s">
        <v>69</v>
      </c>
      <c r="BU38" s="207" t="s">
        <v>69</v>
      </c>
      <c r="BV38" s="207" t="s">
        <v>69</v>
      </c>
      <c r="BW38" s="207" t="s">
        <v>69</v>
      </c>
      <c r="BX38" s="207" t="s">
        <v>69</v>
      </c>
      <c r="BY38" s="207" t="s">
        <v>69</v>
      </c>
      <c r="BZ38" s="207" t="s">
        <v>69</v>
      </c>
      <c r="CA38" s="207" t="s">
        <v>69</v>
      </c>
      <c r="CB38" s="207" t="s">
        <v>69</v>
      </c>
      <c r="CC38" s="207" t="s">
        <v>69</v>
      </c>
      <c r="CD38" s="207" t="s">
        <v>69</v>
      </c>
      <c r="CE38" s="207" t="s">
        <v>69</v>
      </c>
      <c r="CF38" s="207" t="s">
        <v>69</v>
      </c>
      <c r="CG38" s="207" t="s">
        <v>69</v>
      </c>
      <c r="CH38" s="207" t="s">
        <v>69</v>
      </c>
      <c r="CI38" s="207" t="s">
        <v>69</v>
      </c>
      <c r="CJ38" s="207" t="s">
        <v>69</v>
      </c>
      <c r="CK38" s="207" t="s">
        <v>69</v>
      </c>
      <c r="CL38" s="207" t="s">
        <v>69</v>
      </c>
      <c r="CM38" s="207" t="s">
        <v>69</v>
      </c>
      <c r="CN38" s="207" t="s">
        <v>69</v>
      </c>
      <c r="CO38" s="207" t="s">
        <v>69</v>
      </c>
      <c r="CP38" s="207" t="s">
        <v>69</v>
      </c>
      <c r="CQ38" s="207" t="s">
        <v>69</v>
      </c>
      <c r="CR38" s="207" t="s">
        <v>69</v>
      </c>
      <c r="CS38" s="207" t="s">
        <v>69</v>
      </c>
      <c r="CT38" s="207" t="s">
        <v>69</v>
      </c>
      <c r="CU38" s="207" t="s">
        <v>69</v>
      </c>
      <c r="CV38" s="207" t="s">
        <v>69</v>
      </c>
      <c r="CW38" s="207" t="s">
        <v>69</v>
      </c>
      <c r="CX38" s="207" t="s">
        <v>69</v>
      </c>
      <c r="CY38" s="207" t="s">
        <v>69</v>
      </c>
      <c r="CZ38" s="207" t="s">
        <v>69</v>
      </c>
      <c r="DA38" s="207" t="s">
        <v>69</v>
      </c>
      <c r="DB38" s="207" t="s">
        <v>69</v>
      </c>
      <c r="DC38" s="207" t="s">
        <v>69</v>
      </c>
      <c r="DD38" s="207" t="s">
        <v>69</v>
      </c>
      <c r="DE38" s="207" t="s">
        <v>69</v>
      </c>
      <c r="DF38" s="207" t="s">
        <v>69</v>
      </c>
      <c r="DG38" s="207" t="s">
        <v>69</v>
      </c>
      <c r="DH38" s="207" t="s">
        <v>69</v>
      </c>
      <c r="DI38" s="207" t="s">
        <v>69</v>
      </c>
      <c r="DJ38" s="207" t="s">
        <v>69</v>
      </c>
      <c r="DK38" s="207" t="s">
        <v>69</v>
      </c>
      <c r="DL38" s="207" t="s">
        <v>69</v>
      </c>
      <c r="DM38" s="207" t="s">
        <v>69</v>
      </c>
      <c r="DN38" s="207" t="s">
        <v>69</v>
      </c>
      <c r="DO38" s="207" t="s">
        <v>69</v>
      </c>
      <c r="DP38" s="207" t="s">
        <v>69</v>
      </c>
      <c r="DQ38" s="207" t="s">
        <v>69</v>
      </c>
      <c r="DR38" s="207" t="s">
        <v>69</v>
      </c>
      <c r="DS38" s="207" t="s">
        <v>69</v>
      </c>
      <c r="DT38" s="207" t="s">
        <v>69</v>
      </c>
      <c r="DU38" s="207" t="s">
        <v>69</v>
      </c>
      <c r="DV38" s="207" t="s">
        <v>69</v>
      </c>
      <c r="DW38" s="207" t="s">
        <v>69</v>
      </c>
      <c r="DX38" s="207" t="s">
        <v>69</v>
      </c>
      <c r="DY38" s="207" t="s">
        <v>69</v>
      </c>
      <c r="DZ38" s="207" t="s">
        <v>69</v>
      </c>
      <c r="EA38" s="207" t="s">
        <v>69</v>
      </c>
      <c r="EB38" s="207" t="s">
        <v>69</v>
      </c>
      <c r="EC38" s="207" t="s">
        <v>69</v>
      </c>
      <c r="ED38" s="207" t="s">
        <v>69</v>
      </c>
      <c r="EE38" s="207" t="s">
        <v>69</v>
      </c>
      <c r="EF38" s="207" t="s">
        <v>69</v>
      </c>
      <c r="EG38" s="207" t="s">
        <v>69</v>
      </c>
      <c r="EH38" s="207" t="s">
        <v>69</v>
      </c>
      <c r="EI38" s="207" t="s">
        <v>69</v>
      </c>
      <c r="EJ38" s="207" t="s">
        <v>69</v>
      </c>
      <c r="EK38" s="207" t="s">
        <v>69</v>
      </c>
      <c r="EL38" s="207" t="s">
        <v>69</v>
      </c>
      <c r="EM38" s="207" t="s">
        <v>69</v>
      </c>
      <c r="EN38" s="207" t="s">
        <v>69</v>
      </c>
      <c r="EO38" s="207" t="s">
        <v>69</v>
      </c>
      <c r="EP38" s="207" t="s">
        <v>69</v>
      </c>
      <c r="EQ38" s="207" t="s">
        <v>69</v>
      </c>
      <c r="ER38" s="207" t="s">
        <v>69</v>
      </c>
      <c r="ES38" s="207" t="s">
        <v>69</v>
      </c>
      <c r="ET38" s="207" t="s">
        <v>69</v>
      </c>
      <c r="EU38" s="207" t="s">
        <v>69</v>
      </c>
      <c r="EV38" s="207" t="s">
        <v>69</v>
      </c>
      <c r="EW38" s="207" t="s">
        <v>69</v>
      </c>
      <c r="EX38" s="207" t="s">
        <v>69</v>
      </c>
      <c r="EY38" s="207" t="s">
        <v>69</v>
      </c>
      <c r="EZ38" s="207" t="s">
        <v>69</v>
      </c>
      <c r="FA38" s="207" t="s">
        <v>69</v>
      </c>
      <c r="FB38" s="207" t="s">
        <v>69</v>
      </c>
      <c r="FC38" s="207" t="s">
        <v>69</v>
      </c>
      <c r="FD38" s="207" t="s">
        <v>69</v>
      </c>
      <c r="FE38" s="207" t="s">
        <v>69</v>
      </c>
      <c r="FF38" s="207" t="s">
        <v>69</v>
      </c>
      <c r="FG38" s="207" t="s">
        <v>69</v>
      </c>
      <c r="FH38" s="207" t="s">
        <v>69</v>
      </c>
      <c r="FI38" s="207" t="s">
        <v>69</v>
      </c>
      <c r="FJ38" s="207" t="s">
        <v>69</v>
      </c>
      <c r="FK38" s="207" t="s">
        <v>69</v>
      </c>
      <c r="FL38" s="207" t="s">
        <v>69</v>
      </c>
      <c r="FM38" s="207" t="s">
        <v>69</v>
      </c>
      <c r="FN38" s="207" t="s">
        <v>69</v>
      </c>
      <c r="FO38" s="207" t="s">
        <v>69</v>
      </c>
      <c r="FP38" s="207" t="s">
        <v>69</v>
      </c>
      <c r="FQ38" s="207" t="s">
        <v>69</v>
      </c>
      <c r="FR38" s="207" t="s">
        <v>69</v>
      </c>
      <c r="FS38" s="207" t="s">
        <v>69</v>
      </c>
      <c r="FT38" s="207" t="s">
        <v>69</v>
      </c>
      <c r="FU38" s="207" t="s">
        <v>69</v>
      </c>
      <c r="FV38" s="207" t="s">
        <v>69</v>
      </c>
      <c r="FW38" s="207" t="s">
        <v>69</v>
      </c>
      <c r="FX38" s="207" t="s">
        <v>69</v>
      </c>
      <c r="FY38" s="207" t="s">
        <v>69</v>
      </c>
      <c r="FZ38" s="207" t="s">
        <v>69</v>
      </c>
      <c r="GA38" s="207" t="s">
        <v>69</v>
      </c>
      <c r="GB38" s="207" t="s">
        <v>69</v>
      </c>
      <c r="GC38" s="207" t="s">
        <v>69</v>
      </c>
      <c r="GD38" s="207" t="s">
        <v>69</v>
      </c>
      <c r="GE38" s="207" t="s">
        <v>69</v>
      </c>
      <c r="GF38" s="207" t="s">
        <v>69</v>
      </c>
      <c r="GG38" s="207" t="s">
        <v>69</v>
      </c>
      <c r="GH38" s="207" t="s">
        <v>69</v>
      </c>
      <c r="GI38" s="207" t="s">
        <v>69</v>
      </c>
      <c r="GJ38" s="207" t="s">
        <v>69</v>
      </c>
      <c r="GK38" s="207" t="s">
        <v>69</v>
      </c>
      <c r="GL38" s="207" t="s">
        <v>69</v>
      </c>
      <c r="GM38" s="207" t="s">
        <v>69</v>
      </c>
      <c r="GN38" s="207" t="s">
        <v>69</v>
      </c>
      <c r="GO38" s="207" t="s">
        <v>69</v>
      </c>
      <c r="GP38" s="207" t="s">
        <v>69</v>
      </c>
      <c r="GQ38" s="207" t="s">
        <v>69</v>
      </c>
      <c r="GR38" s="207" t="s">
        <v>69</v>
      </c>
      <c r="GS38" s="207" t="s">
        <v>69</v>
      </c>
      <c r="GT38" s="207" t="s">
        <v>69</v>
      </c>
      <c r="GU38" s="207" t="s">
        <v>69</v>
      </c>
      <c r="GV38" s="207" t="s">
        <v>69</v>
      </c>
      <c r="GW38" s="207" t="s">
        <v>69</v>
      </c>
      <c r="GX38" s="207" t="s">
        <v>69</v>
      </c>
      <c r="GY38" s="207" t="s">
        <v>69</v>
      </c>
      <c r="GZ38" s="207" t="s">
        <v>69</v>
      </c>
      <c r="HA38" s="207" t="s">
        <v>69</v>
      </c>
      <c r="HB38" s="207" t="s">
        <v>69</v>
      </c>
      <c r="HC38" s="207" t="s">
        <v>69</v>
      </c>
      <c r="HD38" s="207" t="s">
        <v>69</v>
      </c>
      <c r="HE38" s="207" t="s">
        <v>69</v>
      </c>
      <c r="HF38" s="207" t="s">
        <v>69</v>
      </c>
      <c r="HG38" s="207" t="s">
        <v>69</v>
      </c>
      <c r="HH38" s="207" t="s">
        <v>69</v>
      </c>
      <c r="HI38" s="207" t="s">
        <v>69</v>
      </c>
      <c r="HJ38" s="207" t="s">
        <v>69</v>
      </c>
      <c r="HK38" s="207" t="s">
        <v>69</v>
      </c>
      <c r="HL38" s="207" t="s">
        <v>69</v>
      </c>
      <c r="HM38" s="207" t="s">
        <v>69</v>
      </c>
      <c r="HN38" s="207" t="s">
        <v>69</v>
      </c>
      <c r="HO38" s="207" t="s">
        <v>69</v>
      </c>
      <c r="HP38" s="207" t="s">
        <v>69</v>
      </c>
      <c r="HQ38" s="207" t="s">
        <v>69</v>
      </c>
      <c r="HR38" s="207" t="s">
        <v>69</v>
      </c>
      <c r="HS38" s="207" t="s">
        <v>69</v>
      </c>
      <c r="HT38" s="207" t="s">
        <v>69</v>
      </c>
      <c r="HU38" s="207" t="s">
        <v>69</v>
      </c>
      <c r="HV38" s="207" t="s">
        <v>69</v>
      </c>
      <c r="HW38" s="207" t="s">
        <v>69</v>
      </c>
      <c r="HX38" s="207" t="s">
        <v>69</v>
      </c>
      <c r="HY38" s="207" t="s">
        <v>69</v>
      </c>
      <c r="HZ38" s="207" t="s">
        <v>69</v>
      </c>
      <c r="IA38" s="207" t="s">
        <v>69</v>
      </c>
      <c r="IB38" s="207" t="s">
        <v>69</v>
      </c>
      <c r="IC38" s="207" t="s">
        <v>69</v>
      </c>
      <c r="ID38" s="207" t="s">
        <v>69</v>
      </c>
      <c r="IE38" s="207" t="s">
        <v>69</v>
      </c>
      <c r="IF38" s="207" t="s">
        <v>69</v>
      </c>
      <c r="IG38" s="207" t="s">
        <v>69</v>
      </c>
      <c r="IH38" s="207" t="s">
        <v>69</v>
      </c>
      <c r="II38" s="207" t="s">
        <v>69</v>
      </c>
      <c r="IJ38" s="207" t="s">
        <v>69</v>
      </c>
      <c r="IK38" s="207" t="s">
        <v>69</v>
      </c>
      <c r="IL38" s="207" t="s">
        <v>69</v>
      </c>
      <c r="IM38" s="207" t="s">
        <v>69</v>
      </c>
      <c r="IN38" s="207" t="s">
        <v>69</v>
      </c>
      <c r="IO38" s="207" t="s">
        <v>69</v>
      </c>
      <c r="IP38" s="207" t="s">
        <v>69</v>
      </c>
      <c r="IQ38" s="207" t="s">
        <v>69</v>
      </c>
      <c r="IR38" s="207" t="s">
        <v>69</v>
      </c>
      <c r="IS38" s="207" t="s">
        <v>69</v>
      </c>
      <c r="IT38" s="207" t="s">
        <v>69</v>
      </c>
      <c r="IU38" s="207" t="s">
        <v>69</v>
      </c>
      <c r="IV38" s="207" t="s">
        <v>69</v>
      </c>
      <c r="IW38" s="207" t="s">
        <v>69</v>
      </c>
      <c r="IX38" s="207" t="s">
        <v>69</v>
      </c>
      <c r="IY38" s="207" t="s">
        <v>69</v>
      </c>
      <c r="IZ38" s="207" t="s">
        <v>69</v>
      </c>
      <c r="JA38" s="207" t="s">
        <v>69</v>
      </c>
      <c r="JB38" s="207" t="s">
        <v>69</v>
      </c>
      <c r="JC38" s="207" t="s">
        <v>69</v>
      </c>
      <c r="JD38" s="207" t="s">
        <v>69</v>
      </c>
      <c r="JE38" s="207" t="s">
        <v>69</v>
      </c>
      <c r="JF38" s="207" t="s">
        <v>69</v>
      </c>
      <c r="JG38" s="207" t="s">
        <v>69</v>
      </c>
      <c r="JH38" s="207" t="s">
        <v>69</v>
      </c>
      <c r="JI38" s="207" t="s">
        <v>69</v>
      </c>
      <c r="JJ38" s="207" t="s">
        <v>69</v>
      </c>
      <c r="JK38" s="207" t="s">
        <v>69</v>
      </c>
      <c r="JL38" s="207" t="s">
        <v>69</v>
      </c>
      <c r="JM38" s="207" t="s">
        <v>69</v>
      </c>
      <c r="JN38" s="207" t="s">
        <v>69</v>
      </c>
      <c r="JO38" s="207" t="s">
        <v>69</v>
      </c>
      <c r="JP38" s="207" t="s">
        <v>69</v>
      </c>
      <c r="JQ38" s="207" t="s">
        <v>69</v>
      </c>
      <c r="JR38" s="207" t="s">
        <v>69</v>
      </c>
      <c r="JS38" s="207" t="s">
        <v>69</v>
      </c>
      <c r="JT38" s="207" t="s">
        <v>69</v>
      </c>
      <c r="JU38" s="207" t="s">
        <v>69</v>
      </c>
      <c r="JV38" s="207" t="s">
        <v>69</v>
      </c>
      <c r="JW38" s="207" t="s">
        <v>69</v>
      </c>
      <c r="JX38" s="207" t="s">
        <v>69</v>
      </c>
      <c r="JY38" s="207" t="s">
        <v>69</v>
      </c>
      <c r="JZ38" s="207" t="s">
        <v>69</v>
      </c>
      <c r="KA38" s="207" t="s">
        <v>69</v>
      </c>
      <c r="KB38" s="207" t="s">
        <v>69</v>
      </c>
      <c r="KC38" s="207" t="s">
        <v>69</v>
      </c>
      <c r="KD38" s="207" t="s">
        <v>69</v>
      </c>
      <c r="KE38" s="207" t="s">
        <v>69</v>
      </c>
      <c r="KF38" s="207" t="s">
        <v>69</v>
      </c>
      <c r="KG38" s="207" t="s">
        <v>69</v>
      </c>
      <c r="KH38" s="207" t="s">
        <v>69</v>
      </c>
      <c r="KI38" s="207" t="s">
        <v>69</v>
      </c>
      <c r="KJ38" s="207" t="s">
        <v>69</v>
      </c>
      <c r="KK38" s="207" t="s">
        <v>69</v>
      </c>
      <c r="KL38" s="207" t="s">
        <v>69</v>
      </c>
      <c r="KM38" s="207" t="s">
        <v>69</v>
      </c>
      <c r="KN38" s="207" t="s">
        <v>69</v>
      </c>
      <c r="KO38" s="207" t="s">
        <v>69</v>
      </c>
      <c r="KP38" s="207" t="s">
        <v>69</v>
      </c>
      <c r="KQ38" s="207" t="s">
        <v>69</v>
      </c>
      <c r="KR38" s="207" t="s">
        <v>69</v>
      </c>
      <c r="KS38" s="207" t="s">
        <v>69</v>
      </c>
      <c r="KT38" s="207" t="s">
        <v>69</v>
      </c>
      <c r="KU38" s="207" t="s">
        <v>69</v>
      </c>
      <c r="KV38" s="207" t="s">
        <v>69</v>
      </c>
      <c r="KW38" s="207" t="s">
        <v>69</v>
      </c>
      <c r="KX38" s="207" t="s">
        <v>69</v>
      </c>
      <c r="KY38" s="207" t="s">
        <v>69</v>
      </c>
      <c r="KZ38" s="207" t="s">
        <v>69</v>
      </c>
      <c r="LA38" s="207" t="s">
        <v>69</v>
      </c>
      <c r="LB38" s="207" t="s">
        <v>69</v>
      </c>
      <c r="LC38" s="207" t="s">
        <v>69</v>
      </c>
      <c r="LD38" s="207" t="s">
        <v>69</v>
      </c>
      <c r="LE38" s="207" t="s">
        <v>69</v>
      </c>
      <c r="LF38" s="207" t="s">
        <v>69</v>
      </c>
      <c r="LG38" s="207" t="s">
        <v>69</v>
      </c>
      <c r="LH38" s="207" t="s">
        <v>69</v>
      </c>
      <c r="LI38" s="207" t="s">
        <v>69</v>
      </c>
      <c r="LJ38" s="207" t="s">
        <v>69</v>
      </c>
      <c r="LK38" s="207" t="s">
        <v>69</v>
      </c>
      <c r="LL38" s="207" t="s">
        <v>69</v>
      </c>
      <c r="LM38" s="207" t="s">
        <v>69</v>
      </c>
      <c r="LN38" s="207" t="s">
        <v>69</v>
      </c>
      <c r="LO38" s="207" t="s">
        <v>69</v>
      </c>
      <c r="LP38" s="207" t="s">
        <v>69</v>
      </c>
      <c r="LQ38" s="207" t="s">
        <v>69</v>
      </c>
      <c r="LR38" s="207" t="s">
        <v>69</v>
      </c>
      <c r="LS38" s="207" t="s">
        <v>69</v>
      </c>
      <c r="LT38" s="207" t="s">
        <v>69</v>
      </c>
      <c r="LU38" s="207" t="s">
        <v>69</v>
      </c>
      <c r="LV38" s="207" t="s">
        <v>69</v>
      </c>
      <c r="LW38" s="207" t="s">
        <v>69</v>
      </c>
      <c r="LX38" s="207" t="s">
        <v>69</v>
      </c>
      <c r="LY38" s="207" t="s">
        <v>69</v>
      </c>
      <c r="LZ38" s="207" t="s">
        <v>69</v>
      </c>
      <c r="MA38" s="207" t="s">
        <v>69</v>
      </c>
      <c r="MB38" s="207" t="s">
        <v>69</v>
      </c>
      <c r="MC38" s="207" t="s">
        <v>69</v>
      </c>
      <c r="MD38" s="207" t="s">
        <v>69</v>
      </c>
      <c r="ME38" s="207" t="s">
        <v>69</v>
      </c>
      <c r="MF38" s="207" t="s">
        <v>69</v>
      </c>
      <c r="MG38" s="207" t="s">
        <v>69</v>
      </c>
      <c r="MH38" s="207" t="s">
        <v>69</v>
      </c>
      <c r="MI38" s="207" t="s">
        <v>69</v>
      </c>
      <c r="MJ38" s="207" t="s">
        <v>69</v>
      </c>
      <c r="MK38" s="207" t="s">
        <v>69</v>
      </c>
      <c r="ML38" s="207" t="s">
        <v>69</v>
      </c>
      <c r="MM38" s="207" t="s">
        <v>69</v>
      </c>
      <c r="MN38" s="207" t="s">
        <v>69</v>
      </c>
      <c r="MO38" s="207" t="s">
        <v>69</v>
      </c>
      <c r="MP38" s="207" t="s">
        <v>69</v>
      </c>
      <c r="MQ38" s="207" t="s">
        <v>69</v>
      </c>
      <c r="MR38" s="207" t="s">
        <v>69</v>
      </c>
      <c r="MS38" s="207" t="s">
        <v>69</v>
      </c>
      <c r="MT38" s="207" t="s">
        <v>69</v>
      </c>
      <c r="MU38" s="207" t="s">
        <v>69</v>
      </c>
      <c r="MV38" s="207" t="s">
        <v>69</v>
      </c>
      <c r="MW38" s="207" t="s">
        <v>69</v>
      </c>
      <c r="MX38" s="207" t="s">
        <v>69</v>
      </c>
      <c r="MY38" s="207" t="s">
        <v>69</v>
      </c>
      <c r="MZ38" s="207" t="s">
        <v>69</v>
      </c>
      <c r="NA38" s="207" t="s">
        <v>69</v>
      </c>
      <c r="NB38" s="207" t="s">
        <v>69</v>
      </c>
      <c r="NC38" s="207" t="s">
        <v>69</v>
      </c>
      <c r="ND38" s="207" t="s">
        <v>69</v>
      </c>
      <c r="NE38" s="207" t="s">
        <v>69</v>
      </c>
      <c r="NF38" s="207" t="s">
        <v>69</v>
      </c>
      <c r="NG38" s="207" t="s">
        <v>69</v>
      </c>
      <c r="NH38" s="207" t="s">
        <v>69</v>
      </c>
      <c r="NI38" s="207" t="s">
        <v>69</v>
      </c>
      <c r="NJ38" s="207" t="s">
        <v>69</v>
      </c>
      <c r="NK38" s="207" t="s">
        <v>69</v>
      </c>
      <c r="NL38" s="207" t="s">
        <v>69</v>
      </c>
      <c r="NM38" s="207" t="s">
        <v>69</v>
      </c>
      <c r="NN38" s="207" t="s">
        <v>69</v>
      </c>
      <c r="NO38" s="207" t="s">
        <v>69</v>
      </c>
      <c r="NP38" s="207" t="s">
        <v>69</v>
      </c>
      <c r="NQ38" s="207" t="s">
        <v>69</v>
      </c>
      <c r="NR38" s="207" t="s">
        <v>69</v>
      </c>
      <c r="NS38" s="207" t="s">
        <v>69</v>
      </c>
      <c r="NT38" s="207" t="s">
        <v>69</v>
      </c>
      <c r="NU38" s="207" t="s">
        <v>69</v>
      </c>
      <c r="NV38" s="207" t="s">
        <v>69</v>
      </c>
      <c r="NW38" s="207" t="s">
        <v>69</v>
      </c>
      <c r="NX38" s="207" t="s">
        <v>69</v>
      </c>
      <c r="NY38" s="207" t="s">
        <v>69</v>
      </c>
      <c r="NZ38" s="207" t="s">
        <v>69</v>
      </c>
      <c r="OA38" s="207" t="s">
        <v>69</v>
      </c>
      <c r="OB38" s="207" t="s">
        <v>69</v>
      </c>
      <c r="OC38" s="207" t="s">
        <v>69</v>
      </c>
      <c r="OD38" s="207" t="s">
        <v>69</v>
      </c>
      <c r="OE38" s="207" t="s">
        <v>69</v>
      </c>
      <c r="OF38" s="207" t="s">
        <v>69</v>
      </c>
      <c r="OG38" s="207" t="s">
        <v>69</v>
      </c>
      <c r="OH38" s="207" t="s">
        <v>69</v>
      </c>
      <c r="OI38" s="207" t="s">
        <v>69</v>
      </c>
      <c r="OJ38" s="207" t="s">
        <v>69</v>
      </c>
      <c r="OK38" s="207" t="s">
        <v>69</v>
      </c>
      <c r="OL38" s="207" t="s">
        <v>69</v>
      </c>
      <c r="OM38" s="207" t="s">
        <v>69</v>
      </c>
      <c r="ON38" s="207" t="s">
        <v>69</v>
      </c>
      <c r="OO38" s="207" t="s">
        <v>69</v>
      </c>
      <c r="OP38" s="207" t="s">
        <v>69</v>
      </c>
      <c r="OQ38" s="207" t="s">
        <v>69</v>
      </c>
      <c r="OR38" s="207" t="s">
        <v>69</v>
      </c>
      <c r="OS38" s="207" t="s">
        <v>69</v>
      </c>
      <c r="OT38" s="207" t="s">
        <v>69</v>
      </c>
      <c r="OU38" s="207" t="s">
        <v>69</v>
      </c>
      <c r="OV38" s="207" t="s">
        <v>69</v>
      </c>
      <c r="OW38" s="207" t="s">
        <v>69</v>
      </c>
      <c r="OX38" s="207" t="s">
        <v>69</v>
      </c>
      <c r="OY38" s="207" t="s">
        <v>69</v>
      </c>
      <c r="OZ38" s="207" t="s">
        <v>69</v>
      </c>
      <c r="PA38" s="207" t="s">
        <v>69</v>
      </c>
      <c r="PB38" s="207" t="s">
        <v>69</v>
      </c>
      <c r="PC38" s="207" t="s">
        <v>69</v>
      </c>
      <c r="PD38" s="207" t="s">
        <v>69</v>
      </c>
      <c r="PE38" s="207" t="s">
        <v>69</v>
      </c>
      <c r="PF38" s="207" t="s">
        <v>69</v>
      </c>
      <c r="PG38" s="207" t="s">
        <v>69</v>
      </c>
      <c r="PH38" s="207" t="s">
        <v>69</v>
      </c>
      <c r="PI38" s="207" t="s">
        <v>69</v>
      </c>
      <c r="PJ38" s="207" t="s">
        <v>69</v>
      </c>
      <c r="PK38" s="207" t="s">
        <v>69</v>
      </c>
      <c r="PL38" s="207" t="s">
        <v>69</v>
      </c>
      <c r="PM38" s="207" t="s">
        <v>69</v>
      </c>
      <c r="PN38" s="207" t="s">
        <v>69</v>
      </c>
      <c r="PO38" s="207" t="s">
        <v>69</v>
      </c>
      <c r="PP38" s="207" t="s">
        <v>69</v>
      </c>
      <c r="PQ38" s="207" t="s">
        <v>69</v>
      </c>
      <c r="PR38" s="207" t="s">
        <v>69</v>
      </c>
      <c r="PS38" s="207" t="s">
        <v>69</v>
      </c>
      <c r="PT38" s="207" t="s">
        <v>69</v>
      </c>
      <c r="PU38" s="207" t="s">
        <v>69</v>
      </c>
      <c r="PV38" s="207" t="s">
        <v>69</v>
      </c>
      <c r="PW38" s="207" t="s">
        <v>69</v>
      </c>
      <c r="PX38" s="207" t="s">
        <v>69</v>
      </c>
      <c r="PY38" s="207" t="s">
        <v>69</v>
      </c>
      <c r="PZ38" s="207" t="s">
        <v>69</v>
      </c>
      <c r="QA38" s="207" t="s">
        <v>69</v>
      </c>
      <c r="QB38" s="207" t="s">
        <v>69</v>
      </c>
      <c r="QC38" s="207" t="s">
        <v>69</v>
      </c>
      <c r="QD38" s="207" t="s">
        <v>69</v>
      </c>
      <c r="QE38" s="207" t="s">
        <v>69</v>
      </c>
      <c r="QF38" s="207" t="s">
        <v>69</v>
      </c>
      <c r="QG38" s="207" t="s">
        <v>69</v>
      </c>
      <c r="QH38" s="207" t="s">
        <v>69</v>
      </c>
      <c r="QI38" s="207" t="s">
        <v>69</v>
      </c>
      <c r="QJ38" s="207" t="s">
        <v>69</v>
      </c>
      <c r="QK38" s="207" t="s">
        <v>69</v>
      </c>
      <c r="QL38" s="207" t="s">
        <v>69</v>
      </c>
      <c r="QM38" s="207" t="s">
        <v>69</v>
      </c>
      <c r="QN38" s="207" t="s">
        <v>69</v>
      </c>
      <c r="QO38" s="207" t="s">
        <v>69</v>
      </c>
      <c r="QP38" s="207" t="s">
        <v>69</v>
      </c>
      <c r="QQ38" s="207" t="s">
        <v>69</v>
      </c>
      <c r="QR38" s="207" t="s">
        <v>69</v>
      </c>
      <c r="QS38" s="207" t="s">
        <v>69</v>
      </c>
      <c r="QT38" s="207" t="s">
        <v>69</v>
      </c>
      <c r="QU38" s="207" t="s">
        <v>69</v>
      </c>
      <c r="QV38" s="207" t="s">
        <v>69</v>
      </c>
      <c r="QW38" s="207" t="s">
        <v>69</v>
      </c>
      <c r="QX38" s="207" t="s">
        <v>69</v>
      </c>
      <c r="QY38" s="207" t="s">
        <v>69</v>
      </c>
      <c r="QZ38" s="207" t="s">
        <v>69</v>
      </c>
      <c r="RA38" s="207" t="s">
        <v>69</v>
      </c>
      <c r="RB38" s="207" t="s">
        <v>69</v>
      </c>
      <c r="RC38" s="207" t="s">
        <v>69</v>
      </c>
      <c r="RD38" s="207" t="s">
        <v>69</v>
      </c>
      <c r="RE38" s="207" t="s">
        <v>69</v>
      </c>
      <c r="RF38" s="207" t="s">
        <v>69</v>
      </c>
      <c r="RG38" s="207" t="s">
        <v>69</v>
      </c>
      <c r="RH38" s="207" t="s">
        <v>69</v>
      </c>
      <c r="RI38" s="207" t="s">
        <v>69</v>
      </c>
      <c r="RJ38" s="207" t="s">
        <v>69</v>
      </c>
      <c r="RK38" s="207" t="s">
        <v>69</v>
      </c>
      <c r="RL38" s="207" t="s">
        <v>69</v>
      </c>
      <c r="RM38" s="207" t="s">
        <v>69</v>
      </c>
      <c r="RN38" s="207" t="s">
        <v>69</v>
      </c>
      <c r="RO38" s="207" t="s">
        <v>69</v>
      </c>
      <c r="RP38" s="207" t="s">
        <v>69</v>
      </c>
      <c r="RQ38" s="207" t="s">
        <v>69</v>
      </c>
      <c r="RR38" s="207" t="s">
        <v>69</v>
      </c>
      <c r="RS38" s="207" t="s">
        <v>69</v>
      </c>
      <c r="RT38" s="207" t="s">
        <v>69</v>
      </c>
      <c r="RU38" s="207" t="s">
        <v>69</v>
      </c>
      <c r="RV38" s="207" t="s">
        <v>69</v>
      </c>
      <c r="RW38" s="207" t="s">
        <v>69</v>
      </c>
      <c r="RX38" s="207" t="s">
        <v>69</v>
      </c>
      <c r="RY38" s="207" t="s">
        <v>69</v>
      </c>
      <c r="RZ38" s="207" t="s">
        <v>69</v>
      </c>
      <c r="SA38" s="207" t="s">
        <v>69</v>
      </c>
      <c r="SB38" s="207" t="s">
        <v>69</v>
      </c>
      <c r="SC38" s="207" t="s">
        <v>69</v>
      </c>
      <c r="SD38" s="207" t="s">
        <v>69</v>
      </c>
      <c r="SE38" s="207" t="s">
        <v>69</v>
      </c>
      <c r="SF38" s="207" t="s">
        <v>69</v>
      </c>
      <c r="SG38" s="207" t="s">
        <v>69</v>
      </c>
      <c r="SH38" s="207" t="s">
        <v>69</v>
      </c>
      <c r="SI38" s="207" t="s">
        <v>69</v>
      </c>
      <c r="SJ38" s="207" t="s">
        <v>69</v>
      </c>
      <c r="SK38" s="207" t="s">
        <v>69</v>
      </c>
      <c r="SL38" s="207" t="s">
        <v>69</v>
      </c>
      <c r="SM38" s="207" t="s">
        <v>69</v>
      </c>
      <c r="SN38" s="207" t="s">
        <v>69</v>
      </c>
      <c r="SO38" s="207" t="s">
        <v>69</v>
      </c>
      <c r="SP38" s="207" t="s">
        <v>69</v>
      </c>
      <c r="SQ38" s="207" t="s">
        <v>69</v>
      </c>
      <c r="SR38" s="207" t="s">
        <v>69</v>
      </c>
      <c r="SS38" s="207" t="s">
        <v>69</v>
      </c>
      <c r="ST38" s="207" t="s">
        <v>69</v>
      </c>
      <c r="SU38" s="207" t="s">
        <v>69</v>
      </c>
      <c r="SV38" s="207" t="s">
        <v>69</v>
      </c>
      <c r="SW38" s="207" t="s">
        <v>69</v>
      </c>
      <c r="SX38" s="207" t="s">
        <v>69</v>
      </c>
      <c r="SY38" s="207" t="s">
        <v>69</v>
      </c>
      <c r="SZ38" s="207" t="s">
        <v>69</v>
      </c>
      <c r="TA38" s="207" t="s">
        <v>69</v>
      </c>
      <c r="TB38" s="207" t="s">
        <v>69</v>
      </c>
      <c r="TC38" s="207" t="s">
        <v>69</v>
      </c>
      <c r="TD38" s="207" t="s">
        <v>69</v>
      </c>
      <c r="TE38" s="207" t="s">
        <v>69</v>
      </c>
      <c r="TF38" s="207" t="s">
        <v>69</v>
      </c>
      <c r="TG38" s="207" t="s">
        <v>69</v>
      </c>
      <c r="TH38" s="207" t="s">
        <v>69</v>
      </c>
      <c r="TI38" s="207" t="s">
        <v>69</v>
      </c>
      <c r="TJ38" s="207" t="s">
        <v>69</v>
      </c>
      <c r="TK38" s="207" t="s">
        <v>69</v>
      </c>
      <c r="TL38" s="207" t="s">
        <v>69</v>
      </c>
      <c r="TM38" s="207" t="s">
        <v>69</v>
      </c>
      <c r="TN38" s="207" t="s">
        <v>69</v>
      </c>
      <c r="TO38" s="207" t="s">
        <v>69</v>
      </c>
      <c r="TP38" s="207" t="s">
        <v>69</v>
      </c>
      <c r="TQ38" s="207" t="s">
        <v>26</v>
      </c>
      <c r="TR38" s="207" t="s">
        <v>26</v>
      </c>
      <c r="TS38" s="207" t="s">
        <v>26</v>
      </c>
      <c r="TT38" s="207" t="s">
        <v>26</v>
      </c>
      <c r="TU38" s="207" t="s">
        <v>26</v>
      </c>
      <c r="TV38" s="207" t="s">
        <v>26</v>
      </c>
      <c r="TW38" s="207" t="s">
        <v>26</v>
      </c>
      <c r="TX38" s="207" t="s">
        <v>26</v>
      </c>
      <c r="TY38" s="207" t="s">
        <v>26</v>
      </c>
      <c r="TZ38" s="207" t="s">
        <v>26</v>
      </c>
      <c r="UA38" s="207" t="s">
        <v>26</v>
      </c>
      <c r="UB38" s="207" t="s">
        <v>26</v>
      </c>
      <c r="UC38" s="207" t="s">
        <v>26</v>
      </c>
      <c r="UD38" s="207" t="s">
        <v>27</v>
      </c>
      <c r="UE38" s="207" t="s">
        <v>26</v>
      </c>
      <c r="UF38" s="207" t="s">
        <v>26</v>
      </c>
      <c r="UG38" s="207" t="s">
        <v>27</v>
      </c>
      <c r="UH38" s="207" t="s">
        <v>26</v>
      </c>
      <c r="UI38" s="207" t="s">
        <v>26</v>
      </c>
      <c r="UJ38" s="207" t="s">
        <v>26</v>
      </c>
      <c r="UK38" s="207" t="s">
        <v>26</v>
      </c>
      <c r="UL38" s="207" t="s">
        <v>26</v>
      </c>
      <c r="UM38" s="207" t="s">
        <v>26</v>
      </c>
      <c r="UN38" s="207" t="s">
        <v>26</v>
      </c>
      <c r="UO38" s="207" t="s">
        <v>26</v>
      </c>
      <c r="UP38" s="207" t="s">
        <v>26</v>
      </c>
      <c r="UQ38" s="207" t="s">
        <v>26</v>
      </c>
      <c r="UR38" s="207" t="s">
        <v>26</v>
      </c>
      <c r="US38" s="207" t="s">
        <v>26</v>
      </c>
      <c r="UT38" s="207" t="s">
        <v>26</v>
      </c>
      <c r="UU38" s="207" t="s">
        <v>26</v>
      </c>
      <c r="UV38" s="207" t="s">
        <v>26</v>
      </c>
      <c r="UW38" s="207" t="s">
        <v>26</v>
      </c>
      <c r="UX38" s="207" t="s">
        <v>26</v>
      </c>
      <c r="UY38" s="207" t="s">
        <v>26</v>
      </c>
      <c r="UZ38" s="207" t="s">
        <v>26</v>
      </c>
      <c r="VA38" s="207" t="s">
        <v>69</v>
      </c>
      <c r="VB38" s="207" t="s">
        <v>26</v>
      </c>
      <c r="VC38" s="207" t="s">
        <v>69</v>
      </c>
      <c r="VD38" s="207" t="s">
        <v>69</v>
      </c>
      <c r="VE38" s="207" t="s">
        <v>69</v>
      </c>
      <c r="VF38" s="207" t="s">
        <v>69</v>
      </c>
      <c r="VG38" s="207" t="s">
        <v>69</v>
      </c>
      <c r="VH38" s="207" t="s">
        <v>69</v>
      </c>
      <c r="VI38" s="207" t="s">
        <v>69</v>
      </c>
      <c r="VJ38" s="207" t="s">
        <v>69</v>
      </c>
      <c r="VK38" s="207" t="s">
        <v>69</v>
      </c>
      <c r="VL38" s="207" t="s">
        <v>69</v>
      </c>
      <c r="VM38" s="207" t="s">
        <v>69</v>
      </c>
      <c r="VN38" s="207" t="s">
        <v>69</v>
      </c>
      <c r="VO38" s="207" t="s">
        <v>69</v>
      </c>
      <c r="VP38" s="207" t="s">
        <v>69</v>
      </c>
      <c r="VQ38" s="207" t="s">
        <v>69</v>
      </c>
      <c r="VR38" s="207" t="s">
        <v>69</v>
      </c>
      <c r="VS38" s="207" t="s">
        <v>69</v>
      </c>
      <c r="VT38" s="207" t="s">
        <v>69</v>
      </c>
      <c r="VU38" s="207" t="s">
        <v>69</v>
      </c>
      <c r="VV38" s="207" t="s">
        <v>69</v>
      </c>
      <c r="VW38" s="207" t="s">
        <v>69</v>
      </c>
      <c r="VX38" s="207" t="s">
        <v>69</v>
      </c>
      <c r="VY38" s="207" t="s">
        <v>69</v>
      </c>
      <c r="VZ38" s="207" t="s">
        <v>69</v>
      </c>
      <c r="WA38" s="207" t="s">
        <v>69</v>
      </c>
      <c r="WB38" s="207" t="s">
        <v>69</v>
      </c>
      <c r="WC38" s="207" t="s">
        <v>69</v>
      </c>
      <c r="WD38" s="207" t="s">
        <v>69</v>
      </c>
      <c r="WE38" s="207" t="s">
        <v>69</v>
      </c>
      <c r="WF38" s="207" t="s">
        <v>69</v>
      </c>
      <c r="WG38" s="207" t="s">
        <v>69</v>
      </c>
      <c r="WH38" s="207" t="s">
        <v>69</v>
      </c>
      <c r="WI38" s="207" t="s">
        <v>69</v>
      </c>
      <c r="WJ38" s="207" t="s">
        <v>69</v>
      </c>
      <c r="WK38" s="207" t="s">
        <v>69</v>
      </c>
      <c r="WL38" s="207" t="s">
        <v>69</v>
      </c>
      <c r="WM38" s="207" t="s">
        <v>69</v>
      </c>
      <c r="WN38" s="207" t="s">
        <v>69</v>
      </c>
      <c r="WO38" s="207" t="s">
        <v>69</v>
      </c>
      <c r="WP38" s="207" t="s">
        <v>26</v>
      </c>
      <c r="WQ38" s="207" t="s">
        <v>69</v>
      </c>
      <c r="WR38" s="207" t="s">
        <v>69</v>
      </c>
      <c r="WS38" s="207" t="s">
        <v>69</v>
      </c>
      <c r="WT38" s="207" t="s">
        <v>26</v>
      </c>
      <c r="WU38" s="207" t="s">
        <v>26</v>
      </c>
      <c r="WV38" s="207" t="s">
        <v>26</v>
      </c>
      <c r="WW38" s="207" t="s">
        <v>26</v>
      </c>
      <c r="WX38" s="207" t="s">
        <v>26</v>
      </c>
      <c r="WY38" s="207" t="s">
        <v>26</v>
      </c>
      <c r="WZ38" s="207" t="s">
        <v>26</v>
      </c>
      <c r="XA38" s="207" t="s">
        <v>27</v>
      </c>
      <c r="XB38" s="207" t="s">
        <v>26</v>
      </c>
      <c r="XC38" s="207" t="s">
        <v>26</v>
      </c>
      <c r="XD38" s="207" t="s">
        <v>26</v>
      </c>
      <c r="XE38" s="207" t="s">
        <v>26</v>
      </c>
      <c r="XF38" s="207" t="s">
        <v>26</v>
      </c>
      <c r="XG38" s="207" t="s">
        <v>26</v>
      </c>
      <c r="XH38" s="207" t="s">
        <v>26</v>
      </c>
      <c r="XI38" s="207" t="s">
        <v>26</v>
      </c>
      <c r="XJ38" s="207" t="s">
        <v>26</v>
      </c>
      <c r="XK38" s="207" t="s">
        <v>26</v>
      </c>
      <c r="XL38" s="207" t="s">
        <v>26</v>
      </c>
      <c r="XM38" s="207" t="s">
        <v>26</v>
      </c>
      <c r="XN38" s="207" t="s">
        <v>69</v>
      </c>
      <c r="XO38" s="207" t="s">
        <v>69</v>
      </c>
      <c r="XP38" s="207" t="s">
        <v>69</v>
      </c>
      <c r="XQ38" s="207" t="s">
        <v>69</v>
      </c>
      <c r="XR38" s="207" t="s">
        <v>69</v>
      </c>
      <c r="XS38" s="207" t="s">
        <v>69</v>
      </c>
      <c r="XT38" s="207" t="s">
        <v>69</v>
      </c>
      <c r="XU38" s="207" t="s">
        <v>69</v>
      </c>
      <c r="XV38" s="207" t="s">
        <v>69</v>
      </c>
      <c r="XW38" s="207" t="s">
        <v>69</v>
      </c>
      <c r="XX38" s="207" t="s">
        <v>69</v>
      </c>
      <c r="XY38" s="207" t="s">
        <v>69</v>
      </c>
      <c r="XZ38" s="207" t="s">
        <v>69</v>
      </c>
      <c r="YA38" s="207" t="s">
        <v>69</v>
      </c>
      <c r="YB38" s="207" t="s">
        <v>69</v>
      </c>
      <c r="YC38" s="207" t="s">
        <v>69</v>
      </c>
      <c r="YD38" s="207" t="s">
        <v>69</v>
      </c>
      <c r="YE38" s="207" t="s">
        <v>69</v>
      </c>
      <c r="YF38" s="207" t="s">
        <v>69</v>
      </c>
      <c r="YG38" s="207" t="s">
        <v>69</v>
      </c>
      <c r="YH38" s="207" t="s">
        <v>69</v>
      </c>
      <c r="YI38" s="207" t="s">
        <v>69</v>
      </c>
      <c r="YJ38" s="207" t="s">
        <v>69</v>
      </c>
      <c r="YK38" s="207" t="s">
        <v>69</v>
      </c>
      <c r="YL38" s="207" t="s">
        <v>69</v>
      </c>
      <c r="YM38" s="207" t="s">
        <v>69</v>
      </c>
      <c r="YN38" s="207" t="s">
        <v>69</v>
      </c>
      <c r="YO38" s="207" t="s">
        <v>69</v>
      </c>
      <c r="YP38" s="207" t="s">
        <v>69</v>
      </c>
      <c r="YQ38" s="207" t="s">
        <v>69</v>
      </c>
      <c r="YR38" s="207" t="s">
        <v>69</v>
      </c>
      <c r="YS38" s="207" t="s">
        <v>69</v>
      </c>
      <c r="YT38" s="207" t="s">
        <v>69</v>
      </c>
      <c r="YU38" s="207" t="s">
        <v>69</v>
      </c>
      <c r="YV38" s="207" t="s">
        <v>69</v>
      </c>
      <c r="YW38" s="207" t="s">
        <v>69</v>
      </c>
      <c r="YX38" s="207" t="s">
        <v>69</v>
      </c>
      <c r="YY38" s="207" t="s">
        <v>69</v>
      </c>
      <c r="YZ38" s="207" t="s">
        <v>69</v>
      </c>
      <c r="ZA38" s="207" t="s">
        <v>69</v>
      </c>
      <c r="ZB38" s="207" t="s">
        <v>69</v>
      </c>
      <c r="ZC38" s="207" t="s">
        <v>69</v>
      </c>
      <c r="ZD38" s="207" t="s">
        <v>69</v>
      </c>
      <c r="ZE38" s="207" t="s">
        <v>69</v>
      </c>
      <c r="ZF38" s="207" t="s">
        <v>69</v>
      </c>
      <c r="ZG38" s="207" t="s">
        <v>69</v>
      </c>
      <c r="ZH38" s="207" t="s">
        <v>69</v>
      </c>
      <c r="ZI38" s="207" t="s">
        <v>69</v>
      </c>
      <c r="ZJ38" s="207" t="s">
        <v>69</v>
      </c>
      <c r="ZK38" s="207" t="s">
        <v>69</v>
      </c>
      <c r="ZL38" s="207" t="s">
        <v>69</v>
      </c>
      <c r="ZM38" s="207" t="s">
        <v>69</v>
      </c>
      <c r="ZN38" s="207" t="s">
        <v>69</v>
      </c>
      <c r="ZO38" s="207" t="s">
        <v>69</v>
      </c>
      <c r="ZP38" s="207" t="s">
        <v>69</v>
      </c>
      <c r="ZQ38" s="207" t="s">
        <v>69</v>
      </c>
      <c r="ZR38" s="207" t="s">
        <v>69</v>
      </c>
      <c r="ZS38" s="207" t="s">
        <v>69</v>
      </c>
      <c r="ZT38" s="207" t="s">
        <v>69</v>
      </c>
      <c r="ZU38" s="207" t="s">
        <v>69</v>
      </c>
      <c r="ZV38" s="207" t="s">
        <v>26</v>
      </c>
      <c r="ZW38" s="207" t="s">
        <v>26</v>
      </c>
      <c r="ZX38" s="207" t="s">
        <v>26</v>
      </c>
      <c r="ZY38" s="207" t="s">
        <v>69</v>
      </c>
      <c r="ZZ38" s="207" t="s">
        <v>69</v>
      </c>
      <c r="AAA38" s="207" t="s">
        <v>158</v>
      </c>
      <c r="AAB38" s="207" t="s">
        <v>158</v>
      </c>
      <c r="AAC38" s="207" t="s">
        <v>158</v>
      </c>
      <c r="AAD38" s="207" t="s">
        <v>158</v>
      </c>
      <c r="AAE38" s="207" t="s">
        <v>158</v>
      </c>
      <c r="AAF38" s="207" t="s">
        <v>158</v>
      </c>
      <c r="AAG38" s="207" t="s">
        <v>158</v>
      </c>
      <c r="AAH38" s="207" t="s">
        <v>158</v>
      </c>
      <c r="AAI38" s="207" t="s">
        <v>158</v>
      </c>
      <c r="AAJ38" s="207" t="s">
        <v>158</v>
      </c>
      <c r="AAK38" s="207" t="s">
        <v>158</v>
      </c>
      <c r="AAL38" s="207" t="s">
        <v>158</v>
      </c>
      <c r="AAM38" s="207" t="s">
        <v>158</v>
      </c>
      <c r="AAN38" s="207" t="s">
        <v>158</v>
      </c>
      <c r="AAO38" s="207" t="s">
        <v>158</v>
      </c>
      <c r="AAP38" s="207" t="s">
        <v>158</v>
      </c>
      <c r="AAQ38" s="207" t="s">
        <v>158</v>
      </c>
      <c r="AAR38" s="207" t="s">
        <v>158</v>
      </c>
      <c r="AAS38" s="207" t="s">
        <v>158</v>
      </c>
      <c r="AAT38" s="207" t="s">
        <v>158</v>
      </c>
      <c r="AAU38" s="207" t="s">
        <v>158</v>
      </c>
      <c r="AAV38" s="207" t="s">
        <v>158</v>
      </c>
      <c r="AAW38" s="207" t="s">
        <v>158</v>
      </c>
      <c r="AAX38" s="207" t="s">
        <v>158</v>
      </c>
      <c r="AAY38" s="207" t="s">
        <v>158</v>
      </c>
      <c r="AAZ38" s="207" t="s">
        <v>158</v>
      </c>
      <c r="ABA38" s="306">
        <f>(ÜBERSICHT!K38)</f>
        <v>0</v>
      </c>
      <c r="ABB38" s="195">
        <f>(ÜBERSICHT!L38)</f>
        <v>0</v>
      </c>
      <c r="ABC38" s="206">
        <f t="shared" si="123"/>
        <v>61</v>
      </c>
      <c r="ABD38" s="34">
        <f t="shared" si="124"/>
        <v>58</v>
      </c>
      <c r="ABE38" s="34">
        <f t="shared" si="125"/>
        <v>3</v>
      </c>
      <c r="ABF38" s="34">
        <f t="shared" si="126"/>
        <v>0</v>
      </c>
      <c r="ABG38" s="34">
        <f t="shared" si="127"/>
        <v>0</v>
      </c>
      <c r="ABH38" s="34">
        <f t="shared" si="128"/>
        <v>0</v>
      </c>
      <c r="ABI38" s="34">
        <f t="shared" si="129"/>
        <v>635</v>
      </c>
      <c r="ABJ38" s="73">
        <f t="shared" si="130"/>
        <v>696</v>
      </c>
      <c r="ABK38" s="28"/>
      <c r="ABL38">
        <v>11</v>
      </c>
      <c r="ABM38" s="155">
        <v>415</v>
      </c>
      <c r="ABN38" s="28" t="s">
        <v>268</v>
      </c>
      <c r="ABO38" s="28"/>
      <c r="ABP38" s="271" t="str">
        <f>(Mitglieder!C40)</f>
        <v>T.B.BuccanneerS</v>
      </c>
      <c r="ABQ38" s="216">
        <f t="shared" si="103"/>
        <v>0.9508196721311476</v>
      </c>
      <c r="ABR38" s="216" t="e">
        <f t="shared" si="104"/>
        <v>#DIV/0!</v>
      </c>
      <c r="ABS38" s="34">
        <f t="shared" si="131"/>
        <v>0</v>
      </c>
      <c r="ABT38" s="34">
        <f t="shared" si="132"/>
        <v>0</v>
      </c>
      <c r="ABU38" s="34">
        <f t="shared" si="133"/>
        <v>0</v>
      </c>
      <c r="ABV38" s="34">
        <f t="shared" si="134"/>
        <v>0</v>
      </c>
      <c r="ABW38" s="34">
        <f t="shared" si="135"/>
        <v>0</v>
      </c>
      <c r="ABX38" s="34">
        <f t="shared" si="136"/>
        <v>31</v>
      </c>
      <c r="ABY38" s="73">
        <f t="shared" si="16"/>
        <v>31</v>
      </c>
      <c r="ABZ38" s="216" t="e">
        <f t="shared" si="105"/>
        <v>#DIV/0!</v>
      </c>
      <c r="ACA38" s="34">
        <f t="shared" si="137"/>
        <v>0</v>
      </c>
      <c r="ACB38" s="34">
        <f t="shared" si="138"/>
        <v>0</v>
      </c>
      <c r="ACC38" s="34">
        <f t="shared" si="139"/>
        <v>0</v>
      </c>
      <c r="ACD38" s="34">
        <f t="shared" si="140"/>
        <v>0</v>
      </c>
      <c r="ACE38" s="34">
        <f t="shared" si="141"/>
        <v>0</v>
      </c>
      <c r="ACF38" s="34">
        <f t="shared" si="142"/>
        <v>31</v>
      </c>
      <c r="ACG38" s="73">
        <f t="shared" si="113"/>
        <v>31</v>
      </c>
      <c r="ACH38" s="216">
        <f t="shared" si="106"/>
        <v>1</v>
      </c>
      <c r="ACI38" s="34">
        <f t="shared" si="143"/>
        <v>3</v>
      </c>
      <c r="ACJ38" s="34">
        <f t="shared" si="144"/>
        <v>0</v>
      </c>
      <c r="ACK38" s="34">
        <f t="shared" si="145"/>
        <v>0</v>
      </c>
      <c r="ACL38" s="34">
        <f t="shared" si="146"/>
        <v>0</v>
      </c>
      <c r="ACM38" s="34">
        <f t="shared" si="147"/>
        <v>0</v>
      </c>
      <c r="ACN38" s="34">
        <f t="shared" si="148"/>
        <v>28</v>
      </c>
      <c r="ACO38" s="73">
        <f t="shared" si="114"/>
        <v>31</v>
      </c>
      <c r="ACP38" s="216">
        <f t="shared" si="107"/>
        <v>0.93333333333333335</v>
      </c>
      <c r="ACQ38" s="34">
        <f t="shared" si="149"/>
        <v>28</v>
      </c>
      <c r="ACR38" s="34">
        <f t="shared" si="150"/>
        <v>2</v>
      </c>
      <c r="ACS38" s="34">
        <f t="shared" si="151"/>
        <v>0</v>
      </c>
      <c r="ACT38" s="34">
        <f t="shared" si="152"/>
        <v>0</v>
      </c>
      <c r="ACU38" s="34">
        <f t="shared" si="153"/>
        <v>0</v>
      </c>
      <c r="ACV38" s="34">
        <f t="shared" si="154"/>
        <v>0</v>
      </c>
      <c r="ACW38" s="73">
        <f t="shared" si="115"/>
        <v>30</v>
      </c>
      <c r="ACX38" s="216">
        <f t="shared" si="108"/>
        <v>1</v>
      </c>
      <c r="ACY38" s="34">
        <f t="shared" si="155"/>
        <v>4</v>
      </c>
      <c r="ACZ38" s="34">
        <f t="shared" si="156"/>
        <v>0</v>
      </c>
      <c r="ADA38" s="34">
        <f t="shared" si="157"/>
        <v>0</v>
      </c>
      <c r="ADB38" s="34">
        <f t="shared" si="158"/>
        <v>0</v>
      </c>
      <c r="ADC38" s="34">
        <f t="shared" si="159"/>
        <v>0</v>
      </c>
      <c r="ADD38" s="34">
        <f t="shared" si="160"/>
        <v>27</v>
      </c>
      <c r="ADE38" s="73">
        <f t="shared" si="116"/>
        <v>31</v>
      </c>
      <c r="ADF38" s="216">
        <f t="shared" si="109"/>
        <v>0.92857142857142849</v>
      </c>
      <c r="ADG38" s="34">
        <f t="shared" si="161"/>
        <v>13</v>
      </c>
      <c r="ADH38" s="34">
        <f t="shared" si="162"/>
        <v>1</v>
      </c>
      <c r="ADI38" s="34">
        <f t="shared" si="163"/>
        <v>0</v>
      </c>
      <c r="ADJ38" s="34">
        <f t="shared" si="164"/>
        <v>0</v>
      </c>
      <c r="ADK38" s="34">
        <f t="shared" si="165"/>
        <v>0</v>
      </c>
      <c r="ADL38" s="34">
        <f t="shared" si="166"/>
        <v>16</v>
      </c>
      <c r="ADM38" s="73">
        <f t="shared" si="117"/>
        <v>30</v>
      </c>
      <c r="ADN38" s="216">
        <f t="shared" si="110"/>
        <v>1</v>
      </c>
      <c r="ADO38" s="34">
        <f t="shared" si="167"/>
        <v>7</v>
      </c>
      <c r="ADP38" s="34">
        <f t="shared" si="168"/>
        <v>0</v>
      </c>
      <c r="ADQ38" s="34">
        <f t="shared" si="169"/>
        <v>0</v>
      </c>
      <c r="ADR38" s="34">
        <f t="shared" si="170"/>
        <v>0</v>
      </c>
      <c r="ADS38" s="34">
        <f t="shared" si="171"/>
        <v>0</v>
      </c>
      <c r="ADT38" s="34">
        <f t="shared" si="172"/>
        <v>24</v>
      </c>
      <c r="ADU38" s="73">
        <f t="shared" si="118"/>
        <v>31</v>
      </c>
      <c r="ADV38" s="216" t="e">
        <f t="shared" si="111"/>
        <v>#DIV/0!</v>
      </c>
      <c r="ADW38" s="34">
        <f t="shared" si="72"/>
        <v>0</v>
      </c>
      <c r="ADX38" s="34">
        <f t="shared" si="73"/>
        <v>0</v>
      </c>
      <c r="ADY38" s="34">
        <f t="shared" si="74"/>
        <v>0</v>
      </c>
      <c r="ADZ38" s="34">
        <f t="shared" si="75"/>
        <v>0</v>
      </c>
      <c r="AEA38" s="34">
        <f t="shared" si="76"/>
        <v>0</v>
      </c>
      <c r="AEB38" s="34">
        <f t="shared" si="77"/>
        <v>31</v>
      </c>
      <c r="AEC38" s="73">
        <f t="shared" si="119"/>
        <v>31</v>
      </c>
      <c r="AED38" s="216">
        <f t="shared" si="112"/>
        <v>1</v>
      </c>
      <c r="AEE38" s="34">
        <f t="shared" si="79"/>
        <v>3</v>
      </c>
      <c r="AEF38" s="34">
        <f t="shared" si="80"/>
        <v>0</v>
      </c>
      <c r="AEG38" s="34">
        <f t="shared" si="81"/>
        <v>0</v>
      </c>
      <c r="AEH38" s="34">
        <f t="shared" si="82"/>
        <v>0</v>
      </c>
      <c r="AEI38" s="34">
        <f t="shared" si="83"/>
        <v>0</v>
      </c>
      <c r="AEJ38" s="34">
        <f t="shared" si="84"/>
        <v>7</v>
      </c>
      <c r="AEK38" s="73">
        <f t="shared" si="120"/>
        <v>10</v>
      </c>
    </row>
    <row r="39" spans="1:817" x14ac:dyDescent="0.3">
      <c r="A39" s="200">
        <f t="shared" si="61"/>
        <v>37</v>
      </c>
      <c r="B39" s="283">
        <f>1*SUBTOTAL(3,A$3:A39)</f>
        <v>37</v>
      </c>
      <c r="C39" s="6" t="str">
        <f>(Mitglieder!C39)</f>
        <v>Steve</v>
      </c>
      <c r="D39" s="171">
        <f t="shared" si="121"/>
        <v>1</v>
      </c>
      <c r="E39" s="171">
        <f t="shared" si="122"/>
        <v>1</v>
      </c>
      <c r="F39" s="56"/>
      <c r="G39" s="207" t="s">
        <v>69</v>
      </c>
      <c r="H39" s="207" t="s">
        <v>69</v>
      </c>
      <c r="I39" s="207" t="s">
        <v>69</v>
      </c>
      <c r="J39" s="207" t="s">
        <v>69</v>
      </c>
      <c r="K39" s="207" t="s">
        <v>69</v>
      </c>
      <c r="L39" s="207" t="s">
        <v>69</v>
      </c>
      <c r="M39" s="207" t="s">
        <v>69</v>
      </c>
      <c r="N39" s="207" t="s">
        <v>69</v>
      </c>
      <c r="O39" s="207" t="s">
        <v>69</v>
      </c>
      <c r="P39" s="207" t="s">
        <v>69</v>
      </c>
      <c r="Q39" s="207" t="s">
        <v>69</v>
      </c>
      <c r="R39" s="207" t="s">
        <v>69</v>
      </c>
      <c r="S39" s="207" t="s">
        <v>69</v>
      </c>
      <c r="T39" s="207" t="s">
        <v>69</v>
      </c>
      <c r="U39" s="207" t="s">
        <v>69</v>
      </c>
      <c r="V39" s="207" t="s">
        <v>69</v>
      </c>
      <c r="W39" s="207" t="s">
        <v>69</v>
      </c>
      <c r="X39" s="207" t="s">
        <v>69</v>
      </c>
      <c r="Y39" s="207" t="s">
        <v>69</v>
      </c>
      <c r="Z39" s="207" t="s">
        <v>69</v>
      </c>
      <c r="AA39" s="207" t="s">
        <v>69</v>
      </c>
      <c r="AB39" s="207" t="s">
        <v>69</v>
      </c>
      <c r="AC39" s="207" t="s">
        <v>69</v>
      </c>
      <c r="AD39" s="207" t="s">
        <v>69</v>
      </c>
      <c r="AE39" s="207" t="s">
        <v>69</v>
      </c>
      <c r="AF39" s="207" t="s">
        <v>69</v>
      </c>
      <c r="AG39" s="207" t="s">
        <v>69</v>
      </c>
      <c r="AH39" s="207" t="s">
        <v>69</v>
      </c>
      <c r="AI39" s="207" t="s">
        <v>69</v>
      </c>
      <c r="AJ39" s="207" t="s">
        <v>69</v>
      </c>
      <c r="AK39" s="207" t="s">
        <v>69</v>
      </c>
      <c r="AL39" s="207" t="s">
        <v>69</v>
      </c>
      <c r="AM39" s="207" t="s">
        <v>69</v>
      </c>
      <c r="AN39" s="207" t="s">
        <v>69</v>
      </c>
      <c r="AO39" s="207" t="s">
        <v>69</v>
      </c>
      <c r="AP39" s="207" t="s">
        <v>69</v>
      </c>
      <c r="AQ39" s="207" t="s">
        <v>69</v>
      </c>
      <c r="AR39" s="207" t="s">
        <v>69</v>
      </c>
      <c r="AS39" s="207" t="s">
        <v>69</v>
      </c>
      <c r="AT39" s="207" t="s">
        <v>69</v>
      </c>
      <c r="AU39" s="207" t="s">
        <v>69</v>
      </c>
      <c r="AV39" s="207" t="s">
        <v>69</v>
      </c>
      <c r="AW39" s="207" t="s">
        <v>69</v>
      </c>
      <c r="AX39" s="207" t="s">
        <v>69</v>
      </c>
      <c r="AY39" s="207" t="s">
        <v>69</v>
      </c>
      <c r="AZ39" s="207" t="s">
        <v>69</v>
      </c>
      <c r="BA39" s="207" t="s">
        <v>69</v>
      </c>
      <c r="BB39" s="207" t="s">
        <v>69</v>
      </c>
      <c r="BC39" s="207" t="s">
        <v>69</v>
      </c>
      <c r="BD39" s="207" t="s">
        <v>69</v>
      </c>
      <c r="BE39" s="207" t="s">
        <v>69</v>
      </c>
      <c r="BF39" s="207" t="s">
        <v>69</v>
      </c>
      <c r="BG39" s="207" t="s">
        <v>69</v>
      </c>
      <c r="BH39" s="207" t="s">
        <v>69</v>
      </c>
      <c r="BI39" s="207" t="s">
        <v>69</v>
      </c>
      <c r="BJ39" s="207" t="s">
        <v>69</v>
      </c>
      <c r="BK39" s="207" t="s">
        <v>69</v>
      </c>
      <c r="BL39" s="207" t="s">
        <v>69</v>
      </c>
      <c r="BM39" s="207" t="s">
        <v>69</v>
      </c>
      <c r="BN39" s="207" t="s">
        <v>69</v>
      </c>
      <c r="BO39" s="207" t="s">
        <v>69</v>
      </c>
      <c r="BP39" s="207" t="s">
        <v>69</v>
      </c>
      <c r="BQ39" s="207" t="s">
        <v>69</v>
      </c>
      <c r="BR39" s="207" t="s">
        <v>69</v>
      </c>
      <c r="BS39" s="207" t="s">
        <v>69</v>
      </c>
      <c r="BT39" s="207" t="s">
        <v>69</v>
      </c>
      <c r="BU39" s="207" t="s">
        <v>69</v>
      </c>
      <c r="BV39" s="207" t="s">
        <v>69</v>
      </c>
      <c r="BW39" s="207" t="s">
        <v>69</v>
      </c>
      <c r="BX39" s="207" t="s">
        <v>69</v>
      </c>
      <c r="BY39" s="207" t="s">
        <v>69</v>
      </c>
      <c r="BZ39" s="207" t="s">
        <v>69</v>
      </c>
      <c r="CA39" s="207" t="s">
        <v>69</v>
      </c>
      <c r="CB39" s="207" t="s">
        <v>69</v>
      </c>
      <c r="CC39" s="207" t="s">
        <v>69</v>
      </c>
      <c r="CD39" s="207" t="s">
        <v>69</v>
      </c>
      <c r="CE39" s="207" t="s">
        <v>69</v>
      </c>
      <c r="CF39" s="207" t="s">
        <v>69</v>
      </c>
      <c r="CG39" s="207" t="s">
        <v>69</v>
      </c>
      <c r="CH39" s="207" t="s">
        <v>69</v>
      </c>
      <c r="CI39" s="207" t="s">
        <v>69</v>
      </c>
      <c r="CJ39" s="207" t="s">
        <v>69</v>
      </c>
      <c r="CK39" s="207" t="s">
        <v>69</v>
      </c>
      <c r="CL39" s="207" t="s">
        <v>69</v>
      </c>
      <c r="CM39" s="207" t="s">
        <v>69</v>
      </c>
      <c r="CN39" s="207" t="s">
        <v>69</v>
      </c>
      <c r="CO39" s="207" t="s">
        <v>69</v>
      </c>
      <c r="CP39" s="207" t="s">
        <v>69</v>
      </c>
      <c r="CQ39" s="207" t="s">
        <v>69</v>
      </c>
      <c r="CR39" s="207" t="s">
        <v>69</v>
      </c>
      <c r="CS39" s="207" t="s">
        <v>69</v>
      </c>
      <c r="CT39" s="207" t="s">
        <v>69</v>
      </c>
      <c r="CU39" s="207" t="s">
        <v>69</v>
      </c>
      <c r="CV39" s="207" t="s">
        <v>69</v>
      </c>
      <c r="CW39" s="207" t="s">
        <v>69</v>
      </c>
      <c r="CX39" s="207" t="s">
        <v>69</v>
      </c>
      <c r="CY39" s="207" t="s">
        <v>69</v>
      </c>
      <c r="CZ39" s="207" t="s">
        <v>69</v>
      </c>
      <c r="DA39" s="207" t="s">
        <v>69</v>
      </c>
      <c r="DB39" s="207" t="s">
        <v>69</v>
      </c>
      <c r="DC39" s="207" t="s">
        <v>69</v>
      </c>
      <c r="DD39" s="207" t="s">
        <v>69</v>
      </c>
      <c r="DE39" s="207" t="s">
        <v>69</v>
      </c>
      <c r="DF39" s="207" t="s">
        <v>69</v>
      </c>
      <c r="DG39" s="207" t="s">
        <v>69</v>
      </c>
      <c r="DH39" s="207" t="s">
        <v>69</v>
      </c>
      <c r="DI39" s="207" t="s">
        <v>69</v>
      </c>
      <c r="DJ39" s="207" t="s">
        <v>69</v>
      </c>
      <c r="DK39" s="207" t="s">
        <v>69</v>
      </c>
      <c r="DL39" s="207" t="s">
        <v>69</v>
      </c>
      <c r="DM39" s="207" t="s">
        <v>69</v>
      </c>
      <c r="DN39" s="207" t="s">
        <v>69</v>
      </c>
      <c r="DO39" s="207" t="s">
        <v>69</v>
      </c>
      <c r="DP39" s="207" t="s">
        <v>69</v>
      </c>
      <c r="DQ39" s="207" t="s">
        <v>69</v>
      </c>
      <c r="DR39" s="207" t="s">
        <v>69</v>
      </c>
      <c r="DS39" s="207" t="s">
        <v>69</v>
      </c>
      <c r="DT39" s="207" t="s">
        <v>69</v>
      </c>
      <c r="DU39" s="207" t="s">
        <v>69</v>
      </c>
      <c r="DV39" s="207" t="s">
        <v>69</v>
      </c>
      <c r="DW39" s="207" t="s">
        <v>69</v>
      </c>
      <c r="DX39" s="207" t="s">
        <v>69</v>
      </c>
      <c r="DY39" s="207" t="s">
        <v>69</v>
      </c>
      <c r="DZ39" s="207" t="s">
        <v>69</v>
      </c>
      <c r="EA39" s="207" t="s">
        <v>69</v>
      </c>
      <c r="EB39" s="207" t="s">
        <v>69</v>
      </c>
      <c r="EC39" s="207" t="s">
        <v>69</v>
      </c>
      <c r="ED39" s="207" t="s">
        <v>69</v>
      </c>
      <c r="EE39" s="207" t="s">
        <v>69</v>
      </c>
      <c r="EF39" s="207" t="s">
        <v>69</v>
      </c>
      <c r="EG39" s="207" t="s">
        <v>69</v>
      </c>
      <c r="EH39" s="207" t="s">
        <v>69</v>
      </c>
      <c r="EI39" s="207" t="s">
        <v>69</v>
      </c>
      <c r="EJ39" s="207" t="s">
        <v>69</v>
      </c>
      <c r="EK39" s="207" t="s">
        <v>69</v>
      </c>
      <c r="EL39" s="207" t="s">
        <v>69</v>
      </c>
      <c r="EM39" s="207" t="s">
        <v>69</v>
      </c>
      <c r="EN39" s="207" t="s">
        <v>69</v>
      </c>
      <c r="EO39" s="207" t="s">
        <v>69</v>
      </c>
      <c r="EP39" s="207" t="s">
        <v>69</v>
      </c>
      <c r="EQ39" s="207" t="s">
        <v>69</v>
      </c>
      <c r="ER39" s="207" t="s">
        <v>69</v>
      </c>
      <c r="ES39" s="207" t="s">
        <v>69</v>
      </c>
      <c r="ET39" s="207" t="s">
        <v>69</v>
      </c>
      <c r="EU39" s="207" t="s">
        <v>69</v>
      </c>
      <c r="EV39" s="207" t="s">
        <v>69</v>
      </c>
      <c r="EW39" s="207" t="s">
        <v>69</v>
      </c>
      <c r="EX39" s="207" t="s">
        <v>69</v>
      </c>
      <c r="EY39" s="207" t="s">
        <v>69</v>
      </c>
      <c r="EZ39" s="207" t="s">
        <v>69</v>
      </c>
      <c r="FA39" s="207" t="s">
        <v>69</v>
      </c>
      <c r="FB39" s="207" t="s">
        <v>69</v>
      </c>
      <c r="FC39" s="207" t="s">
        <v>69</v>
      </c>
      <c r="FD39" s="207" t="s">
        <v>69</v>
      </c>
      <c r="FE39" s="207" t="s">
        <v>69</v>
      </c>
      <c r="FF39" s="207" t="s">
        <v>69</v>
      </c>
      <c r="FG39" s="207" t="s">
        <v>69</v>
      </c>
      <c r="FH39" s="207" t="s">
        <v>69</v>
      </c>
      <c r="FI39" s="207" t="s">
        <v>69</v>
      </c>
      <c r="FJ39" s="207" t="s">
        <v>69</v>
      </c>
      <c r="FK39" s="207" t="s">
        <v>69</v>
      </c>
      <c r="FL39" s="207" t="s">
        <v>69</v>
      </c>
      <c r="FM39" s="207" t="s">
        <v>69</v>
      </c>
      <c r="FN39" s="207" t="s">
        <v>69</v>
      </c>
      <c r="FO39" s="207" t="s">
        <v>69</v>
      </c>
      <c r="FP39" s="207" t="s">
        <v>69</v>
      </c>
      <c r="FQ39" s="207" t="s">
        <v>69</v>
      </c>
      <c r="FR39" s="207" t="s">
        <v>69</v>
      </c>
      <c r="FS39" s="207" t="s">
        <v>69</v>
      </c>
      <c r="FT39" s="207" t="s">
        <v>69</v>
      </c>
      <c r="FU39" s="207" t="s">
        <v>69</v>
      </c>
      <c r="FV39" s="207" t="s">
        <v>69</v>
      </c>
      <c r="FW39" s="207" t="s">
        <v>69</v>
      </c>
      <c r="FX39" s="207" t="s">
        <v>69</v>
      </c>
      <c r="FY39" s="207" t="s">
        <v>69</v>
      </c>
      <c r="FZ39" s="207" t="s">
        <v>69</v>
      </c>
      <c r="GA39" s="207" t="s">
        <v>69</v>
      </c>
      <c r="GB39" s="207" t="s">
        <v>69</v>
      </c>
      <c r="GC39" s="207" t="s">
        <v>69</v>
      </c>
      <c r="GD39" s="207" t="s">
        <v>69</v>
      </c>
      <c r="GE39" s="207" t="s">
        <v>69</v>
      </c>
      <c r="GF39" s="207" t="s">
        <v>69</v>
      </c>
      <c r="GG39" s="207" t="s">
        <v>69</v>
      </c>
      <c r="GH39" s="207" t="s">
        <v>69</v>
      </c>
      <c r="GI39" s="207" t="s">
        <v>69</v>
      </c>
      <c r="GJ39" s="207" t="s">
        <v>69</v>
      </c>
      <c r="GK39" s="207" t="s">
        <v>69</v>
      </c>
      <c r="GL39" s="207" t="s">
        <v>69</v>
      </c>
      <c r="GM39" s="207" t="s">
        <v>69</v>
      </c>
      <c r="GN39" s="207" t="s">
        <v>69</v>
      </c>
      <c r="GO39" s="207" t="s">
        <v>69</v>
      </c>
      <c r="GP39" s="207" t="s">
        <v>69</v>
      </c>
      <c r="GQ39" s="207" t="s">
        <v>69</v>
      </c>
      <c r="GR39" s="207" t="s">
        <v>69</v>
      </c>
      <c r="GS39" s="207" t="s">
        <v>69</v>
      </c>
      <c r="GT39" s="207" t="s">
        <v>69</v>
      </c>
      <c r="GU39" s="207" t="s">
        <v>69</v>
      </c>
      <c r="GV39" s="207" t="s">
        <v>69</v>
      </c>
      <c r="GW39" s="207" t="s">
        <v>69</v>
      </c>
      <c r="GX39" s="207" t="s">
        <v>69</v>
      </c>
      <c r="GY39" s="207" t="s">
        <v>69</v>
      </c>
      <c r="GZ39" s="207" t="s">
        <v>69</v>
      </c>
      <c r="HA39" s="207" t="s">
        <v>69</v>
      </c>
      <c r="HB39" s="207" t="s">
        <v>69</v>
      </c>
      <c r="HC39" s="207" t="s">
        <v>69</v>
      </c>
      <c r="HD39" s="207" t="s">
        <v>69</v>
      </c>
      <c r="HE39" s="207" t="s">
        <v>69</v>
      </c>
      <c r="HF39" s="207" t="s">
        <v>69</v>
      </c>
      <c r="HG39" s="207" t="s">
        <v>69</v>
      </c>
      <c r="HH39" s="207" t="s">
        <v>69</v>
      </c>
      <c r="HI39" s="207" t="s">
        <v>69</v>
      </c>
      <c r="HJ39" s="207" t="s">
        <v>69</v>
      </c>
      <c r="HK39" s="207" t="s">
        <v>69</v>
      </c>
      <c r="HL39" s="207" t="s">
        <v>69</v>
      </c>
      <c r="HM39" s="207" t="s">
        <v>69</v>
      </c>
      <c r="HN39" s="207" t="s">
        <v>69</v>
      </c>
      <c r="HO39" s="207" t="s">
        <v>69</v>
      </c>
      <c r="HP39" s="207" t="s">
        <v>69</v>
      </c>
      <c r="HQ39" s="207" t="s">
        <v>69</v>
      </c>
      <c r="HR39" s="207" t="s">
        <v>69</v>
      </c>
      <c r="HS39" s="207" t="s">
        <v>69</v>
      </c>
      <c r="HT39" s="207" t="s">
        <v>69</v>
      </c>
      <c r="HU39" s="207" t="s">
        <v>69</v>
      </c>
      <c r="HV39" s="207" t="s">
        <v>69</v>
      </c>
      <c r="HW39" s="207" t="s">
        <v>69</v>
      </c>
      <c r="HX39" s="207" t="s">
        <v>69</v>
      </c>
      <c r="HY39" s="207" t="s">
        <v>69</v>
      </c>
      <c r="HZ39" s="207" t="s">
        <v>69</v>
      </c>
      <c r="IA39" s="207" t="s">
        <v>69</v>
      </c>
      <c r="IB39" s="207" t="s">
        <v>69</v>
      </c>
      <c r="IC39" s="207" t="s">
        <v>69</v>
      </c>
      <c r="ID39" s="207" t="s">
        <v>69</v>
      </c>
      <c r="IE39" s="207" t="s">
        <v>69</v>
      </c>
      <c r="IF39" s="207" t="s">
        <v>69</v>
      </c>
      <c r="IG39" s="207" t="s">
        <v>69</v>
      </c>
      <c r="IH39" s="207" t="s">
        <v>69</v>
      </c>
      <c r="II39" s="207" t="s">
        <v>69</v>
      </c>
      <c r="IJ39" s="207" t="s">
        <v>69</v>
      </c>
      <c r="IK39" s="207" t="s">
        <v>69</v>
      </c>
      <c r="IL39" s="207" t="s">
        <v>69</v>
      </c>
      <c r="IM39" s="207" t="s">
        <v>69</v>
      </c>
      <c r="IN39" s="207" t="s">
        <v>69</v>
      </c>
      <c r="IO39" s="207" t="s">
        <v>69</v>
      </c>
      <c r="IP39" s="207" t="s">
        <v>69</v>
      </c>
      <c r="IQ39" s="207" t="s">
        <v>69</v>
      </c>
      <c r="IR39" s="207" t="s">
        <v>69</v>
      </c>
      <c r="IS39" s="207" t="s">
        <v>69</v>
      </c>
      <c r="IT39" s="207" t="s">
        <v>69</v>
      </c>
      <c r="IU39" s="207" t="s">
        <v>69</v>
      </c>
      <c r="IV39" s="207" t="s">
        <v>69</v>
      </c>
      <c r="IW39" s="207" t="s">
        <v>69</v>
      </c>
      <c r="IX39" s="207" t="s">
        <v>69</v>
      </c>
      <c r="IY39" s="207" t="s">
        <v>69</v>
      </c>
      <c r="IZ39" s="207" t="s">
        <v>69</v>
      </c>
      <c r="JA39" s="207" t="s">
        <v>69</v>
      </c>
      <c r="JB39" s="207" t="s">
        <v>69</v>
      </c>
      <c r="JC39" s="207" t="s">
        <v>69</v>
      </c>
      <c r="JD39" s="207" t="s">
        <v>69</v>
      </c>
      <c r="JE39" s="207" t="s">
        <v>69</v>
      </c>
      <c r="JF39" s="207" t="s">
        <v>69</v>
      </c>
      <c r="JG39" s="207" t="s">
        <v>69</v>
      </c>
      <c r="JH39" s="207" t="s">
        <v>69</v>
      </c>
      <c r="JI39" s="207" t="s">
        <v>69</v>
      </c>
      <c r="JJ39" s="207" t="s">
        <v>69</v>
      </c>
      <c r="JK39" s="207" t="s">
        <v>69</v>
      </c>
      <c r="JL39" s="207" t="s">
        <v>69</v>
      </c>
      <c r="JM39" s="207" t="s">
        <v>69</v>
      </c>
      <c r="JN39" s="207" t="s">
        <v>69</v>
      </c>
      <c r="JO39" s="207" t="s">
        <v>69</v>
      </c>
      <c r="JP39" s="207" t="s">
        <v>69</v>
      </c>
      <c r="JQ39" s="207" t="s">
        <v>69</v>
      </c>
      <c r="JR39" s="207" t="s">
        <v>69</v>
      </c>
      <c r="JS39" s="207" t="s">
        <v>69</v>
      </c>
      <c r="JT39" s="207" t="s">
        <v>69</v>
      </c>
      <c r="JU39" s="207" t="s">
        <v>69</v>
      </c>
      <c r="JV39" s="207" t="s">
        <v>69</v>
      </c>
      <c r="JW39" s="207" t="s">
        <v>69</v>
      </c>
      <c r="JX39" s="207" t="s">
        <v>69</v>
      </c>
      <c r="JY39" s="207" t="s">
        <v>69</v>
      </c>
      <c r="JZ39" s="207" t="s">
        <v>69</v>
      </c>
      <c r="KA39" s="207" t="s">
        <v>69</v>
      </c>
      <c r="KB39" s="207" t="s">
        <v>69</v>
      </c>
      <c r="KC39" s="207" t="s">
        <v>69</v>
      </c>
      <c r="KD39" s="207" t="s">
        <v>69</v>
      </c>
      <c r="KE39" s="207" t="s">
        <v>69</v>
      </c>
      <c r="KF39" s="207" t="s">
        <v>69</v>
      </c>
      <c r="KG39" s="207" t="s">
        <v>69</v>
      </c>
      <c r="KH39" s="207" t="s">
        <v>69</v>
      </c>
      <c r="KI39" s="207" t="s">
        <v>69</v>
      </c>
      <c r="KJ39" s="207" t="s">
        <v>69</v>
      </c>
      <c r="KK39" s="207" t="s">
        <v>69</v>
      </c>
      <c r="KL39" s="207" t="s">
        <v>69</v>
      </c>
      <c r="KM39" s="207" t="s">
        <v>69</v>
      </c>
      <c r="KN39" s="207" t="s">
        <v>69</v>
      </c>
      <c r="KO39" s="207" t="s">
        <v>69</v>
      </c>
      <c r="KP39" s="207" t="s">
        <v>69</v>
      </c>
      <c r="KQ39" s="207" t="s">
        <v>69</v>
      </c>
      <c r="KR39" s="207" t="s">
        <v>69</v>
      </c>
      <c r="KS39" s="207" t="s">
        <v>69</v>
      </c>
      <c r="KT39" s="207" t="s">
        <v>69</v>
      </c>
      <c r="KU39" s="207" t="s">
        <v>69</v>
      </c>
      <c r="KV39" s="207" t="s">
        <v>69</v>
      </c>
      <c r="KW39" s="207" t="s">
        <v>69</v>
      </c>
      <c r="KX39" s="207" t="s">
        <v>69</v>
      </c>
      <c r="KY39" s="207" t="s">
        <v>69</v>
      </c>
      <c r="KZ39" s="207" t="s">
        <v>69</v>
      </c>
      <c r="LA39" s="207" t="s">
        <v>69</v>
      </c>
      <c r="LB39" s="207" t="s">
        <v>69</v>
      </c>
      <c r="LC39" s="207" t="s">
        <v>69</v>
      </c>
      <c r="LD39" s="207" t="s">
        <v>69</v>
      </c>
      <c r="LE39" s="207" t="s">
        <v>69</v>
      </c>
      <c r="LF39" s="207" t="s">
        <v>69</v>
      </c>
      <c r="LG39" s="207" t="s">
        <v>69</v>
      </c>
      <c r="LH39" s="207" t="s">
        <v>69</v>
      </c>
      <c r="LI39" s="207" t="s">
        <v>69</v>
      </c>
      <c r="LJ39" s="207" t="s">
        <v>69</v>
      </c>
      <c r="LK39" s="207" t="s">
        <v>69</v>
      </c>
      <c r="LL39" s="207" t="s">
        <v>69</v>
      </c>
      <c r="LM39" s="207" t="s">
        <v>69</v>
      </c>
      <c r="LN39" s="207" t="s">
        <v>69</v>
      </c>
      <c r="LO39" s="207" t="s">
        <v>69</v>
      </c>
      <c r="LP39" s="207" t="s">
        <v>69</v>
      </c>
      <c r="LQ39" s="207" t="s">
        <v>69</v>
      </c>
      <c r="LR39" s="207" t="s">
        <v>69</v>
      </c>
      <c r="LS39" s="207" t="s">
        <v>69</v>
      </c>
      <c r="LT39" s="207" t="s">
        <v>69</v>
      </c>
      <c r="LU39" s="207" t="s">
        <v>69</v>
      </c>
      <c r="LV39" s="207" t="s">
        <v>69</v>
      </c>
      <c r="LW39" s="207" t="s">
        <v>69</v>
      </c>
      <c r="LX39" s="207" t="s">
        <v>69</v>
      </c>
      <c r="LY39" s="207" t="s">
        <v>69</v>
      </c>
      <c r="LZ39" s="207" t="s">
        <v>69</v>
      </c>
      <c r="MA39" s="207" t="s">
        <v>69</v>
      </c>
      <c r="MB39" s="207" t="s">
        <v>69</v>
      </c>
      <c r="MC39" s="207" t="s">
        <v>69</v>
      </c>
      <c r="MD39" s="207" t="s">
        <v>69</v>
      </c>
      <c r="ME39" s="207" t="s">
        <v>69</v>
      </c>
      <c r="MF39" s="207" t="s">
        <v>69</v>
      </c>
      <c r="MG39" s="207" t="s">
        <v>69</v>
      </c>
      <c r="MH39" s="207" t="s">
        <v>69</v>
      </c>
      <c r="MI39" s="207" t="s">
        <v>69</v>
      </c>
      <c r="MJ39" s="207" t="s">
        <v>69</v>
      </c>
      <c r="MK39" s="207" t="s">
        <v>69</v>
      </c>
      <c r="ML39" s="207" t="s">
        <v>69</v>
      </c>
      <c r="MM39" s="207" t="s">
        <v>69</v>
      </c>
      <c r="MN39" s="207" t="s">
        <v>69</v>
      </c>
      <c r="MO39" s="207" t="s">
        <v>69</v>
      </c>
      <c r="MP39" s="207" t="s">
        <v>69</v>
      </c>
      <c r="MQ39" s="207" t="s">
        <v>69</v>
      </c>
      <c r="MR39" s="207" t="s">
        <v>69</v>
      </c>
      <c r="MS39" s="207" t="s">
        <v>69</v>
      </c>
      <c r="MT39" s="207" t="s">
        <v>69</v>
      </c>
      <c r="MU39" s="207" t="s">
        <v>69</v>
      </c>
      <c r="MV39" s="207" t="s">
        <v>69</v>
      </c>
      <c r="MW39" s="207" t="s">
        <v>69</v>
      </c>
      <c r="MX39" s="207" t="s">
        <v>69</v>
      </c>
      <c r="MY39" s="207" t="s">
        <v>69</v>
      </c>
      <c r="MZ39" s="207" t="s">
        <v>69</v>
      </c>
      <c r="NA39" s="207" t="s">
        <v>69</v>
      </c>
      <c r="NB39" s="207" t="s">
        <v>69</v>
      </c>
      <c r="NC39" s="207" t="s">
        <v>69</v>
      </c>
      <c r="ND39" s="207" t="s">
        <v>69</v>
      </c>
      <c r="NE39" s="207" t="s">
        <v>69</v>
      </c>
      <c r="NF39" s="207" t="s">
        <v>69</v>
      </c>
      <c r="NG39" s="207" t="s">
        <v>69</v>
      </c>
      <c r="NH39" s="207" t="s">
        <v>69</v>
      </c>
      <c r="NI39" s="207" t="s">
        <v>69</v>
      </c>
      <c r="NJ39" s="207" t="s">
        <v>69</v>
      </c>
      <c r="NK39" s="207" t="s">
        <v>69</v>
      </c>
      <c r="NL39" s="207" t="s">
        <v>69</v>
      </c>
      <c r="NM39" s="207" t="s">
        <v>69</v>
      </c>
      <c r="NN39" s="207" t="s">
        <v>69</v>
      </c>
      <c r="NO39" s="207" t="s">
        <v>69</v>
      </c>
      <c r="NP39" s="207" t="s">
        <v>69</v>
      </c>
      <c r="NQ39" s="207" t="s">
        <v>69</v>
      </c>
      <c r="NR39" s="207" t="s">
        <v>69</v>
      </c>
      <c r="NS39" s="207" t="s">
        <v>69</v>
      </c>
      <c r="NT39" s="207" t="s">
        <v>69</v>
      </c>
      <c r="NU39" s="207" t="s">
        <v>69</v>
      </c>
      <c r="NV39" s="207" t="s">
        <v>69</v>
      </c>
      <c r="NW39" s="207" t="s">
        <v>69</v>
      </c>
      <c r="NX39" s="207" t="s">
        <v>69</v>
      </c>
      <c r="NY39" s="207" t="s">
        <v>69</v>
      </c>
      <c r="NZ39" s="207" t="s">
        <v>69</v>
      </c>
      <c r="OA39" s="207" t="s">
        <v>69</v>
      </c>
      <c r="OB39" s="207" t="s">
        <v>69</v>
      </c>
      <c r="OC39" s="207" t="s">
        <v>69</v>
      </c>
      <c r="OD39" s="207" t="s">
        <v>69</v>
      </c>
      <c r="OE39" s="207" t="s">
        <v>69</v>
      </c>
      <c r="OF39" s="207" t="s">
        <v>69</v>
      </c>
      <c r="OG39" s="207" t="s">
        <v>69</v>
      </c>
      <c r="OH39" s="207" t="s">
        <v>69</v>
      </c>
      <c r="OI39" s="207" t="s">
        <v>69</v>
      </c>
      <c r="OJ39" s="207" t="s">
        <v>69</v>
      </c>
      <c r="OK39" s="207" t="s">
        <v>69</v>
      </c>
      <c r="OL39" s="207" t="s">
        <v>69</v>
      </c>
      <c r="OM39" s="207" t="s">
        <v>69</v>
      </c>
      <c r="ON39" s="207" t="s">
        <v>69</v>
      </c>
      <c r="OO39" s="207" t="s">
        <v>69</v>
      </c>
      <c r="OP39" s="207" t="s">
        <v>69</v>
      </c>
      <c r="OQ39" s="207" t="s">
        <v>69</v>
      </c>
      <c r="OR39" s="207" t="s">
        <v>69</v>
      </c>
      <c r="OS39" s="207" t="s">
        <v>69</v>
      </c>
      <c r="OT39" s="207" t="s">
        <v>69</v>
      </c>
      <c r="OU39" s="207" t="s">
        <v>69</v>
      </c>
      <c r="OV39" s="207" t="s">
        <v>69</v>
      </c>
      <c r="OW39" s="207" t="s">
        <v>69</v>
      </c>
      <c r="OX39" s="207" t="s">
        <v>69</v>
      </c>
      <c r="OY39" s="207" t="s">
        <v>69</v>
      </c>
      <c r="OZ39" s="207" t="s">
        <v>69</v>
      </c>
      <c r="PA39" s="207" t="s">
        <v>69</v>
      </c>
      <c r="PB39" s="207" t="s">
        <v>69</v>
      </c>
      <c r="PC39" s="207" t="s">
        <v>69</v>
      </c>
      <c r="PD39" s="207" t="s">
        <v>69</v>
      </c>
      <c r="PE39" s="207" t="s">
        <v>69</v>
      </c>
      <c r="PF39" s="207" t="s">
        <v>69</v>
      </c>
      <c r="PG39" s="207" t="s">
        <v>69</v>
      </c>
      <c r="PH39" s="207" t="s">
        <v>69</v>
      </c>
      <c r="PI39" s="207" t="s">
        <v>69</v>
      </c>
      <c r="PJ39" s="207" t="s">
        <v>69</v>
      </c>
      <c r="PK39" s="207" t="s">
        <v>69</v>
      </c>
      <c r="PL39" s="207" t="s">
        <v>69</v>
      </c>
      <c r="PM39" s="207" t="s">
        <v>69</v>
      </c>
      <c r="PN39" s="207" t="s">
        <v>69</v>
      </c>
      <c r="PO39" s="207" t="s">
        <v>69</v>
      </c>
      <c r="PP39" s="207" t="s">
        <v>69</v>
      </c>
      <c r="PQ39" s="207" t="s">
        <v>69</v>
      </c>
      <c r="PR39" s="207" t="s">
        <v>69</v>
      </c>
      <c r="PS39" s="207" t="s">
        <v>69</v>
      </c>
      <c r="PT39" s="207" t="s">
        <v>69</v>
      </c>
      <c r="PU39" s="207" t="s">
        <v>69</v>
      </c>
      <c r="PV39" s="207" t="s">
        <v>69</v>
      </c>
      <c r="PW39" s="207" t="s">
        <v>69</v>
      </c>
      <c r="PX39" s="207" t="s">
        <v>69</v>
      </c>
      <c r="PY39" s="207" t="s">
        <v>69</v>
      </c>
      <c r="PZ39" s="207" t="s">
        <v>69</v>
      </c>
      <c r="QA39" s="207" t="s">
        <v>69</v>
      </c>
      <c r="QB39" s="207" t="s">
        <v>69</v>
      </c>
      <c r="QC39" s="207" t="s">
        <v>69</v>
      </c>
      <c r="QD39" s="207" t="s">
        <v>69</v>
      </c>
      <c r="QE39" s="207" t="s">
        <v>69</v>
      </c>
      <c r="QF39" s="207" t="s">
        <v>69</v>
      </c>
      <c r="QG39" s="207" t="s">
        <v>69</v>
      </c>
      <c r="QH39" s="207" t="s">
        <v>69</v>
      </c>
      <c r="QI39" s="207" t="s">
        <v>69</v>
      </c>
      <c r="QJ39" s="207" t="s">
        <v>69</v>
      </c>
      <c r="QK39" s="207" t="s">
        <v>69</v>
      </c>
      <c r="QL39" s="207" t="s">
        <v>69</v>
      </c>
      <c r="QM39" s="207" t="s">
        <v>69</v>
      </c>
      <c r="QN39" s="207" t="s">
        <v>69</v>
      </c>
      <c r="QO39" s="207" t="s">
        <v>69</v>
      </c>
      <c r="QP39" s="207" t="s">
        <v>69</v>
      </c>
      <c r="QQ39" s="207" t="s">
        <v>69</v>
      </c>
      <c r="QR39" s="207" t="s">
        <v>69</v>
      </c>
      <c r="QS39" s="207" t="s">
        <v>69</v>
      </c>
      <c r="QT39" s="207" t="s">
        <v>69</v>
      </c>
      <c r="QU39" s="207" t="s">
        <v>69</v>
      </c>
      <c r="QV39" s="207" t="s">
        <v>69</v>
      </c>
      <c r="QW39" s="207" t="s">
        <v>69</v>
      </c>
      <c r="QX39" s="207" t="s">
        <v>69</v>
      </c>
      <c r="QY39" s="207" t="s">
        <v>69</v>
      </c>
      <c r="QZ39" s="207" t="s">
        <v>69</v>
      </c>
      <c r="RA39" s="207" t="s">
        <v>69</v>
      </c>
      <c r="RB39" s="207" t="s">
        <v>69</v>
      </c>
      <c r="RC39" s="207" t="s">
        <v>69</v>
      </c>
      <c r="RD39" s="207" t="s">
        <v>69</v>
      </c>
      <c r="RE39" s="207" t="s">
        <v>69</v>
      </c>
      <c r="RF39" s="207" t="s">
        <v>69</v>
      </c>
      <c r="RG39" s="207" t="s">
        <v>69</v>
      </c>
      <c r="RH39" s="207" t="s">
        <v>69</v>
      </c>
      <c r="RI39" s="207" t="s">
        <v>69</v>
      </c>
      <c r="RJ39" s="207" t="s">
        <v>69</v>
      </c>
      <c r="RK39" s="207" t="s">
        <v>69</v>
      </c>
      <c r="RL39" s="207" t="s">
        <v>69</v>
      </c>
      <c r="RM39" s="207" t="s">
        <v>69</v>
      </c>
      <c r="RN39" s="207" t="s">
        <v>69</v>
      </c>
      <c r="RO39" s="207" t="s">
        <v>69</v>
      </c>
      <c r="RP39" s="207" t="s">
        <v>69</v>
      </c>
      <c r="RQ39" s="207" t="s">
        <v>69</v>
      </c>
      <c r="RR39" s="207" t="s">
        <v>69</v>
      </c>
      <c r="RS39" s="207" t="s">
        <v>69</v>
      </c>
      <c r="RT39" s="207" t="s">
        <v>69</v>
      </c>
      <c r="RU39" s="207" t="s">
        <v>69</v>
      </c>
      <c r="RV39" s="207" t="s">
        <v>69</v>
      </c>
      <c r="RW39" s="207" t="s">
        <v>69</v>
      </c>
      <c r="RX39" s="207" t="s">
        <v>69</v>
      </c>
      <c r="RY39" s="207" t="s">
        <v>69</v>
      </c>
      <c r="RZ39" s="207" t="s">
        <v>69</v>
      </c>
      <c r="SA39" s="207" t="s">
        <v>69</v>
      </c>
      <c r="SB39" s="207" t="s">
        <v>69</v>
      </c>
      <c r="SC39" s="207" t="s">
        <v>69</v>
      </c>
      <c r="SD39" s="207" t="s">
        <v>69</v>
      </c>
      <c r="SE39" s="207" t="s">
        <v>69</v>
      </c>
      <c r="SF39" s="207" t="s">
        <v>69</v>
      </c>
      <c r="SG39" s="207" t="s">
        <v>69</v>
      </c>
      <c r="SH39" s="207" t="s">
        <v>69</v>
      </c>
      <c r="SI39" s="207" t="s">
        <v>69</v>
      </c>
      <c r="SJ39" s="207" t="s">
        <v>69</v>
      </c>
      <c r="SK39" s="207" t="s">
        <v>69</v>
      </c>
      <c r="SL39" s="207" t="s">
        <v>69</v>
      </c>
      <c r="SM39" s="207" t="s">
        <v>69</v>
      </c>
      <c r="SN39" s="207" t="s">
        <v>69</v>
      </c>
      <c r="SO39" s="207" t="s">
        <v>69</v>
      </c>
      <c r="SP39" s="207" t="s">
        <v>69</v>
      </c>
      <c r="SQ39" s="207" t="s">
        <v>69</v>
      </c>
      <c r="SR39" s="207" t="s">
        <v>69</v>
      </c>
      <c r="SS39" s="207" t="s">
        <v>69</v>
      </c>
      <c r="ST39" s="207" t="s">
        <v>69</v>
      </c>
      <c r="SU39" s="207" t="s">
        <v>69</v>
      </c>
      <c r="SV39" s="207" t="s">
        <v>69</v>
      </c>
      <c r="SW39" s="207" t="s">
        <v>69</v>
      </c>
      <c r="SX39" s="207" t="s">
        <v>69</v>
      </c>
      <c r="SY39" s="207" t="s">
        <v>69</v>
      </c>
      <c r="SZ39" s="207" t="s">
        <v>69</v>
      </c>
      <c r="TA39" s="207" t="s">
        <v>69</v>
      </c>
      <c r="TB39" s="207" t="s">
        <v>69</v>
      </c>
      <c r="TC39" s="207" t="s">
        <v>69</v>
      </c>
      <c r="TD39" s="207" t="s">
        <v>69</v>
      </c>
      <c r="TE39" s="207" t="s">
        <v>69</v>
      </c>
      <c r="TF39" s="207" t="s">
        <v>69</v>
      </c>
      <c r="TG39" s="207" t="s">
        <v>69</v>
      </c>
      <c r="TH39" s="207" t="s">
        <v>69</v>
      </c>
      <c r="TI39" s="207" t="s">
        <v>69</v>
      </c>
      <c r="TJ39" s="207" t="s">
        <v>69</v>
      </c>
      <c r="TK39" s="207" t="s">
        <v>69</v>
      </c>
      <c r="TL39" s="207" t="s">
        <v>69</v>
      </c>
      <c r="TM39" s="207" t="s">
        <v>69</v>
      </c>
      <c r="TN39" s="207" t="s">
        <v>69</v>
      </c>
      <c r="TO39" s="207" t="s">
        <v>69</v>
      </c>
      <c r="TP39" s="207" t="s">
        <v>69</v>
      </c>
      <c r="TQ39" s="207" t="s">
        <v>69</v>
      </c>
      <c r="TR39" s="207" t="s">
        <v>69</v>
      </c>
      <c r="TS39" s="207" t="s">
        <v>69</v>
      </c>
      <c r="TT39" s="207" t="s">
        <v>69</v>
      </c>
      <c r="TU39" s="207" t="s">
        <v>69</v>
      </c>
      <c r="TV39" s="207" t="s">
        <v>69</v>
      </c>
      <c r="TW39" s="207" t="s">
        <v>69</v>
      </c>
      <c r="TX39" s="207" t="s">
        <v>69</v>
      </c>
      <c r="TY39" s="207" t="s">
        <v>69</v>
      </c>
      <c r="TZ39" s="207" t="s">
        <v>69</v>
      </c>
      <c r="UA39" s="207" t="s">
        <v>69</v>
      </c>
      <c r="UB39" s="207" t="s">
        <v>69</v>
      </c>
      <c r="UC39" s="207" t="s">
        <v>69</v>
      </c>
      <c r="UD39" s="207" t="s">
        <v>69</v>
      </c>
      <c r="UE39" s="207" t="s">
        <v>69</v>
      </c>
      <c r="UF39" s="207" t="s">
        <v>69</v>
      </c>
      <c r="UG39" s="207" t="s">
        <v>69</v>
      </c>
      <c r="UH39" s="207" t="s">
        <v>69</v>
      </c>
      <c r="UI39" s="207" t="s">
        <v>69</v>
      </c>
      <c r="UJ39" s="207" t="s">
        <v>69</v>
      </c>
      <c r="UK39" s="207" t="s">
        <v>69</v>
      </c>
      <c r="UL39" s="207" t="s">
        <v>69</v>
      </c>
      <c r="UM39" s="207" t="s">
        <v>69</v>
      </c>
      <c r="UN39" s="207" t="s">
        <v>69</v>
      </c>
      <c r="UO39" s="207" t="s">
        <v>69</v>
      </c>
      <c r="UP39" s="207" t="s">
        <v>69</v>
      </c>
      <c r="UQ39" s="207" t="s">
        <v>69</v>
      </c>
      <c r="UR39" s="207" t="s">
        <v>69</v>
      </c>
      <c r="US39" s="207" t="s">
        <v>69</v>
      </c>
      <c r="UT39" s="207" t="s">
        <v>69</v>
      </c>
      <c r="UU39" s="207" t="s">
        <v>69</v>
      </c>
      <c r="UV39" s="207" t="s">
        <v>69</v>
      </c>
      <c r="UW39" s="207" t="s">
        <v>69</v>
      </c>
      <c r="UX39" s="207" t="s">
        <v>69</v>
      </c>
      <c r="UY39" s="207" t="s">
        <v>69</v>
      </c>
      <c r="UZ39" s="207" t="s">
        <v>69</v>
      </c>
      <c r="VA39" s="207" t="s">
        <v>69</v>
      </c>
      <c r="VB39" s="207" t="s">
        <v>69</v>
      </c>
      <c r="VC39" s="207" t="s">
        <v>69</v>
      </c>
      <c r="VD39" s="207" t="s">
        <v>69</v>
      </c>
      <c r="VE39" s="207" t="s">
        <v>69</v>
      </c>
      <c r="VF39" s="207" t="s">
        <v>69</v>
      </c>
      <c r="VG39" s="207" t="s">
        <v>69</v>
      </c>
      <c r="VH39" s="207" t="s">
        <v>69</v>
      </c>
      <c r="VI39" s="207" t="s">
        <v>69</v>
      </c>
      <c r="VJ39" s="207" t="s">
        <v>69</v>
      </c>
      <c r="VK39" s="207" t="s">
        <v>69</v>
      </c>
      <c r="VL39" s="207" t="s">
        <v>69</v>
      </c>
      <c r="VM39" s="207" t="s">
        <v>69</v>
      </c>
      <c r="VN39" s="207" t="s">
        <v>69</v>
      </c>
      <c r="VO39" s="207" t="s">
        <v>69</v>
      </c>
      <c r="VP39" s="207" t="s">
        <v>69</v>
      </c>
      <c r="VQ39" s="207" t="s">
        <v>69</v>
      </c>
      <c r="VR39" s="207" t="s">
        <v>69</v>
      </c>
      <c r="VS39" s="207" t="s">
        <v>69</v>
      </c>
      <c r="VT39" s="207" t="s">
        <v>69</v>
      </c>
      <c r="VU39" s="207" t="s">
        <v>69</v>
      </c>
      <c r="VV39" s="207" t="s">
        <v>69</v>
      </c>
      <c r="VW39" s="207" t="s">
        <v>69</v>
      </c>
      <c r="VX39" s="207" t="s">
        <v>69</v>
      </c>
      <c r="VY39" s="207" t="s">
        <v>69</v>
      </c>
      <c r="VZ39" s="207" t="s">
        <v>69</v>
      </c>
      <c r="WA39" s="207" t="s">
        <v>69</v>
      </c>
      <c r="WB39" s="207" t="s">
        <v>69</v>
      </c>
      <c r="WC39" s="207" t="s">
        <v>69</v>
      </c>
      <c r="WD39" s="207" t="s">
        <v>69</v>
      </c>
      <c r="WE39" s="207" t="s">
        <v>69</v>
      </c>
      <c r="WF39" s="207" t="s">
        <v>69</v>
      </c>
      <c r="WG39" s="207" t="s">
        <v>69</v>
      </c>
      <c r="WH39" s="207" t="s">
        <v>69</v>
      </c>
      <c r="WI39" s="207" t="s">
        <v>69</v>
      </c>
      <c r="WJ39" s="207" t="s">
        <v>69</v>
      </c>
      <c r="WK39" s="207" t="s">
        <v>69</v>
      </c>
      <c r="WL39" s="207" t="s">
        <v>69</v>
      </c>
      <c r="WM39" s="207" t="s">
        <v>69</v>
      </c>
      <c r="WN39" s="207" t="s">
        <v>69</v>
      </c>
      <c r="WO39" s="207" t="s">
        <v>69</v>
      </c>
      <c r="WP39" s="207" t="s">
        <v>69</v>
      </c>
      <c r="WQ39" s="207" t="s">
        <v>69</v>
      </c>
      <c r="WR39" s="207" t="s">
        <v>69</v>
      </c>
      <c r="WS39" s="207" t="s">
        <v>69</v>
      </c>
      <c r="WT39" s="207" t="s">
        <v>69</v>
      </c>
      <c r="WU39" s="207" t="s">
        <v>69</v>
      </c>
      <c r="WV39" s="207" t="s">
        <v>69</v>
      </c>
      <c r="WW39" s="207" t="s">
        <v>69</v>
      </c>
      <c r="WX39" s="207" t="s">
        <v>69</v>
      </c>
      <c r="WY39" s="207" t="s">
        <v>69</v>
      </c>
      <c r="WZ39" s="207" t="s">
        <v>69</v>
      </c>
      <c r="XA39" s="207" t="s">
        <v>69</v>
      </c>
      <c r="XB39" s="207" t="s">
        <v>69</v>
      </c>
      <c r="XC39" s="207" t="s">
        <v>69</v>
      </c>
      <c r="XD39" s="207" t="s">
        <v>69</v>
      </c>
      <c r="XE39" s="207" t="s">
        <v>69</v>
      </c>
      <c r="XF39" s="207" t="s">
        <v>69</v>
      </c>
      <c r="XG39" s="207" t="s">
        <v>69</v>
      </c>
      <c r="XH39" s="207" t="s">
        <v>69</v>
      </c>
      <c r="XI39" s="207" t="s">
        <v>69</v>
      </c>
      <c r="XJ39" s="207" t="s">
        <v>69</v>
      </c>
      <c r="XK39" s="207" t="s">
        <v>69</v>
      </c>
      <c r="XL39" s="207" t="s">
        <v>69</v>
      </c>
      <c r="XM39" s="207" t="s">
        <v>69</v>
      </c>
      <c r="XN39" s="207" t="s">
        <v>69</v>
      </c>
      <c r="XO39" s="207" t="s">
        <v>69</v>
      </c>
      <c r="XP39" s="207" t="s">
        <v>69</v>
      </c>
      <c r="XQ39" s="207" t="s">
        <v>69</v>
      </c>
      <c r="XR39" s="207" t="s">
        <v>69</v>
      </c>
      <c r="XS39" s="207" t="s">
        <v>69</v>
      </c>
      <c r="XT39" s="207" t="s">
        <v>69</v>
      </c>
      <c r="XU39" s="207" t="s">
        <v>69</v>
      </c>
      <c r="XV39" s="207" t="s">
        <v>69</v>
      </c>
      <c r="XW39" s="207" t="s">
        <v>69</v>
      </c>
      <c r="XX39" s="207" t="s">
        <v>69</v>
      </c>
      <c r="XY39" s="207" t="s">
        <v>69</v>
      </c>
      <c r="XZ39" s="207" t="s">
        <v>69</v>
      </c>
      <c r="YA39" s="207" t="s">
        <v>69</v>
      </c>
      <c r="YB39" s="207" t="s">
        <v>69</v>
      </c>
      <c r="YC39" s="207" t="s">
        <v>69</v>
      </c>
      <c r="YD39" s="207" t="s">
        <v>69</v>
      </c>
      <c r="YE39" s="207" t="s">
        <v>69</v>
      </c>
      <c r="YF39" s="207" t="s">
        <v>69</v>
      </c>
      <c r="YG39" s="207" t="s">
        <v>69</v>
      </c>
      <c r="YH39" s="207" t="s">
        <v>69</v>
      </c>
      <c r="YI39" s="207" t="s">
        <v>69</v>
      </c>
      <c r="YJ39" s="207" t="s">
        <v>69</v>
      </c>
      <c r="YK39" s="207" t="s">
        <v>69</v>
      </c>
      <c r="YL39" s="207" t="s">
        <v>69</v>
      </c>
      <c r="YM39" s="207" t="s">
        <v>69</v>
      </c>
      <c r="YN39" s="207" t="s">
        <v>69</v>
      </c>
      <c r="YO39" s="207" t="s">
        <v>69</v>
      </c>
      <c r="YP39" s="207" t="s">
        <v>69</v>
      </c>
      <c r="YQ39" s="207" t="s">
        <v>69</v>
      </c>
      <c r="YR39" s="207" t="s">
        <v>69</v>
      </c>
      <c r="YS39" s="207" t="s">
        <v>69</v>
      </c>
      <c r="YT39" s="207" t="s">
        <v>69</v>
      </c>
      <c r="YU39" s="207" t="s">
        <v>69</v>
      </c>
      <c r="YV39" s="207" t="s">
        <v>69</v>
      </c>
      <c r="YW39" s="207" t="s">
        <v>69</v>
      </c>
      <c r="YX39" s="207" t="s">
        <v>69</v>
      </c>
      <c r="YY39" s="207" t="s">
        <v>69</v>
      </c>
      <c r="YZ39" s="207" t="s">
        <v>69</v>
      </c>
      <c r="ZA39" s="207" t="s">
        <v>69</v>
      </c>
      <c r="ZB39" s="207" t="s">
        <v>69</v>
      </c>
      <c r="ZC39" s="207" t="s">
        <v>69</v>
      </c>
      <c r="ZD39" s="207" t="s">
        <v>69</v>
      </c>
      <c r="ZE39" s="207" t="s">
        <v>69</v>
      </c>
      <c r="ZF39" s="207" t="s">
        <v>69</v>
      </c>
      <c r="ZG39" s="207" t="s">
        <v>69</v>
      </c>
      <c r="ZH39" s="207" t="s">
        <v>69</v>
      </c>
      <c r="ZI39" s="207" t="s">
        <v>69</v>
      </c>
      <c r="ZJ39" s="207" t="s">
        <v>69</v>
      </c>
      <c r="ZK39" s="207" t="s">
        <v>69</v>
      </c>
      <c r="ZL39" s="207" t="s">
        <v>69</v>
      </c>
      <c r="ZM39" s="207" t="s">
        <v>69</v>
      </c>
      <c r="ZN39" s="207" t="s">
        <v>69</v>
      </c>
      <c r="ZO39" s="207" t="s">
        <v>69</v>
      </c>
      <c r="ZP39" s="207" t="s">
        <v>69</v>
      </c>
      <c r="ZQ39" s="207" t="s">
        <v>69</v>
      </c>
      <c r="ZR39" s="207" t="s">
        <v>69</v>
      </c>
      <c r="ZS39" s="207" t="s">
        <v>69</v>
      </c>
      <c r="ZT39" s="207" t="s">
        <v>69</v>
      </c>
      <c r="ZU39" s="207" t="s">
        <v>69</v>
      </c>
      <c r="ZV39" s="207" t="s">
        <v>26</v>
      </c>
      <c r="ZW39" s="207" t="s">
        <v>26</v>
      </c>
      <c r="ZX39" s="207" t="s">
        <v>26</v>
      </c>
      <c r="ZY39" s="207" t="s">
        <v>26</v>
      </c>
      <c r="ZZ39" s="207" t="s">
        <v>26</v>
      </c>
      <c r="AAA39" s="207" t="s">
        <v>158</v>
      </c>
      <c r="AAB39" s="207" t="s">
        <v>158</v>
      </c>
      <c r="AAC39" s="207" t="s">
        <v>158</v>
      </c>
      <c r="AAD39" s="207" t="s">
        <v>158</v>
      </c>
      <c r="AAE39" s="207" t="s">
        <v>158</v>
      </c>
      <c r="AAF39" s="207" t="s">
        <v>158</v>
      </c>
      <c r="AAG39" s="207" t="s">
        <v>158</v>
      </c>
      <c r="AAH39" s="207" t="s">
        <v>158</v>
      </c>
      <c r="AAI39" s="207" t="s">
        <v>158</v>
      </c>
      <c r="AAJ39" s="207" t="s">
        <v>158</v>
      </c>
      <c r="AAK39" s="207" t="s">
        <v>158</v>
      </c>
      <c r="AAL39" s="207" t="s">
        <v>158</v>
      </c>
      <c r="AAM39" s="207" t="s">
        <v>158</v>
      </c>
      <c r="AAN39" s="207" t="s">
        <v>158</v>
      </c>
      <c r="AAO39" s="207" t="s">
        <v>158</v>
      </c>
      <c r="AAP39" s="207" t="s">
        <v>158</v>
      </c>
      <c r="AAQ39" s="207" t="s">
        <v>158</v>
      </c>
      <c r="AAR39" s="207" t="s">
        <v>158</v>
      </c>
      <c r="AAS39" s="207" t="s">
        <v>158</v>
      </c>
      <c r="AAT39" s="207" t="s">
        <v>158</v>
      </c>
      <c r="AAU39" s="207" t="s">
        <v>158</v>
      </c>
      <c r="AAV39" s="207" t="s">
        <v>158</v>
      </c>
      <c r="AAW39" s="207" t="s">
        <v>158</v>
      </c>
      <c r="AAX39" s="207" t="s">
        <v>158</v>
      </c>
      <c r="AAY39" s="207" t="s">
        <v>158</v>
      </c>
      <c r="AAZ39" s="207" t="s">
        <v>158</v>
      </c>
      <c r="ABA39" s="306">
        <f>(ÜBERSICHT!K39)</f>
        <v>0</v>
      </c>
      <c r="ABB39" s="195">
        <f>(ÜBERSICHT!L39)</f>
        <v>0</v>
      </c>
      <c r="ABC39" s="206">
        <f t="shared" si="123"/>
        <v>5</v>
      </c>
      <c r="ABD39" s="34">
        <f t="shared" si="124"/>
        <v>5</v>
      </c>
      <c r="ABE39" s="34">
        <f t="shared" si="125"/>
        <v>0</v>
      </c>
      <c r="ABF39" s="34">
        <f t="shared" si="126"/>
        <v>0</v>
      </c>
      <c r="ABG39" s="34">
        <f t="shared" si="127"/>
        <v>0</v>
      </c>
      <c r="ABH39" s="34">
        <f t="shared" si="128"/>
        <v>0</v>
      </c>
      <c r="ABI39" s="34">
        <f t="shared" si="129"/>
        <v>691</v>
      </c>
      <c r="ABJ39" s="73">
        <f t="shared" si="130"/>
        <v>696</v>
      </c>
      <c r="ABK39" s="28"/>
      <c r="ABL39">
        <v>12</v>
      </c>
      <c r="ABM39" s="155">
        <v>475</v>
      </c>
      <c r="ABN39" s="75" t="s">
        <v>18</v>
      </c>
      <c r="ABO39" s="28"/>
      <c r="ABP39" s="271" t="str">
        <f>(Mitglieder!C41)</f>
        <v>TIGER!C13</v>
      </c>
      <c r="ABQ39" s="216">
        <f t="shared" si="103"/>
        <v>1</v>
      </c>
      <c r="ABR39" s="216" t="e">
        <f t="shared" si="104"/>
        <v>#DIV/0!</v>
      </c>
      <c r="ABS39" s="34">
        <f t="shared" si="131"/>
        <v>0</v>
      </c>
      <c r="ABT39" s="34">
        <f t="shared" si="132"/>
        <v>0</v>
      </c>
      <c r="ABU39" s="34">
        <f t="shared" si="133"/>
        <v>0</v>
      </c>
      <c r="ABV39" s="34">
        <f t="shared" si="134"/>
        <v>0</v>
      </c>
      <c r="ABW39" s="34">
        <f t="shared" si="135"/>
        <v>0</v>
      </c>
      <c r="ABX39" s="34">
        <f t="shared" si="136"/>
        <v>31</v>
      </c>
      <c r="ABY39" s="73">
        <f t="shared" si="16"/>
        <v>31</v>
      </c>
      <c r="ABZ39" s="216" t="e">
        <f t="shared" si="105"/>
        <v>#DIV/0!</v>
      </c>
      <c r="ACA39" s="34">
        <f t="shared" si="137"/>
        <v>0</v>
      </c>
      <c r="ACB39" s="34">
        <f t="shared" si="138"/>
        <v>0</v>
      </c>
      <c r="ACC39" s="34">
        <f t="shared" si="139"/>
        <v>0</v>
      </c>
      <c r="ACD39" s="34">
        <f t="shared" si="140"/>
        <v>0</v>
      </c>
      <c r="ACE39" s="34">
        <f t="shared" si="141"/>
        <v>0</v>
      </c>
      <c r="ACF39" s="34">
        <f t="shared" si="142"/>
        <v>31</v>
      </c>
      <c r="ACG39" s="73">
        <f t="shared" si="113"/>
        <v>31</v>
      </c>
      <c r="ACH39" s="216" t="e">
        <f t="shared" si="106"/>
        <v>#DIV/0!</v>
      </c>
      <c r="ACI39" s="34">
        <f t="shared" si="143"/>
        <v>0</v>
      </c>
      <c r="ACJ39" s="34">
        <f t="shared" si="144"/>
        <v>0</v>
      </c>
      <c r="ACK39" s="34">
        <f t="shared" si="145"/>
        <v>0</v>
      </c>
      <c r="ACL39" s="34">
        <f t="shared" si="146"/>
        <v>0</v>
      </c>
      <c r="ACM39" s="34">
        <f t="shared" si="147"/>
        <v>0</v>
      </c>
      <c r="ACN39" s="34">
        <f t="shared" si="148"/>
        <v>31</v>
      </c>
      <c r="ACO39" s="73">
        <f t="shared" si="114"/>
        <v>31</v>
      </c>
      <c r="ACP39" s="216" t="e">
        <f t="shared" si="107"/>
        <v>#DIV/0!</v>
      </c>
      <c r="ACQ39" s="34">
        <f t="shared" si="149"/>
        <v>0</v>
      </c>
      <c r="ACR39" s="34">
        <f t="shared" si="150"/>
        <v>0</v>
      </c>
      <c r="ACS39" s="34">
        <f t="shared" si="151"/>
        <v>0</v>
      </c>
      <c r="ACT39" s="34">
        <f t="shared" si="152"/>
        <v>0</v>
      </c>
      <c r="ACU39" s="34">
        <f t="shared" si="153"/>
        <v>0</v>
      </c>
      <c r="ACV39" s="34">
        <f t="shared" si="154"/>
        <v>30</v>
      </c>
      <c r="ACW39" s="73">
        <f t="shared" si="115"/>
        <v>30</v>
      </c>
      <c r="ACX39" s="216" t="e">
        <f t="shared" si="108"/>
        <v>#DIV/0!</v>
      </c>
      <c r="ACY39" s="34">
        <f t="shared" si="155"/>
        <v>0</v>
      </c>
      <c r="ACZ39" s="34">
        <f t="shared" si="156"/>
        <v>0</v>
      </c>
      <c r="ADA39" s="34">
        <f t="shared" si="157"/>
        <v>0</v>
      </c>
      <c r="ADB39" s="34">
        <f t="shared" si="158"/>
        <v>0</v>
      </c>
      <c r="ADC39" s="34">
        <f t="shared" si="159"/>
        <v>0</v>
      </c>
      <c r="ADD39" s="34">
        <f t="shared" si="160"/>
        <v>31</v>
      </c>
      <c r="ADE39" s="73">
        <f t="shared" si="116"/>
        <v>31</v>
      </c>
      <c r="ADF39" s="216" t="e">
        <f t="shared" si="109"/>
        <v>#DIV/0!</v>
      </c>
      <c r="ADG39" s="34">
        <f t="shared" si="161"/>
        <v>0</v>
      </c>
      <c r="ADH39" s="34">
        <f t="shared" si="162"/>
        <v>0</v>
      </c>
      <c r="ADI39" s="34">
        <f t="shared" si="163"/>
        <v>0</v>
      </c>
      <c r="ADJ39" s="34">
        <f t="shared" si="164"/>
        <v>0</v>
      </c>
      <c r="ADK39" s="34">
        <f t="shared" si="165"/>
        <v>0</v>
      </c>
      <c r="ADL39" s="34">
        <f t="shared" si="166"/>
        <v>30</v>
      </c>
      <c r="ADM39" s="73">
        <f t="shared" si="117"/>
        <v>30</v>
      </c>
      <c r="ADN39" s="216" t="e">
        <f t="shared" si="110"/>
        <v>#DIV/0!</v>
      </c>
      <c r="ADO39" s="34">
        <f t="shared" si="167"/>
        <v>0</v>
      </c>
      <c r="ADP39" s="34">
        <f t="shared" si="168"/>
        <v>0</v>
      </c>
      <c r="ADQ39" s="34">
        <f t="shared" si="169"/>
        <v>0</v>
      </c>
      <c r="ADR39" s="34">
        <f t="shared" si="170"/>
        <v>0</v>
      </c>
      <c r="ADS39" s="34">
        <f t="shared" si="171"/>
        <v>0</v>
      </c>
      <c r="ADT39" s="34">
        <f t="shared" si="172"/>
        <v>31</v>
      </c>
      <c r="ADU39" s="73">
        <f t="shared" si="118"/>
        <v>31</v>
      </c>
      <c r="ADV39" s="216" t="e">
        <f t="shared" si="111"/>
        <v>#DIV/0!</v>
      </c>
      <c r="ADW39" s="34">
        <f t="shared" si="72"/>
        <v>0</v>
      </c>
      <c r="ADX39" s="34">
        <f t="shared" si="73"/>
        <v>0</v>
      </c>
      <c r="ADY39" s="34">
        <f t="shared" si="74"/>
        <v>0</v>
      </c>
      <c r="ADZ39" s="34">
        <f t="shared" si="75"/>
        <v>0</v>
      </c>
      <c r="AEA39" s="34">
        <f t="shared" si="76"/>
        <v>0</v>
      </c>
      <c r="AEB39" s="34">
        <f t="shared" si="77"/>
        <v>31</v>
      </c>
      <c r="AEC39" s="73">
        <f t="shared" si="119"/>
        <v>31</v>
      </c>
      <c r="AED39" s="216">
        <f t="shared" si="112"/>
        <v>1</v>
      </c>
      <c r="AEE39" s="34">
        <f t="shared" si="79"/>
        <v>5</v>
      </c>
      <c r="AEF39" s="34">
        <f t="shared" si="80"/>
        <v>0</v>
      </c>
      <c r="AEG39" s="34">
        <f t="shared" si="81"/>
        <v>0</v>
      </c>
      <c r="AEH39" s="34">
        <f t="shared" si="82"/>
        <v>0</v>
      </c>
      <c r="AEI39" s="34">
        <f t="shared" si="83"/>
        <v>0</v>
      </c>
      <c r="AEJ39" s="34">
        <f t="shared" si="84"/>
        <v>5</v>
      </c>
      <c r="AEK39" s="73">
        <f t="shared" si="120"/>
        <v>10</v>
      </c>
    </row>
    <row r="40" spans="1:817" x14ac:dyDescent="0.3">
      <c r="A40" s="200">
        <f t="shared" si="61"/>
        <v>38</v>
      </c>
      <c r="B40" s="283">
        <f>1*SUBTOTAL(3,A$3:A40)</f>
        <v>38</v>
      </c>
      <c r="C40" s="6" t="str">
        <f>(Mitglieder!C40)</f>
        <v>T.B.BuccanneerS</v>
      </c>
      <c r="D40" s="171">
        <f t="shared" si="121"/>
        <v>0.8651685393258427</v>
      </c>
      <c r="E40" s="171">
        <f t="shared" si="122"/>
        <v>1</v>
      </c>
      <c r="F40" s="56"/>
      <c r="G40" s="207" t="s">
        <v>69</v>
      </c>
      <c r="H40" s="207" t="s">
        <v>69</v>
      </c>
      <c r="I40" s="207" t="s">
        <v>69</v>
      </c>
      <c r="J40" s="207" t="s">
        <v>69</v>
      </c>
      <c r="K40" s="207" t="s">
        <v>69</v>
      </c>
      <c r="L40" s="207" t="s">
        <v>69</v>
      </c>
      <c r="M40" s="207" t="s">
        <v>69</v>
      </c>
      <c r="N40" s="207" t="s">
        <v>69</v>
      </c>
      <c r="O40" s="207" t="s">
        <v>69</v>
      </c>
      <c r="P40" s="207" t="s">
        <v>69</v>
      </c>
      <c r="Q40" s="207" t="s">
        <v>69</v>
      </c>
      <c r="R40" s="207" t="s">
        <v>69</v>
      </c>
      <c r="S40" s="207" t="s">
        <v>69</v>
      </c>
      <c r="T40" s="207" t="s">
        <v>69</v>
      </c>
      <c r="U40" s="207" t="s">
        <v>69</v>
      </c>
      <c r="V40" s="207" t="s">
        <v>69</v>
      </c>
      <c r="W40" s="207" t="s">
        <v>69</v>
      </c>
      <c r="X40" s="207" t="s">
        <v>69</v>
      </c>
      <c r="Y40" s="207" t="s">
        <v>69</v>
      </c>
      <c r="Z40" s="207" t="s">
        <v>69</v>
      </c>
      <c r="AA40" s="207" t="s">
        <v>69</v>
      </c>
      <c r="AB40" s="207" t="s">
        <v>69</v>
      </c>
      <c r="AC40" s="207" t="s">
        <v>69</v>
      </c>
      <c r="AD40" s="207" t="s">
        <v>69</v>
      </c>
      <c r="AE40" s="207" t="s">
        <v>69</v>
      </c>
      <c r="AF40" s="207" t="s">
        <v>69</v>
      </c>
      <c r="AG40" s="207" t="s">
        <v>69</v>
      </c>
      <c r="AH40" s="207" t="s">
        <v>69</v>
      </c>
      <c r="AI40" s="207" t="s">
        <v>69</v>
      </c>
      <c r="AJ40" s="207" t="s">
        <v>69</v>
      </c>
      <c r="AK40" s="207" t="s">
        <v>69</v>
      </c>
      <c r="AL40" s="207" t="s">
        <v>69</v>
      </c>
      <c r="AM40" s="207" t="s">
        <v>69</v>
      </c>
      <c r="AN40" s="207" t="s">
        <v>69</v>
      </c>
      <c r="AO40" s="207" t="s">
        <v>69</v>
      </c>
      <c r="AP40" s="207" t="s">
        <v>69</v>
      </c>
      <c r="AQ40" s="207" t="s">
        <v>69</v>
      </c>
      <c r="AR40" s="207" t="s">
        <v>69</v>
      </c>
      <c r="AS40" s="207" t="s">
        <v>69</v>
      </c>
      <c r="AT40" s="207" t="s">
        <v>69</v>
      </c>
      <c r="AU40" s="207" t="s">
        <v>69</v>
      </c>
      <c r="AV40" s="207" t="s">
        <v>69</v>
      </c>
      <c r="AW40" s="207" t="s">
        <v>69</v>
      </c>
      <c r="AX40" s="207" t="s">
        <v>69</v>
      </c>
      <c r="AY40" s="207" t="s">
        <v>69</v>
      </c>
      <c r="AZ40" s="207" t="s">
        <v>69</v>
      </c>
      <c r="BA40" s="207" t="s">
        <v>69</v>
      </c>
      <c r="BB40" s="207" t="s">
        <v>69</v>
      </c>
      <c r="BC40" s="207" t="s">
        <v>69</v>
      </c>
      <c r="BD40" s="207" t="s">
        <v>69</v>
      </c>
      <c r="BE40" s="207" t="s">
        <v>69</v>
      </c>
      <c r="BF40" s="207" t="s">
        <v>69</v>
      </c>
      <c r="BG40" s="207" t="s">
        <v>69</v>
      </c>
      <c r="BH40" s="207" t="s">
        <v>69</v>
      </c>
      <c r="BI40" s="207" t="s">
        <v>69</v>
      </c>
      <c r="BJ40" s="207" t="s">
        <v>69</v>
      </c>
      <c r="BK40" s="207" t="s">
        <v>69</v>
      </c>
      <c r="BL40" s="207" t="s">
        <v>69</v>
      </c>
      <c r="BM40" s="207" t="s">
        <v>69</v>
      </c>
      <c r="BN40" s="207" t="s">
        <v>69</v>
      </c>
      <c r="BO40" s="207" t="s">
        <v>69</v>
      </c>
      <c r="BP40" s="207" t="s">
        <v>69</v>
      </c>
      <c r="BQ40" s="207" t="s">
        <v>69</v>
      </c>
      <c r="BR40" s="207" t="s">
        <v>69</v>
      </c>
      <c r="BS40" s="207" t="s">
        <v>69</v>
      </c>
      <c r="BT40" s="207" t="s">
        <v>69</v>
      </c>
      <c r="BU40" s="207" t="s">
        <v>69</v>
      </c>
      <c r="BV40" s="207" t="s">
        <v>69</v>
      </c>
      <c r="BW40" s="207" t="s">
        <v>69</v>
      </c>
      <c r="BX40" s="207" t="s">
        <v>69</v>
      </c>
      <c r="BY40" s="207" t="s">
        <v>69</v>
      </c>
      <c r="BZ40" s="207" t="s">
        <v>69</v>
      </c>
      <c r="CA40" s="207" t="s">
        <v>69</v>
      </c>
      <c r="CB40" s="207" t="s">
        <v>69</v>
      </c>
      <c r="CC40" s="207" t="s">
        <v>69</v>
      </c>
      <c r="CD40" s="207" t="s">
        <v>69</v>
      </c>
      <c r="CE40" s="207" t="s">
        <v>69</v>
      </c>
      <c r="CF40" s="207" t="s">
        <v>69</v>
      </c>
      <c r="CG40" s="207" t="s">
        <v>69</v>
      </c>
      <c r="CH40" s="207" t="s">
        <v>69</v>
      </c>
      <c r="CI40" s="207" t="s">
        <v>69</v>
      </c>
      <c r="CJ40" s="207" t="s">
        <v>69</v>
      </c>
      <c r="CK40" s="207" t="s">
        <v>69</v>
      </c>
      <c r="CL40" s="207" t="s">
        <v>69</v>
      </c>
      <c r="CM40" s="207" t="s">
        <v>69</v>
      </c>
      <c r="CN40" s="207" t="s">
        <v>69</v>
      </c>
      <c r="CO40" s="207" t="s">
        <v>69</v>
      </c>
      <c r="CP40" s="207" t="s">
        <v>69</v>
      </c>
      <c r="CQ40" s="207" t="s">
        <v>69</v>
      </c>
      <c r="CR40" s="207" t="s">
        <v>69</v>
      </c>
      <c r="CS40" s="207" t="s">
        <v>69</v>
      </c>
      <c r="CT40" s="207" t="s">
        <v>69</v>
      </c>
      <c r="CU40" s="207" t="s">
        <v>69</v>
      </c>
      <c r="CV40" s="207" t="s">
        <v>69</v>
      </c>
      <c r="CW40" s="207" t="s">
        <v>69</v>
      </c>
      <c r="CX40" s="207" t="s">
        <v>69</v>
      </c>
      <c r="CY40" s="207" t="s">
        <v>69</v>
      </c>
      <c r="CZ40" s="207" t="s">
        <v>69</v>
      </c>
      <c r="DA40" s="207" t="s">
        <v>69</v>
      </c>
      <c r="DB40" s="207" t="s">
        <v>69</v>
      </c>
      <c r="DC40" s="207" t="s">
        <v>69</v>
      </c>
      <c r="DD40" s="207" t="s">
        <v>69</v>
      </c>
      <c r="DE40" s="207" t="s">
        <v>69</v>
      </c>
      <c r="DF40" s="207" t="s">
        <v>69</v>
      </c>
      <c r="DG40" s="207" t="s">
        <v>69</v>
      </c>
      <c r="DH40" s="207" t="s">
        <v>69</v>
      </c>
      <c r="DI40" s="207" t="s">
        <v>69</v>
      </c>
      <c r="DJ40" s="207" t="s">
        <v>69</v>
      </c>
      <c r="DK40" s="207" t="s">
        <v>69</v>
      </c>
      <c r="DL40" s="207" t="s">
        <v>69</v>
      </c>
      <c r="DM40" s="207" t="s">
        <v>69</v>
      </c>
      <c r="DN40" s="207" t="s">
        <v>69</v>
      </c>
      <c r="DO40" s="207" t="s">
        <v>69</v>
      </c>
      <c r="DP40" s="207" t="s">
        <v>69</v>
      </c>
      <c r="DQ40" s="207" t="s">
        <v>69</v>
      </c>
      <c r="DR40" s="207" t="s">
        <v>69</v>
      </c>
      <c r="DS40" s="207" t="s">
        <v>69</v>
      </c>
      <c r="DT40" s="207" t="s">
        <v>69</v>
      </c>
      <c r="DU40" s="207" t="s">
        <v>69</v>
      </c>
      <c r="DV40" s="207" t="s">
        <v>69</v>
      </c>
      <c r="DW40" s="207" t="s">
        <v>69</v>
      </c>
      <c r="DX40" s="207" t="s">
        <v>69</v>
      </c>
      <c r="DY40" s="207" t="s">
        <v>69</v>
      </c>
      <c r="DZ40" s="207" t="s">
        <v>69</v>
      </c>
      <c r="EA40" s="207" t="s">
        <v>69</v>
      </c>
      <c r="EB40" s="207" t="s">
        <v>69</v>
      </c>
      <c r="EC40" s="207" t="s">
        <v>69</v>
      </c>
      <c r="ED40" s="207" t="s">
        <v>69</v>
      </c>
      <c r="EE40" s="207" t="s">
        <v>69</v>
      </c>
      <c r="EF40" s="207" t="s">
        <v>69</v>
      </c>
      <c r="EG40" s="207" t="s">
        <v>69</v>
      </c>
      <c r="EH40" s="207" t="s">
        <v>69</v>
      </c>
      <c r="EI40" s="207" t="s">
        <v>69</v>
      </c>
      <c r="EJ40" s="207" t="s">
        <v>69</v>
      </c>
      <c r="EK40" s="207" t="s">
        <v>69</v>
      </c>
      <c r="EL40" s="207" t="s">
        <v>69</v>
      </c>
      <c r="EM40" s="207" t="s">
        <v>69</v>
      </c>
      <c r="EN40" s="207" t="s">
        <v>69</v>
      </c>
      <c r="EO40" s="207" t="s">
        <v>69</v>
      </c>
      <c r="EP40" s="207" t="s">
        <v>69</v>
      </c>
      <c r="EQ40" s="207" t="s">
        <v>69</v>
      </c>
      <c r="ER40" s="207" t="s">
        <v>69</v>
      </c>
      <c r="ES40" s="207" t="s">
        <v>69</v>
      </c>
      <c r="ET40" s="207" t="s">
        <v>69</v>
      </c>
      <c r="EU40" s="207" t="s">
        <v>69</v>
      </c>
      <c r="EV40" s="207" t="s">
        <v>69</v>
      </c>
      <c r="EW40" s="207" t="s">
        <v>69</v>
      </c>
      <c r="EX40" s="207" t="s">
        <v>69</v>
      </c>
      <c r="EY40" s="207" t="s">
        <v>69</v>
      </c>
      <c r="EZ40" s="207" t="s">
        <v>69</v>
      </c>
      <c r="FA40" s="207" t="s">
        <v>69</v>
      </c>
      <c r="FB40" s="207" t="s">
        <v>69</v>
      </c>
      <c r="FC40" s="207" t="s">
        <v>69</v>
      </c>
      <c r="FD40" s="207" t="s">
        <v>69</v>
      </c>
      <c r="FE40" s="207" t="s">
        <v>69</v>
      </c>
      <c r="FF40" s="207" t="s">
        <v>69</v>
      </c>
      <c r="FG40" s="207" t="s">
        <v>69</v>
      </c>
      <c r="FH40" s="207" t="s">
        <v>69</v>
      </c>
      <c r="FI40" s="207" t="s">
        <v>69</v>
      </c>
      <c r="FJ40" s="207" t="s">
        <v>69</v>
      </c>
      <c r="FK40" s="207" t="s">
        <v>69</v>
      </c>
      <c r="FL40" s="207" t="s">
        <v>69</v>
      </c>
      <c r="FM40" s="207" t="s">
        <v>69</v>
      </c>
      <c r="FN40" s="207" t="s">
        <v>69</v>
      </c>
      <c r="FO40" s="207" t="s">
        <v>69</v>
      </c>
      <c r="FP40" s="207" t="s">
        <v>69</v>
      </c>
      <c r="FQ40" s="207" t="s">
        <v>69</v>
      </c>
      <c r="FR40" s="207" t="s">
        <v>69</v>
      </c>
      <c r="FS40" s="207" t="s">
        <v>69</v>
      </c>
      <c r="FT40" s="207" t="s">
        <v>69</v>
      </c>
      <c r="FU40" s="207" t="s">
        <v>69</v>
      </c>
      <c r="FV40" s="207" t="s">
        <v>69</v>
      </c>
      <c r="FW40" s="207" t="s">
        <v>69</v>
      </c>
      <c r="FX40" s="207" t="s">
        <v>69</v>
      </c>
      <c r="FY40" s="207" t="s">
        <v>69</v>
      </c>
      <c r="FZ40" s="207" t="s">
        <v>69</v>
      </c>
      <c r="GA40" s="207" t="s">
        <v>69</v>
      </c>
      <c r="GB40" s="207" t="s">
        <v>69</v>
      </c>
      <c r="GC40" s="207" t="s">
        <v>69</v>
      </c>
      <c r="GD40" s="207" t="s">
        <v>69</v>
      </c>
      <c r="GE40" s="207" t="s">
        <v>69</v>
      </c>
      <c r="GF40" s="207" t="s">
        <v>69</v>
      </c>
      <c r="GG40" s="207" t="s">
        <v>69</v>
      </c>
      <c r="GH40" s="207" t="s">
        <v>69</v>
      </c>
      <c r="GI40" s="207" t="s">
        <v>69</v>
      </c>
      <c r="GJ40" s="207" t="s">
        <v>69</v>
      </c>
      <c r="GK40" s="207" t="s">
        <v>69</v>
      </c>
      <c r="GL40" s="207" t="s">
        <v>69</v>
      </c>
      <c r="GM40" s="207" t="s">
        <v>69</v>
      </c>
      <c r="GN40" s="207" t="s">
        <v>69</v>
      </c>
      <c r="GO40" s="207" t="s">
        <v>69</v>
      </c>
      <c r="GP40" s="207" t="s">
        <v>69</v>
      </c>
      <c r="GQ40" s="207" t="s">
        <v>69</v>
      </c>
      <c r="GR40" s="207" t="s">
        <v>69</v>
      </c>
      <c r="GS40" s="207" t="s">
        <v>69</v>
      </c>
      <c r="GT40" s="207" t="s">
        <v>69</v>
      </c>
      <c r="GU40" s="207" t="s">
        <v>69</v>
      </c>
      <c r="GV40" s="207" t="s">
        <v>69</v>
      </c>
      <c r="GW40" s="207" t="s">
        <v>69</v>
      </c>
      <c r="GX40" s="207" t="s">
        <v>69</v>
      </c>
      <c r="GY40" s="207" t="s">
        <v>69</v>
      </c>
      <c r="GZ40" s="207" t="s">
        <v>69</v>
      </c>
      <c r="HA40" s="207" t="s">
        <v>69</v>
      </c>
      <c r="HB40" s="207" t="s">
        <v>69</v>
      </c>
      <c r="HC40" s="207" t="s">
        <v>69</v>
      </c>
      <c r="HD40" s="207" t="s">
        <v>69</v>
      </c>
      <c r="HE40" s="207" t="s">
        <v>69</v>
      </c>
      <c r="HF40" s="207" t="s">
        <v>69</v>
      </c>
      <c r="HG40" s="207" t="s">
        <v>69</v>
      </c>
      <c r="HH40" s="207" t="s">
        <v>69</v>
      </c>
      <c r="HI40" s="207" t="s">
        <v>69</v>
      </c>
      <c r="HJ40" s="207" t="s">
        <v>69</v>
      </c>
      <c r="HK40" s="207" t="s">
        <v>69</v>
      </c>
      <c r="HL40" s="207" t="s">
        <v>69</v>
      </c>
      <c r="HM40" s="207" t="s">
        <v>69</v>
      </c>
      <c r="HN40" s="207" t="s">
        <v>69</v>
      </c>
      <c r="HO40" s="207" t="s">
        <v>69</v>
      </c>
      <c r="HP40" s="207" t="s">
        <v>69</v>
      </c>
      <c r="HQ40" s="207" t="s">
        <v>69</v>
      </c>
      <c r="HR40" s="207" t="s">
        <v>69</v>
      </c>
      <c r="HS40" s="207" t="s">
        <v>69</v>
      </c>
      <c r="HT40" s="207" t="s">
        <v>69</v>
      </c>
      <c r="HU40" s="207" t="s">
        <v>69</v>
      </c>
      <c r="HV40" s="207" t="s">
        <v>69</v>
      </c>
      <c r="HW40" s="207" t="s">
        <v>69</v>
      </c>
      <c r="HX40" s="207" t="s">
        <v>69</v>
      </c>
      <c r="HY40" s="207" t="s">
        <v>69</v>
      </c>
      <c r="HZ40" s="207" t="s">
        <v>69</v>
      </c>
      <c r="IA40" s="207" t="s">
        <v>69</v>
      </c>
      <c r="IB40" s="207" t="s">
        <v>69</v>
      </c>
      <c r="IC40" s="207" t="s">
        <v>69</v>
      </c>
      <c r="ID40" s="207" t="s">
        <v>69</v>
      </c>
      <c r="IE40" s="207" t="s">
        <v>69</v>
      </c>
      <c r="IF40" s="207" t="s">
        <v>69</v>
      </c>
      <c r="IG40" s="207" t="s">
        <v>69</v>
      </c>
      <c r="IH40" s="207" t="s">
        <v>69</v>
      </c>
      <c r="II40" s="207" t="s">
        <v>69</v>
      </c>
      <c r="IJ40" s="207" t="s">
        <v>69</v>
      </c>
      <c r="IK40" s="207" t="s">
        <v>69</v>
      </c>
      <c r="IL40" s="207" t="s">
        <v>69</v>
      </c>
      <c r="IM40" s="207" t="s">
        <v>69</v>
      </c>
      <c r="IN40" s="207" t="s">
        <v>69</v>
      </c>
      <c r="IO40" s="207" t="s">
        <v>69</v>
      </c>
      <c r="IP40" s="207" t="s">
        <v>69</v>
      </c>
      <c r="IQ40" s="207" t="s">
        <v>69</v>
      </c>
      <c r="IR40" s="207" t="s">
        <v>69</v>
      </c>
      <c r="IS40" s="207" t="s">
        <v>69</v>
      </c>
      <c r="IT40" s="207" t="s">
        <v>69</v>
      </c>
      <c r="IU40" s="207" t="s">
        <v>69</v>
      </c>
      <c r="IV40" s="207" t="s">
        <v>69</v>
      </c>
      <c r="IW40" s="207" t="s">
        <v>69</v>
      </c>
      <c r="IX40" s="207" t="s">
        <v>69</v>
      </c>
      <c r="IY40" s="207" t="s">
        <v>69</v>
      </c>
      <c r="IZ40" s="207" t="s">
        <v>69</v>
      </c>
      <c r="JA40" s="207" t="s">
        <v>69</v>
      </c>
      <c r="JB40" s="207" t="s">
        <v>69</v>
      </c>
      <c r="JC40" s="207" t="s">
        <v>69</v>
      </c>
      <c r="JD40" s="207" t="s">
        <v>69</v>
      </c>
      <c r="JE40" s="207" t="s">
        <v>69</v>
      </c>
      <c r="JF40" s="207" t="s">
        <v>69</v>
      </c>
      <c r="JG40" s="207" t="s">
        <v>69</v>
      </c>
      <c r="JH40" s="207" t="s">
        <v>69</v>
      </c>
      <c r="JI40" s="207" t="s">
        <v>69</v>
      </c>
      <c r="JJ40" s="207" t="s">
        <v>69</v>
      </c>
      <c r="JK40" s="207" t="s">
        <v>69</v>
      </c>
      <c r="JL40" s="207" t="s">
        <v>69</v>
      </c>
      <c r="JM40" s="207" t="s">
        <v>69</v>
      </c>
      <c r="JN40" s="207" t="s">
        <v>69</v>
      </c>
      <c r="JO40" s="207" t="s">
        <v>69</v>
      </c>
      <c r="JP40" s="207" t="s">
        <v>69</v>
      </c>
      <c r="JQ40" s="207" t="s">
        <v>69</v>
      </c>
      <c r="JR40" s="207" t="s">
        <v>69</v>
      </c>
      <c r="JS40" s="207" t="s">
        <v>69</v>
      </c>
      <c r="JT40" s="207" t="s">
        <v>69</v>
      </c>
      <c r="JU40" s="207" t="s">
        <v>69</v>
      </c>
      <c r="JV40" s="207" t="s">
        <v>69</v>
      </c>
      <c r="JW40" s="207" t="s">
        <v>69</v>
      </c>
      <c r="JX40" s="207" t="s">
        <v>69</v>
      </c>
      <c r="JY40" s="207" t="s">
        <v>69</v>
      </c>
      <c r="JZ40" s="207" t="s">
        <v>69</v>
      </c>
      <c r="KA40" s="207" t="s">
        <v>69</v>
      </c>
      <c r="KB40" s="207" t="s">
        <v>69</v>
      </c>
      <c r="KC40" s="207" t="s">
        <v>69</v>
      </c>
      <c r="KD40" s="207" t="s">
        <v>69</v>
      </c>
      <c r="KE40" s="207" t="s">
        <v>69</v>
      </c>
      <c r="KF40" s="207" t="s">
        <v>69</v>
      </c>
      <c r="KG40" s="207" t="s">
        <v>69</v>
      </c>
      <c r="KH40" s="207" t="s">
        <v>69</v>
      </c>
      <c r="KI40" s="207" t="s">
        <v>69</v>
      </c>
      <c r="KJ40" s="207" t="s">
        <v>69</v>
      </c>
      <c r="KK40" s="207" t="s">
        <v>69</v>
      </c>
      <c r="KL40" s="207" t="s">
        <v>69</v>
      </c>
      <c r="KM40" s="207" t="s">
        <v>69</v>
      </c>
      <c r="KN40" s="207" t="s">
        <v>69</v>
      </c>
      <c r="KO40" s="207" t="s">
        <v>69</v>
      </c>
      <c r="KP40" s="207" t="s">
        <v>69</v>
      </c>
      <c r="KQ40" s="207" t="s">
        <v>69</v>
      </c>
      <c r="KR40" s="207" t="s">
        <v>69</v>
      </c>
      <c r="KS40" s="207" t="s">
        <v>69</v>
      </c>
      <c r="KT40" s="207" t="s">
        <v>69</v>
      </c>
      <c r="KU40" s="207" t="s">
        <v>69</v>
      </c>
      <c r="KV40" s="207" t="s">
        <v>69</v>
      </c>
      <c r="KW40" s="207" t="s">
        <v>69</v>
      </c>
      <c r="KX40" s="207" t="s">
        <v>69</v>
      </c>
      <c r="KY40" s="207" t="s">
        <v>69</v>
      </c>
      <c r="KZ40" s="207" t="s">
        <v>69</v>
      </c>
      <c r="LA40" s="207" t="s">
        <v>69</v>
      </c>
      <c r="LB40" s="207" t="s">
        <v>69</v>
      </c>
      <c r="LC40" s="207" t="s">
        <v>69</v>
      </c>
      <c r="LD40" s="207" t="s">
        <v>69</v>
      </c>
      <c r="LE40" s="207" t="s">
        <v>69</v>
      </c>
      <c r="LF40" s="207" t="s">
        <v>69</v>
      </c>
      <c r="LG40" s="207" t="s">
        <v>69</v>
      </c>
      <c r="LH40" s="207" t="s">
        <v>69</v>
      </c>
      <c r="LI40" s="207" t="s">
        <v>69</v>
      </c>
      <c r="LJ40" s="207" t="s">
        <v>69</v>
      </c>
      <c r="LK40" s="207" t="s">
        <v>69</v>
      </c>
      <c r="LL40" s="207" t="s">
        <v>69</v>
      </c>
      <c r="LM40" s="207" t="s">
        <v>69</v>
      </c>
      <c r="LN40" s="207" t="s">
        <v>69</v>
      </c>
      <c r="LO40" s="207" t="s">
        <v>69</v>
      </c>
      <c r="LP40" s="207" t="s">
        <v>69</v>
      </c>
      <c r="LQ40" s="207" t="s">
        <v>69</v>
      </c>
      <c r="LR40" s="207" t="s">
        <v>69</v>
      </c>
      <c r="LS40" s="207" t="s">
        <v>69</v>
      </c>
      <c r="LT40" s="207" t="s">
        <v>69</v>
      </c>
      <c r="LU40" s="207" t="s">
        <v>69</v>
      </c>
      <c r="LV40" s="207" t="s">
        <v>69</v>
      </c>
      <c r="LW40" s="207" t="s">
        <v>69</v>
      </c>
      <c r="LX40" s="207" t="s">
        <v>69</v>
      </c>
      <c r="LY40" s="207" t="s">
        <v>69</v>
      </c>
      <c r="LZ40" s="207" t="s">
        <v>69</v>
      </c>
      <c r="MA40" s="207" t="s">
        <v>69</v>
      </c>
      <c r="MB40" s="207" t="s">
        <v>69</v>
      </c>
      <c r="MC40" s="207" t="s">
        <v>69</v>
      </c>
      <c r="MD40" s="207" t="s">
        <v>69</v>
      </c>
      <c r="ME40" s="207" t="s">
        <v>69</v>
      </c>
      <c r="MF40" s="207" t="s">
        <v>69</v>
      </c>
      <c r="MG40" s="207" t="s">
        <v>69</v>
      </c>
      <c r="MH40" s="207" t="s">
        <v>69</v>
      </c>
      <c r="MI40" s="207" t="s">
        <v>69</v>
      </c>
      <c r="MJ40" s="207" t="s">
        <v>69</v>
      </c>
      <c r="MK40" s="207" t="s">
        <v>69</v>
      </c>
      <c r="ML40" s="207" t="s">
        <v>69</v>
      </c>
      <c r="MM40" s="207" t="s">
        <v>69</v>
      </c>
      <c r="MN40" s="207" t="s">
        <v>69</v>
      </c>
      <c r="MO40" s="207" t="s">
        <v>69</v>
      </c>
      <c r="MP40" s="207" t="s">
        <v>69</v>
      </c>
      <c r="MQ40" s="207" t="s">
        <v>69</v>
      </c>
      <c r="MR40" s="207" t="s">
        <v>69</v>
      </c>
      <c r="MS40" s="207" t="s">
        <v>69</v>
      </c>
      <c r="MT40" s="207" t="s">
        <v>69</v>
      </c>
      <c r="MU40" s="207" t="s">
        <v>69</v>
      </c>
      <c r="MV40" s="207" t="s">
        <v>69</v>
      </c>
      <c r="MW40" s="207" t="s">
        <v>69</v>
      </c>
      <c r="MX40" s="207" t="s">
        <v>69</v>
      </c>
      <c r="MY40" s="207" t="s">
        <v>69</v>
      </c>
      <c r="MZ40" s="207" t="s">
        <v>69</v>
      </c>
      <c r="NA40" s="207" t="s">
        <v>69</v>
      </c>
      <c r="NB40" s="207" t="s">
        <v>69</v>
      </c>
      <c r="NC40" s="207" t="s">
        <v>69</v>
      </c>
      <c r="ND40" s="207" t="s">
        <v>69</v>
      </c>
      <c r="NE40" s="207" t="s">
        <v>69</v>
      </c>
      <c r="NF40" s="207" t="s">
        <v>69</v>
      </c>
      <c r="NG40" s="207" t="s">
        <v>69</v>
      </c>
      <c r="NH40" s="207" t="s">
        <v>69</v>
      </c>
      <c r="NI40" s="207" t="s">
        <v>69</v>
      </c>
      <c r="NJ40" s="207" t="s">
        <v>69</v>
      </c>
      <c r="NK40" s="207" t="s">
        <v>69</v>
      </c>
      <c r="NL40" s="207" t="s">
        <v>69</v>
      </c>
      <c r="NM40" s="207" t="s">
        <v>69</v>
      </c>
      <c r="NN40" s="207" t="s">
        <v>69</v>
      </c>
      <c r="NO40" s="207" t="s">
        <v>69</v>
      </c>
      <c r="NP40" s="207" t="s">
        <v>69</v>
      </c>
      <c r="NQ40" s="207" t="s">
        <v>69</v>
      </c>
      <c r="NR40" s="207" t="s">
        <v>69</v>
      </c>
      <c r="NS40" s="207" t="s">
        <v>69</v>
      </c>
      <c r="NT40" s="207" t="s">
        <v>69</v>
      </c>
      <c r="NU40" s="207" t="s">
        <v>69</v>
      </c>
      <c r="NV40" s="207" t="s">
        <v>69</v>
      </c>
      <c r="NW40" s="207" t="s">
        <v>69</v>
      </c>
      <c r="NX40" s="207" t="s">
        <v>69</v>
      </c>
      <c r="NY40" s="207" t="s">
        <v>69</v>
      </c>
      <c r="NZ40" s="207" t="s">
        <v>69</v>
      </c>
      <c r="OA40" s="207" t="s">
        <v>69</v>
      </c>
      <c r="OB40" s="207" t="s">
        <v>69</v>
      </c>
      <c r="OC40" s="207" t="s">
        <v>69</v>
      </c>
      <c r="OD40" s="207" t="s">
        <v>69</v>
      </c>
      <c r="OE40" s="207" t="s">
        <v>69</v>
      </c>
      <c r="OF40" s="207" t="s">
        <v>69</v>
      </c>
      <c r="OG40" s="207" t="s">
        <v>69</v>
      </c>
      <c r="OH40" s="207" t="s">
        <v>69</v>
      </c>
      <c r="OI40" s="207" t="s">
        <v>69</v>
      </c>
      <c r="OJ40" s="207" t="s">
        <v>69</v>
      </c>
      <c r="OK40" s="207" t="s">
        <v>69</v>
      </c>
      <c r="OL40" s="207" t="s">
        <v>69</v>
      </c>
      <c r="OM40" s="207" t="s">
        <v>69</v>
      </c>
      <c r="ON40" s="207" t="s">
        <v>69</v>
      </c>
      <c r="OO40" s="207" t="s">
        <v>69</v>
      </c>
      <c r="OP40" s="207" t="s">
        <v>69</v>
      </c>
      <c r="OQ40" s="207" t="s">
        <v>69</v>
      </c>
      <c r="OR40" s="207" t="s">
        <v>69</v>
      </c>
      <c r="OS40" s="207" t="s">
        <v>69</v>
      </c>
      <c r="OT40" s="207" t="s">
        <v>69</v>
      </c>
      <c r="OU40" s="207" t="s">
        <v>69</v>
      </c>
      <c r="OV40" s="207" t="s">
        <v>69</v>
      </c>
      <c r="OW40" s="207" t="s">
        <v>69</v>
      </c>
      <c r="OX40" s="207" t="s">
        <v>69</v>
      </c>
      <c r="OY40" s="207" t="s">
        <v>69</v>
      </c>
      <c r="OZ40" s="207" t="s">
        <v>69</v>
      </c>
      <c r="PA40" s="207" t="s">
        <v>69</v>
      </c>
      <c r="PB40" s="207" t="s">
        <v>69</v>
      </c>
      <c r="PC40" s="207" t="s">
        <v>69</v>
      </c>
      <c r="PD40" s="207" t="s">
        <v>69</v>
      </c>
      <c r="PE40" s="207" t="s">
        <v>69</v>
      </c>
      <c r="PF40" s="207" t="s">
        <v>69</v>
      </c>
      <c r="PG40" s="207" t="s">
        <v>69</v>
      </c>
      <c r="PH40" s="207" t="s">
        <v>69</v>
      </c>
      <c r="PI40" s="207" t="s">
        <v>69</v>
      </c>
      <c r="PJ40" s="207" t="s">
        <v>69</v>
      </c>
      <c r="PK40" s="207" t="s">
        <v>69</v>
      </c>
      <c r="PL40" s="207" t="s">
        <v>69</v>
      </c>
      <c r="PM40" s="207" t="s">
        <v>69</v>
      </c>
      <c r="PN40" s="207" t="s">
        <v>69</v>
      </c>
      <c r="PO40" s="207" t="s">
        <v>69</v>
      </c>
      <c r="PP40" s="207" t="s">
        <v>69</v>
      </c>
      <c r="PQ40" s="207" t="s">
        <v>69</v>
      </c>
      <c r="PR40" s="207" t="s">
        <v>69</v>
      </c>
      <c r="PS40" s="207" t="s">
        <v>69</v>
      </c>
      <c r="PT40" s="207" t="s">
        <v>69</v>
      </c>
      <c r="PU40" s="207" t="s">
        <v>69</v>
      </c>
      <c r="PV40" s="207" t="s">
        <v>69</v>
      </c>
      <c r="PW40" s="207" t="s">
        <v>69</v>
      </c>
      <c r="PX40" s="207" t="s">
        <v>69</v>
      </c>
      <c r="PY40" s="207" t="s">
        <v>69</v>
      </c>
      <c r="PZ40" s="207" t="s">
        <v>69</v>
      </c>
      <c r="QA40" s="207" t="s">
        <v>69</v>
      </c>
      <c r="QB40" s="207" t="s">
        <v>69</v>
      </c>
      <c r="QC40" s="207" t="s">
        <v>69</v>
      </c>
      <c r="QD40" s="207" t="s">
        <v>69</v>
      </c>
      <c r="QE40" s="207" t="s">
        <v>69</v>
      </c>
      <c r="QF40" s="207" t="s">
        <v>69</v>
      </c>
      <c r="QG40" s="207" t="s">
        <v>69</v>
      </c>
      <c r="QH40" s="207" t="s">
        <v>69</v>
      </c>
      <c r="QI40" s="207" t="s">
        <v>69</v>
      </c>
      <c r="QJ40" s="207" t="s">
        <v>69</v>
      </c>
      <c r="QK40" s="207" t="s">
        <v>69</v>
      </c>
      <c r="QL40" s="207" t="s">
        <v>69</v>
      </c>
      <c r="QM40" s="207" t="s">
        <v>69</v>
      </c>
      <c r="QN40" s="207" t="s">
        <v>69</v>
      </c>
      <c r="QO40" s="207" t="s">
        <v>69</v>
      </c>
      <c r="QP40" s="207" t="s">
        <v>69</v>
      </c>
      <c r="QQ40" s="207" t="s">
        <v>69</v>
      </c>
      <c r="QR40" s="207" t="s">
        <v>69</v>
      </c>
      <c r="QS40" s="207" t="s">
        <v>69</v>
      </c>
      <c r="QT40" s="207" t="s">
        <v>69</v>
      </c>
      <c r="QU40" s="207" t="s">
        <v>69</v>
      </c>
      <c r="QV40" s="207" t="s">
        <v>69</v>
      </c>
      <c r="QW40" s="207" t="s">
        <v>69</v>
      </c>
      <c r="QX40" s="207" t="s">
        <v>69</v>
      </c>
      <c r="QY40" s="207" t="s">
        <v>69</v>
      </c>
      <c r="QZ40" s="207" t="s">
        <v>69</v>
      </c>
      <c r="RA40" s="207" t="s">
        <v>69</v>
      </c>
      <c r="RB40" s="207" t="s">
        <v>69</v>
      </c>
      <c r="RC40" s="207" t="s">
        <v>69</v>
      </c>
      <c r="RD40" s="207" t="s">
        <v>69</v>
      </c>
      <c r="RE40" s="207" t="s">
        <v>69</v>
      </c>
      <c r="RF40" s="207" t="s">
        <v>69</v>
      </c>
      <c r="RG40" s="207" t="s">
        <v>69</v>
      </c>
      <c r="RH40" s="207" t="s">
        <v>69</v>
      </c>
      <c r="RI40" s="207" t="s">
        <v>69</v>
      </c>
      <c r="RJ40" s="207" t="s">
        <v>69</v>
      </c>
      <c r="RK40" s="207" t="s">
        <v>69</v>
      </c>
      <c r="RL40" s="207" t="s">
        <v>69</v>
      </c>
      <c r="RM40" s="207" t="s">
        <v>69</v>
      </c>
      <c r="RN40" s="207" t="s">
        <v>69</v>
      </c>
      <c r="RO40" s="207" t="s">
        <v>69</v>
      </c>
      <c r="RP40" s="207" t="s">
        <v>69</v>
      </c>
      <c r="RQ40" s="207" t="s">
        <v>69</v>
      </c>
      <c r="RR40" s="207" t="s">
        <v>69</v>
      </c>
      <c r="RS40" s="207" t="s">
        <v>69</v>
      </c>
      <c r="RT40" s="207" t="s">
        <v>69</v>
      </c>
      <c r="RU40" s="207" t="s">
        <v>69</v>
      </c>
      <c r="RV40" s="207" t="s">
        <v>69</v>
      </c>
      <c r="RW40" s="207" t="s">
        <v>69</v>
      </c>
      <c r="RX40" s="207" t="s">
        <v>69</v>
      </c>
      <c r="RY40" s="207" t="s">
        <v>69</v>
      </c>
      <c r="RZ40" s="207" t="s">
        <v>69</v>
      </c>
      <c r="SA40" s="207" t="s">
        <v>69</v>
      </c>
      <c r="SB40" s="207" t="s">
        <v>69</v>
      </c>
      <c r="SC40" s="207" t="s">
        <v>69</v>
      </c>
      <c r="SD40" s="207" t="s">
        <v>69</v>
      </c>
      <c r="SE40" s="207" t="s">
        <v>69</v>
      </c>
      <c r="SF40" s="207" t="s">
        <v>69</v>
      </c>
      <c r="SG40" s="207" t="s">
        <v>69</v>
      </c>
      <c r="SH40" s="207" t="s">
        <v>69</v>
      </c>
      <c r="SI40" s="207" t="s">
        <v>69</v>
      </c>
      <c r="SJ40" s="207" t="s">
        <v>69</v>
      </c>
      <c r="SK40" s="207" t="s">
        <v>69</v>
      </c>
      <c r="SL40" s="207" t="s">
        <v>69</v>
      </c>
      <c r="SM40" s="207" t="s">
        <v>69</v>
      </c>
      <c r="SN40" s="207" t="s">
        <v>69</v>
      </c>
      <c r="SO40" s="207" t="s">
        <v>69</v>
      </c>
      <c r="SP40" s="207" t="s">
        <v>69</v>
      </c>
      <c r="SQ40" s="207" t="s">
        <v>69</v>
      </c>
      <c r="SR40" s="207" t="s">
        <v>69</v>
      </c>
      <c r="SS40" s="207" t="s">
        <v>69</v>
      </c>
      <c r="ST40" s="207" t="s">
        <v>69</v>
      </c>
      <c r="SU40" s="207" t="s">
        <v>69</v>
      </c>
      <c r="SV40" s="207" t="s">
        <v>69</v>
      </c>
      <c r="SW40" s="207" t="s">
        <v>26</v>
      </c>
      <c r="SX40" s="207" t="s">
        <v>26</v>
      </c>
      <c r="SY40" s="207" t="s">
        <v>27</v>
      </c>
      <c r="SZ40" s="207" t="s">
        <v>26</v>
      </c>
      <c r="TA40" s="207" t="s">
        <v>26</v>
      </c>
      <c r="TB40" s="207" t="s">
        <v>26</v>
      </c>
      <c r="TC40" s="207" t="s">
        <v>26</v>
      </c>
      <c r="TD40" s="207" t="s">
        <v>26</v>
      </c>
      <c r="TE40" s="207" t="s">
        <v>27</v>
      </c>
      <c r="TF40" s="207" t="s">
        <v>26</v>
      </c>
      <c r="TG40" s="207" t="s">
        <v>26</v>
      </c>
      <c r="TH40" s="207" t="s">
        <v>26</v>
      </c>
      <c r="TI40" s="207" t="s">
        <v>27</v>
      </c>
      <c r="TJ40" s="207" t="s">
        <v>26</v>
      </c>
      <c r="TK40" s="207" t="s">
        <v>26</v>
      </c>
      <c r="TL40" s="207" t="s">
        <v>26</v>
      </c>
      <c r="TM40" s="207" t="s">
        <v>26</v>
      </c>
      <c r="TN40" s="207" t="s">
        <v>26</v>
      </c>
      <c r="TO40" s="207" t="s">
        <v>26</v>
      </c>
      <c r="TP40" s="207" t="s">
        <v>26</v>
      </c>
      <c r="TQ40" s="207" t="s">
        <v>26</v>
      </c>
      <c r="TR40" s="207" t="s">
        <v>27</v>
      </c>
      <c r="TS40" s="207" t="s">
        <v>26</v>
      </c>
      <c r="TT40" s="207" t="s">
        <v>26</v>
      </c>
      <c r="TU40" s="207" t="s">
        <v>26</v>
      </c>
      <c r="TV40" s="207" t="s">
        <v>26</v>
      </c>
      <c r="TW40" s="207" t="s">
        <v>26</v>
      </c>
      <c r="TX40" s="207" t="s">
        <v>27</v>
      </c>
      <c r="TY40" s="207" t="s">
        <v>26</v>
      </c>
      <c r="TZ40" s="207" t="s">
        <v>26</v>
      </c>
      <c r="UA40" s="207" t="s">
        <v>26</v>
      </c>
      <c r="UB40" s="207" t="s">
        <v>27</v>
      </c>
      <c r="UC40" s="207" t="s">
        <v>26</v>
      </c>
      <c r="UD40" s="207" t="s">
        <v>26</v>
      </c>
      <c r="UE40" s="207" t="s">
        <v>26</v>
      </c>
      <c r="UF40" s="207" t="s">
        <v>26</v>
      </c>
      <c r="UG40" s="207" t="s">
        <v>26</v>
      </c>
      <c r="UH40" s="207" t="s">
        <v>26</v>
      </c>
      <c r="UI40" s="207" t="s">
        <v>27</v>
      </c>
      <c r="UJ40" s="207" t="s">
        <v>26</v>
      </c>
      <c r="UK40" s="207" t="s">
        <v>26</v>
      </c>
      <c r="UL40" s="207" t="s">
        <v>26</v>
      </c>
      <c r="UM40" s="207" t="s">
        <v>26</v>
      </c>
      <c r="UN40" s="207" t="s">
        <v>26</v>
      </c>
      <c r="UO40" s="207" t="s">
        <v>27</v>
      </c>
      <c r="UP40" s="207" t="s">
        <v>26</v>
      </c>
      <c r="UQ40" s="207" t="s">
        <v>26</v>
      </c>
      <c r="UR40" s="207" t="s">
        <v>27</v>
      </c>
      <c r="US40" s="207" t="s">
        <v>26</v>
      </c>
      <c r="UT40" s="207" t="s">
        <v>26</v>
      </c>
      <c r="UU40" s="207" t="s">
        <v>26</v>
      </c>
      <c r="UV40" s="207" t="s">
        <v>26</v>
      </c>
      <c r="UW40" s="207" t="s">
        <v>26</v>
      </c>
      <c r="UX40" s="207" t="s">
        <v>27</v>
      </c>
      <c r="UY40" s="207" t="s">
        <v>26</v>
      </c>
      <c r="UZ40" s="207" t="s">
        <v>26</v>
      </c>
      <c r="VA40" s="207" t="s">
        <v>27</v>
      </c>
      <c r="VB40" s="207" t="s">
        <v>26</v>
      </c>
      <c r="VC40" s="207" t="s">
        <v>26</v>
      </c>
      <c r="VD40" s="207" t="s">
        <v>26</v>
      </c>
      <c r="VE40" s="207" t="s">
        <v>26</v>
      </c>
      <c r="VF40" s="207" t="s">
        <v>26</v>
      </c>
      <c r="VG40" s="207" t="s">
        <v>15</v>
      </c>
      <c r="VH40" s="207" t="s">
        <v>15</v>
      </c>
      <c r="VI40" s="207" t="s">
        <v>15</v>
      </c>
      <c r="VJ40" s="207" t="s">
        <v>15</v>
      </c>
      <c r="VK40" s="207" t="s">
        <v>26</v>
      </c>
      <c r="VL40" s="207" t="s">
        <v>15</v>
      </c>
      <c r="VM40" s="207" t="s">
        <v>15</v>
      </c>
      <c r="VN40" s="207" t="s">
        <v>15</v>
      </c>
      <c r="VO40" s="207" t="s">
        <v>27</v>
      </c>
      <c r="VP40" s="207" t="s">
        <v>26</v>
      </c>
      <c r="VQ40" s="207" t="s">
        <v>26</v>
      </c>
      <c r="VR40" s="207" t="s">
        <v>26</v>
      </c>
      <c r="VS40" s="207" t="s">
        <v>26</v>
      </c>
      <c r="VT40" s="207" t="s">
        <v>27</v>
      </c>
      <c r="VU40" s="207" t="s">
        <v>26</v>
      </c>
      <c r="VV40" s="207" t="s">
        <v>26</v>
      </c>
      <c r="VW40" s="207" t="s">
        <v>26</v>
      </c>
      <c r="VX40" s="207" t="s">
        <v>26</v>
      </c>
      <c r="VY40" s="207" t="s">
        <v>26</v>
      </c>
      <c r="VZ40" s="207" t="s">
        <v>26</v>
      </c>
      <c r="WA40" s="207" t="s">
        <v>27</v>
      </c>
      <c r="WB40" s="207" t="s">
        <v>26</v>
      </c>
      <c r="WC40" s="207" t="s">
        <v>26</v>
      </c>
      <c r="WD40" s="207" t="s">
        <v>26</v>
      </c>
      <c r="WE40" s="207" t="s">
        <v>26</v>
      </c>
      <c r="WF40" s="207" t="s">
        <v>26</v>
      </c>
      <c r="WG40" s="207" t="s">
        <v>26</v>
      </c>
      <c r="WH40" s="207" t="s">
        <v>26</v>
      </c>
      <c r="WI40" s="207" t="s">
        <v>27</v>
      </c>
      <c r="WJ40" s="207" t="s">
        <v>27</v>
      </c>
      <c r="WK40" s="207" t="s">
        <v>26</v>
      </c>
      <c r="WL40" s="207" t="s">
        <v>26</v>
      </c>
      <c r="WM40" s="207" t="s">
        <v>26</v>
      </c>
      <c r="WN40" s="207" t="s">
        <v>26</v>
      </c>
      <c r="WO40" s="207" t="s">
        <v>26</v>
      </c>
      <c r="WP40" s="207" t="s">
        <v>26</v>
      </c>
      <c r="WQ40" s="207" t="s">
        <v>26</v>
      </c>
      <c r="WR40" s="207" t="s">
        <v>26</v>
      </c>
      <c r="WS40" s="207" t="s">
        <v>26</v>
      </c>
      <c r="WT40" s="207" t="s">
        <v>26</v>
      </c>
      <c r="WU40" s="207" t="s">
        <v>26</v>
      </c>
      <c r="WV40" s="207" t="s">
        <v>26</v>
      </c>
      <c r="WW40" s="207" t="s">
        <v>26</v>
      </c>
      <c r="WX40" s="207" t="s">
        <v>26</v>
      </c>
      <c r="WY40" s="207" t="s">
        <v>26</v>
      </c>
      <c r="WZ40" s="207" t="s">
        <v>26</v>
      </c>
      <c r="XA40" s="207" t="s">
        <v>26</v>
      </c>
      <c r="XB40" s="207" t="s">
        <v>26</v>
      </c>
      <c r="XC40" s="207" t="s">
        <v>26</v>
      </c>
      <c r="XD40" s="207" t="s">
        <v>26</v>
      </c>
      <c r="XE40" s="207" t="s">
        <v>26</v>
      </c>
      <c r="XF40" s="207" t="s">
        <v>26</v>
      </c>
      <c r="XG40" s="207" t="s">
        <v>26</v>
      </c>
      <c r="XH40" s="207" t="s">
        <v>27</v>
      </c>
      <c r="XI40" s="207" t="s">
        <v>27</v>
      </c>
      <c r="XJ40" s="207" t="s">
        <v>26</v>
      </c>
      <c r="XK40" s="207" t="s">
        <v>26</v>
      </c>
      <c r="XL40" s="207" t="s">
        <v>26</v>
      </c>
      <c r="XM40" s="207" t="s">
        <v>26</v>
      </c>
      <c r="XN40" s="207" t="s">
        <v>26</v>
      </c>
      <c r="XO40" s="207" t="s">
        <v>26</v>
      </c>
      <c r="XP40" s="207" t="s">
        <v>26</v>
      </c>
      <c r="XQ40" s="207" t="s">
        <v>26</v>
      </c>
      <c r="XR40" s="207" t="s">
        <v>27</v>
      </c>
      <c r="XS40" s="207" t="s">
        <v>26</v>
      </c>
      <c r="XT40" s="207" t="s">
        <v>26</v>
      </c>
      <c r="XU40" s="207" t="s">
        <v>26</v>
      </c>
      <c r="XV40" s="207" t="s">
        <v>26</v>
      </c>
      <c r="XW40" s="207" t="s">
        <v>26</v>
      </c>
      <c r="XX40" s="207" t="s">
        <v>27</v>
      </c>
      <c r="XY40" s="207" t="s">
        <v>26</v>
      </c>
      <c r="XZ40" s="207" t="s">
        <v>26</v>
      </c>
      <c r="YA40" s="207" t="s">
        <v>26</v>
      </c>
      <c r="YB40" s="207" t="s">
        <v>27</v>
      </c>
      <c r="YC40" s="207" t="s">
        <v>26</v>
      </c>
      <c r="YD40" s="207" t="s">
        <v>26</v>
      </c>
      <c r="YE40" s="207" t="s">
        <v>26</v>
      </c>
      <c r="YF40" s="207" t="s">
        <v>27</v>
      </c>
      <c r="YG40" s="207" t="s">
        <v>26</v>
      </c>
      <c r="YH40" s="207" t="s">
        <v>26</v>
      </c>
      <c r="YI40" s="207" t="s">
        <v>26</v>
      </c>
      <c r="YJ40" s="207" t="s">
        <v>26</v>
      </c>
      <c r="YK40" s="207" t="s">
        <v>26</v>
      </c>
      <c r="YL40" s="207" t="s">
        <v>26</v>
      </c>
      <c r="YM40" s="207" t="s">
        <v>26</v>
      </c>
      <c r="YN40" s="207" t="s">
        <v>26</v>
      </c>
      <c r="YO40" s="207" t="s">
        <v>26</v>
      </c>
      <c r="YP40" s="207" t="s">
        <v>26</v>
      </c>
      <c r="YQ40" s="207" t="s">
        <v>26</v>
      </c>
      <c r="YR40" s="207" t="s">
        <v>26</v>
      </c>
      <c r="YS40" s="207" t="s">
        <v>26</v>
      </c>
      <c r="YT40" s="207" t="s">
        <v>26</v>
      </c>
      <c r="YU40" s="207" t="s">
        <v>26</v>
      </c>
      <c r="YV40" s="207" t="s">
        <v>26</v>
      </c>
      <c r="YW40" s="207" t="s">
        <v>27</v>
      </c>
      <c r="YX40" s="207" t="s">
        <v>26</v>
      </c>
      <c r="YY40" s="207" t="s">
        <v>26</v>
      </c>
      <c r="YZ40" s="207" t="s">
        <v>26</v>
      </c>
      <c r="ZA40" s="207" t="s">
        <v>26</v>
      </c>
      <c r="ZB40" s="207" t="s">
        <v>26</v>
      </c>
      <c r="ZC40" s="207" t="s">
        <v>26</v>
      </c>
      <c r="ZD40" s="207" t="s">
        <v>26</v>
      </c>
      <c r="ZE40" s="207" t="s">
        <v>26</v>
      </c>
      <c r="ZF40" s="207" t="s">
        <v>26</v>
      </c>
      <c r="ZG40" s="207" t="s">
        <v>26</v>
      </c>
      <c r="ZH40" s="207" t="s">
        <v>26</v>
      </c>
      <c r="ZI40" s="207" t="s">
        <v>26</v>
      </c>
      <c r="ZJ40" s="207" t="s">
        <v>26</v>
      </c>
      <c r="ZK40" s="207" t="s">
        <v>26</v>
      </c>
      <c r="ZL40" s="207" t="s">
        <v>26</v>
      </c>
      <c r="ZM40" s="207" t="s">
        <v>27</v>
      </c>
      <c r="ZN40" s="207" t="s">
        <v>26</v>
      </c>
      <c r="ZO40" s="207" t="s">
        <v>26</v>
      </c>
      <c r="ZP40" s="207" t="s">
        <v>15</v>
      </c>
      <c r="ZQ40" s="207" t="s">
        <v>26</v>
      </c>
      <c r="ZR40" s="207" t="s">
        <v>26</v>
      </c>
      <c r="ZS40" s="207" t="s">
        <v>26</v>
      </c>
      <c r="ZT40" s="207" t="s">
        <v>26</v>
      </c>
      <c r="ZU40" s="207" t="s">
        <v>26</v>
      </c>
      <c r="ZV40" s="207" t="s">
        <v>26</v>
      </c>
      <c r="ZW40" s="207" t="s">
        <v>26</v>
      </c>
      <c r="ZX40" s="207" t="s">
        <v>26</v>
      </c>
      <c r="ZY40" s="207" t="s">
        <v>26</v>
      </c>
      <c r="ZZ40" s="207" t="s">
        <v>26</v>
      </c>
      <c r="AAA40" s="207" t="s">
        <v>158</v>
      </c>
      <c r="AAB40" s="207" t="s">
        <v>158</v>
      </c>
      <c r="AAC40" s="207" t="s">
        <v>158</v>
      </c>
      <c r="AAD40" s="207" t="s">
        <v>158</v>
      </c>
      <c r="AAE40" s="207" t="s">
        <v>158</v>
      </c>
      <c r="AAF40" s="207" t="s">
        <v>158</v>
      </c>
      <c r="AAG40" s="207" t="s">
        <v>158</v>
      </c>
      <c r="AAH40" s="207" t="s">
        <v>158</v>
      </c>
      <c r="AAI40" s="207" t="s">
        <v>158</v>
      </c>
      <c r="AAJ40" s="207" t="s">
        <v>158</v>
      </c>
      <c r="AAK40" s="207" t="s">
        <v>158</v>
      </c>
      <c r="AAL40" s="207" t="s">
        <v>158</v>
      </c>
      <c r="AAM40" s="207" t="s">
        <v>158</v>
      </c>
      <c r="AAN40" s="207" t="s">
        <v>158</v>
      </c>
      <c r="AAO40" s="207" t="s">
        <v>158</v>
      </c>
      <c r="AAP40" s="207" t="s">
        <v>158</v>
      </c>
      <c r="AAQ40" s="207" t="s">
        <v>158</v>
      </c>
      <c r="AAR40" s="207" t="s">
        <v>158</v>
      </c>
      <c r="AAS40" s="207" t="s">
        <v>158</v>
      </c>
      <c r="AAT40" s="207" t="s">
        <v>158</v>
      </c>
      <c r="AAU40" s="207" t="s">
        <v>158</v>
      </c>
      <c r="AAV40" s="207" t="s">
        <v>158</v>
      </c>
      <c r="AAW40" s="207" t="s">
        <v>158</v>
      </c>
      <c r="AAX40" s="207" t="s">
        <v>158</v>
      </c>
      <c r="AAY40" s="207" t="s">
        <v>158</v>
      </c>
      <c r="AAZ40" s="207" t="s">
        <v>158</v>
      </c>
      <c r="ABA40" s="306">
        <f>(ÜBERSICHT!K40)</f>
        <v>0</v>
      </c>
      <c r="ABB40" s="195">
        <f>(ÜBERSICHT!L40)</f>
        <v>0</v>
      </c>
      <c r="ABC40" s="206">
        <f t="shared" si="123"/>
        <v>178</v>
      </c>
      <c r="ABD40" s="34">
        <f t="shared" si="124"/>
        <v>154</v>
      </c>
      <c r="ABE40" s="34">
        <f t="shared" si="125"/>
        <v>24</v>
      </c>
      <c r="ABF40" s="34">
        <f t="shared" si="126"/>
        <v>0</v>
      </c>
      <c r="ABG40" s="34">
        <f t="shared" si="127"/>
        <v>8</v>
      </c>
      <c r="ABH40" s="34">
        <f t="shared" si="128"/>
        <v>0</v>
      </c>
      <c r="ABI40" s="34">
        <f t="shared" si="129"/>
        <v>510</v>
      </c>
      <c r="ABJ40" s="73">
        <f t="shared" si="130"/>
        <v>696</v>
      </c>
      <c r="ABK40" s="28"/>
      <c r="ABL40">
        <v>13</v>
      </c>
      <c r="ABM40" s="155">
        <v>540</v>
      </c>
      <c r="ABN40" s="75" t="s">
        <v>280</v>
      </c>
      <c r="ABO40" s="28"/>
      <c r="ABP40" s="271" t="str">
        <f>(Mitglieder!C42)</f>
        <v>Tobsen</v>
      </c>
      <c r="ABQ40" s="216">
        <f t="shared" si="103"/>
        <v>0.8651685393258427</v>
      </c>
      <c r="ABR40" s="216" t="e">
        <f t="shared" si="104"/>
        <v>#DIV/0!</v>
      </c>
      <c r="ABS40" s="34">
        <f t="shared" si="131"/>
        <v>0</v>
      </c>
      <c r="ABT40" s="34">
        <f t="shared" si="132"/>
        <v>0</v>
      </c>
      <c r="ABU40" s="34">
        <f t="shared" si="133"/>
        <v>0</v>
      </c>
      <c r="ABV40" s="34">
        <f t="shared" si="134"/>
        <v>0</v>
      </c>
      <c r="ABW40" s="34">
        <f t="shared" si="135"/>
        <v>0</v>
      </c>
      <c r="ABX40" s="34">
        <f t="shared" si="136"/>
        <v>31</v>
      </c>
      <c r="ABY40" s="73">
        <f t="shared" si="16"/>
        <v>31</v>
      </c>
      <c r="ABZ40" s="216" t="e">
        <f t="shared" si="105"/>
        <v>#DIV/0!</v>
      </c>
      <c r="ACA40" s="34">
        <f t="shared" si="137"/>
        <v>0</v>
      </c>
      <c r="ACB40" s="34">
        <f t="shared" si="138"/>
        <v>0</v>
      </c>
      <c r="ACC40" s="34">
        <f t="shared" si="139"/>
        <v>0</v>
      </c>
      <c r="ACD40" s="34">
        <f t="shared" si="140"/>
        <v>0</v>
      </c>
      <c r="ACE40" s="34">
        <f t="shared" si="141"/>
        <v>0</v>
      </c>
      <c r="ACF40" s="34">
        <f t="shared" si="142"/>
        <v>31</v>
      </c>
      <c r="ACG40" s="73">
        <f t="shared" si="113"/>
        <v>31</v>
      </c>
      <c r="ACH40" s="216">
        <f t="shared" si="106"/>
        <v>0.82608695652173914</v>
      </c>
      <c r="ACI40" s="34">
        <f t="shared" si="143"/>
        <v>19</v>
      </c>
      <c r="ACJ40" s="34">
        <f t="shared" si="144"/>
        <v>4</v>
      </c>
      <c r="ACK40" s="34">
        <f t="shared" si="145"/>
        <v>0</v>
      </c>
      <c r="ACL40" s="34">
        <f t="shared" si="146"/>
        <v>0</v>
      </c>
      <c r="ACM40" s="34">
        <f t="shared" si="147"/>
        <v>0</v>
      </c>
      <c r="ACN40" s="34">
        <f t="shared" si="148"/>
        <v>8</v>
      </c>
      <c r="ACO40" s="73">
        <f t="shared" si="114"/>
        <v>31</v>
      </c>
      <c r="ACP40" s="216">
        <f t="shared" si="107"/>
        <v>0.83333333333333337</v>
      </c>
      <c r="ACQ40" s="34">
        <f t="shared" si="149"/>
        <v>25</v>
      </c>
      <c r="ACR40" s="34">
        <f t="shared" si="150"/>
        <v>5</v>
      </c>
      <c r="ACS40" s="34">
        <f t="shared" si="151"/>
        <v>0</v>
      </c>
      <c r="ACT40" s="34">
        <f t="shared" si="152"/>
        <v>0</v>
      </c>
      <c r="ACU40" s="34">
        <f t="shared" si="153"/>
        <v>0</v>
      </c>
      <c r="ACV40" s="34">
        <f t="shared" si="154"/>
        <v>0</v>
      </c>
      <c r="ACW40" s="73">
        <f t="shared" si="115"/>
        <v>30</v>
      </c>
      <c r="ACX40" s="216">
        <f t="shared" si="108"/>
        <v>0.79166666666666663</v>
      </c>
      <c r="ACY40" s="34">
        <f t="shared" si="155"/>
        <v>19</v>
      </c>
      <c r="ACZ40" s="34">
        <f t="shared" si="156"/>
        <v>5</v>
      </c>
      <c r="ADA40" s="34">
        <f t="shared" si="157"/>
        <v>0</v>
      </c>
      <c r="ADB40" s="34">
        <f t="shared" si="158"/>
        <v>7</v>
      </c>
      <c r="ADC40" s="34">
        <f t="shared" si="159"/>
        <v>0</v>
      </c>
      <c r="ADD40" s="34">
        <f t="shared" si="160"/>
        <v>0</v>
      </c>
      <c r="ADE40" s="73">
        <f t="shared" si="116"/>
        <v>31</v>
      </c>
      <c r="ADF40" s="216">
        <f t="shared" si="109"/>
        <v>0.93333333333333335</v>
      </c>
      <c r="ADG40" s="34">
        <f t="shared" si="161"/>
        <v>28</v>
      </c>
      <c r="ADH40" s="34">
        <f t="shared" si="162"/>
        <v>2</v>
      </c>
      <c r="ADI40" s="34">
        <f t="shared" si="163"/>
        <v>0</v>
      </c>
      <c r="ADJ40" s="34">
        <f t="shared" si="164"/>
        <v>0</v>
      </c>
      <c r="ADK40" s="34">
        <f t="shared" si="165"/>
        <v>0</v>
      </c>
      <c r="ADL40" s="34">
        <f t="shared" si="166"/>
        <v>0</v>
      </c>
      <c r="ADM40" s="73">
        <f t="shared" si="117"/>
        <v>30</v>
      </c>
      <c r="ADN40" s="216">
        <f t="shared" si="110"/>
        <v>0.80645161290322576</v>
      </c>
      <c r="ADO40" s="34">
        <f t="shared" si="167"/>
        <v>25</v>
      </c>
      <c r="ADP40" s="34">
        <f t="shared" si="168"/>
        <v>6</v>
      </c>
      <c r="ADQ40" s="34">
        <f t="shared" si="169"/>
        <v>0</v>
      </c>
      <c r="ADR40" s="34">
        <f t="shared" si="170"/>
        <v>0</v>
      </c>
      <c r="ADS40" s="34">
        <f t="shared" si="171"/>
        <v>0</v>
      </c>
      <c r="ADT40" s="34">
        <f t="shared" si="172"/>
        <v>0</v>
      </c>
      <c r="ADU40" s="73">
        <f t="shared" si="118"/>
        <v>31</v>
      </c>
      <c r="ADV40" s="216">
        <f t="shared" si="111"/>
        <v>0.93333333333333335</v>
      </c>
      <c r="ADW40" s="34">
        <f t="shared" si="72"/>
        <v>28</v>
      </c>
      <c r="ADX40" s="34">
        <f t="shared" si="73"/>
        <v>2</v>
      </c>
      <c r="ADY40" s="34">
        <f t="shared" si="74"/>
        <v>0</v>
      </c>
      <c r="ADZ40" s="34">
        <f t="shared" si="75"/>
        <v>1</v>
      </c>
      <c r="AEA40" s="34">
        <f t="shared" si="76"/>
        <v>0</v>
      </c>
      <c r="AEB40" s="34">
        <f t="shared" si="77"/>
        <v>0</v>
      </c>
      <c r="AEC40" s="73">
        <f t="shared" si="119"/>
        <v>31</v>
      </c>
      <c r="AED40" s="216">
        <f t="shared" si="112"/>
        <v>1</v>
      </c>
      <c r="AEE40" s="34">
        <f t="shared" si="79"/>
        <v>10</v>
      </c>
      <c r="AEF40" s="34">
        <f t="shared" si="80"/>
        <v>0</v>
      </c>
      <c r="AEG40" s="34">
        <f t="shared" si="81"/>
        <v>0</v>
      </c>
      <c r="AEH40" s="34">
        <f t="shared" si="82"/>
        <v>0</v>
      </c>
      <c r="AEI40" s="34">
        <f t="shared" si="83"/>
        <v>0</v>
      </c>
      <c r="AEJ40" s="34">
        <f t="shared" si="84"/>
        <v>0</v>
      </c>
      <c r="AEK40" s="73">
        <f t="shared" si="120"/>
        <v>10</v>
      </c>
    </row>
    <row r="41" spans="1:817" x14ac:dyDescent="0.3">
      <c r="A41" s="200">
        <f t="shared" si="61"/>
        <v>39</v>
      </c>
      <c r="B41" s="283">
        <f>1*SUBTOTAL(3,A$3:A41)</f>
        <v>39</v>
      </c>
      <c r="C41" s="6" t="str">
        <f>(Mitglieder!C41)</f>
        <v>TIGER!C13</v>
      </c>
      <c r="D41" s="171">
        <f t="shared" si="121"/>
        <v>0.875</v>
      </c>
      <c r="E41" s="171">
        <f t="shared" si="122"/>
        <v>1</v>
      </c>
      <c r="F41" s="56"/>
      <c r="G41" s="207" t="s">
        <v>26</v>
      </c>
      <c r="H41" s="207" t="s">
        <v>27</v>
      </c>
      <c r="I41" s="207" t="s">
        <v>26</v>
      </c>
      <c r="J41" s="207" t="s">
        <v>26</v>
      </c>
      <c r="K41" s="207" t="s">
        <v>26</v>
      </c>
      <c r="L41" s="207" t="s">
        <v>26</v>
      </c>
      <c r="M41" s="207" t="s">
        <v>26</v>
      </c>
      <c r="N41" s="207" t="s">
        <v>27</v>
      </c>
      <c r="O41" s="207" t="s">
        <v>26</v>
      </c>
      <c r="P41" s="207" t="s">
        <v>26</v>
      </c>
      <c r="Q41" s="207" t="s">
        <v>27</v>
      </c>
      <c r="R41" s="207" t="s">
        <v>26</v>
      </c>
      <c r="S41" s="207" t="s">
        <v>26</v>
      </c>
      <c r="T41" s="207" t="s">
        <v>26</v>
      </c>
      <c r="U41" s="207" t="s">
        <v>26</v>
      </c>
      <c r="V41" s="207" t="s">
        <v>26</v>
      </c>
      <c r="W41" s="207" t="s">
        <v>26</v>
      </c>
      <c r="X41" s="207" t="s">
        <v>26</v>
      </c>
      <c r="Y41" s="207" t="s">
        <v>26</v>
      </c>
      <c r="Z41" s="207" t="s">
        <v>26</v>
      </c>
      <c r="AA41" s="207" t="s">
        <v>26</v>
      </c>
      <c r="AB41" s="207" t="s">
        <v>26</v>
      </c>
      <c r="AC41" s="207" t="s">
        <v>26</v>
      </c>
      <c r="AD41" s="207" t="s">
        <v>26</v>
      </c>
      <c r="AE41" s="207" t="s">
        <v>26</v>
      </c>
      <c r="AF41" s="207" t="s">
        <v>27</v>
      </c>
      <c r="AG41" s="207" t="s">
        <v>27</v>
      </c>
      <c r="AH41" s="207" t="s">
        <v>26</v>
      </c>
      <c r="AI41" s="207" t="s">
        <v>26</v>
      </c>
      <c r="AJ41" s="207" t="s">
        <v>26</v>
      </c>
      <c r="AK41" s="207" t="s">
        <v>26</v>
      </c>
      <c r="AL41" s="207" t="s">
        <v>26</v>
      </c>
      <c r="AM41" s="207" t="s">
        <v>26</v>
      </c>
      <c r="AN41" s="207" t="s">
        <v>26</v>
      </c>
      <c r="AO41" s="207" t="s">
        <v>26</v>
      </c>
      <c r="AP41" s="207" t="s">
        <v>26</v>
      </c>
      <c r="AQ41" s="207" t="s">
        <v>26</v>
      </c>
      <c r="AR41" s="207" t="s">
        <v>26</v>
      </c>
      <c r="AS41" s="207" t="s">
        <v>26</v>
      </c>
      <c r="AT41" s="207" t="s">
        <v>26</v>
      </c>
      <c r="AU41" s="207" t="s">
        <v>26</v>
      </c>
      <c r="AV41" s="207" t="s">
        <v>26</v>
      </c>
      <c r="AW41" s="207" t="s">
        <v>26</v>
      </c>
      <c r="AX41" s="207" t="s">
        <v>26</v>
      </c>
      <c r="AY41" s="207" t="s">
        <v>26</v>
      </c>
      <c r="AZ41" s="207" t="s">
        <v>26</v>
      </c>
      <c r="BA41" s="207" t="s">
        <v>26</v>
      </c>
      <c r="BB41" s="207" t="s">
        <v>26</v>
      </c>
      <c r="BC41" s="207" t="s">
        <v>26</v>
      </c>
      <c r="BD41" s="207" t="s">
        <v>26</v>
      </c>
      <c r="BE41" s="207" t="s">
        <v>26</v>
      </c>
      <c r="BF41" s="207" t="s">
        <v>27</v>
      </c>
      <c r="BG41" s="207" t="s">
        <v>26</v>
      </c>
      <c r="BH41" s="207" t="s">
        <v>26</v>
      </c>
      <c r="BI41" s="207" t="s">
        <v>26</v>
      </c>
      <c r="BJ41" s="207" t="s">
        <v>26</v>
      </c>
      <c r="BK41" s="207" t="s">
        <v>26</v>
      </c>
      <c r="BL41" s="207" t="s">
        <v>26</v>
      </c>
      <c r="BM41" s="207" t="s">
        <v>26</v>
      </c>
      <c r="BN41" s="207" t="s">
        <v>26</v>
      </c>
      <c r="BO41" s="207" t="s">
        <v>27</v>
      </c>
      <c r="BP41" s="207" t="s">
        <v>26</v>
      </c>
      <c r="BQ41" s="207" t="s">
        <v>26</v>
      </c>
      <c r="BR41" s="207" t="s">
        <v>26</v>
      </c>
      <c r="BS41" s="207" t="s">
        <v>26</v>
      </c>
      <c r="BT41" s="207" t="s">
        <v>26</v>
      </c>
      <c r="BU41" s="207" t="s">
        <v>26</v>
      </c>
      <c r="BV41" s="207" t="s">
        <v>26</v>
      </c>
      <c r="BW41" s="207" t="s">
        <v>26</v>
      </c>
      <c r="BX41" s="207" t="s">
        <v>26</v>
      </c>
      <c r="BY41" s="207" t="s">
        <v>26</v>
      </c>
      <c r="BZ41" s="207" t="s">
        <v>26</v>
      </c>
      <c r="CA41" s="207" t="s">
        <v>26</v>
      </c>
      <c r="CB41" s="207" t="s">
        <v>26</v>
      </c>
      <c r="CC41" s="207" t="s">
        <v>26</v>
      </c>
      <c r="CD41" s="207" t="s">
        <v>26</v>
      </c>
      <c r="CE41" s="207" t="s">
        <v>26</v>
      </c>
      <c r="CF41" s="207" t="s">
        <v>26</v>
      </c>
      <c r="CG41" s="207" t="s">
        <v>27</v>
      </c>
      <c r="CH41" s="207" t="s">
        <v>26</v>
      </c>
      <c r="CI41" s="207" t="s">
        <v>26</v>
      </c>
      <c r="CJ41" s="207" t="s">
        <v>26</v>
      </c>
      <c r="CK41" s="207" t="s">
        <v>26</v>
      </c>
      <c r="CL41" s="207" t="s">
        <v>26</v>
      </c>
      <c r="CM41" s="207" t="s">
        <v>26</v>
      </c>
      <c r="CN41" s="207" t="s">
        <v>26</v>
      </c>
      <c r="CO41" s="207" t="s">
        <v>27</v>
      </c>
      <c r="CP41" s="207" t="s">
        <v>26</v>
      </c>
      <c r="CQ41" s="207" t="s">
        <v>26</v>
      </c>
      <c r="CR41" s="207" t="s">
        <v>27</v>
      </c>
      <c r="CS41" s="207" t="s">
        <v>26</v>
      </c>
      <c r="CT41" s="207" t="s">
        <v>26</v>
      </c>
      <c r="CU41" s="207" t="s">
        <v>26</v>
      </c>
      <c r="CV41" s="207" t="s">
        <v>26</v>
      </c>
      <c r="CW41" s="207" t="s">
        <v>26</v>
      </c>
      <c r="CX41" s="207" t="s">
        <v>27</v>
      </c>
      <c r="CY41" s="207" t="s">
        <v>26</v>
      </c>
      <c r="CZ41" s="207" t="s">
        <v>26</v>
      </c>
      <c r="DA41" s="207" t="s">
        <v>26</v>
      </c>
      <c r="DB41" s="207" t="s">
        <v>27</v>
      </c>
      <c r="DC41" s="207" t="s">
        <v>27</v>
      </c>
      <c r="DD41" s="207" t="s">
        <v>27</v>
      </c>
      <c r="DE41" s="207" t="s">
        <v>26</v>
      </c>
      <c r="DF41" s="207" t="s">
        <v>27</v>
      </c>
      <c r="DG41" s="207" t="s">
        <v>27</v>
      </c>
      <c r="DH41" s="207" t="s">
        <v>27</v>
      </c>
      <c r="DI41" s="207" t="s">
        <v>26</v>
      </c>
      <c r="DJ41" s="207" t="s">
        <v>26</v>
      </c>
      <c r="DK41" s="207" t="s">
        <v>26</v>
      </c>
      <c r="DL41" s="207" t="s">
        <v>27</v>
      </c>
      <c r="DM41" s="207" t="s">
        <v>26</v>
      </c>
      <c r="DN41" s="207" t="s">
        <v>26</v>
      </c>
      <c r="DO41" s="207" t="s">
        <v>26</v>
      </c>
      <c r="DP41" s="207" t="s">
        <v>27</v>
      </c>
      <c r="DQ41" s="207" t="s">
        <v>26</v>
      </c>
      <c r="DR41" s="207" t="s">
        <v>26</v>
      </c>
      <c r="DS41" s="207" t="s">
        <v>27</v>
      </c>
      <c r="DT41" s="207" t="s">
        <v>26</v>
      </c>
      <c r="DU41" s="207" t="s">
        <v>26</v>
      </c>
      <c r="DV41" s="207" t="s">
        <v>26</v>
      </c>
      <c r="DW41" s="207" t="s">
        <v>26</v>
      </c>
      <c r="DX41" s="207" t="s">
        <v>26</v>
      </c>
      <c r="DY41" s="207" t="s">
        <v>27</v>
      </c>
      <c r="DZ41" s="207" t="s">
        <v>27</v>
      </c>
      <c r="EA41" s="207" t="s">
        <v>26</v>
      </c>
      <c r="EB41" s="207" t="s">
        <v>26</v>
      </c>
      <c r="EC41" s="207" t="s">
        <v>26</v>
      </c>
      <c r="ED41" s="207" t="s">
        <v>26</v>
      </c>
      <c r="EE41" s="207" t="s">
        <v>26</v>
      </c>
      <c r="EF41" s="207" t="s">
        <v>27</v>
      </c>
      <c r="EG41" s="207" t="s">
        <v>26</v>
      </c>
      <c r="EH41" s="207" t="s">
        <v>26</v>
      </c>
      <c r="EI41" s="207" t="s">
        <v>26</v>
      </c>
      <c r="EJ41" s="207" t="s">
        <v>26</v>
      </c>
      <c r="EK41" s="207" t="s">
        <v>26</v>
      </c>
      <c r="EL41" s="207" t="s">
        <v>27</v>
      </c>
      <c r="EM41" s="207" t="s">
        <v>26</v>
      </c>
      <c r="EN41" s="207" t="s">
        <v>26</v>
      </c>
      <c r="EO41" s="207" t="s">
        <v>26</v>
      </c>
      <c r="EP41" s="207" t="s">
        <v>26</v>
      </c>
      <c r="EQ41" s="207" t="s">
        <v>26</v>
      </c>
      <c r="ER41" s="207" t="s">
        <v>26</v>
      </c>
      <c r="ES41" s="207" t="s">
        <v>27</v>
      </c>
      <c r="ET41" s="207" t="s">
        <v>27</v>
      </c>
      <c r="EU41" s="207" t="s">
        <v>27</v>
      </c>
      <c r="EV41" s="207" t="s">
        <v>27</v>
      </c>
      <c r="EW41" s="207" t="s">
        <v>26</v>
      </c>
      <c r="EX41" s="207" t="s">
        <v>27</v>
      </c>
      <c r="EY41" s="207" t="s">
        <v>26</v>
      </c>
      <c r="EZ41" s="207" t="s">
        <v>26</v>
      </c>
      <c r="FA41" s="207" t="s">
        <v>26</v>
      </c>
      <c r="FB41" s="207" t="s">
        <v>27</v>
      </c>
      <c r="FC41" s="207" t="s">
        <v>26</v>
      </c>
      <c r="FD41" s="207" t="s">
        <v>26</v>
      </c>
      <c r="FE41" s="207" t="s">
        <v>26</v>
      </c>
      <c r="FF41" s="207" t="s">
        <v>26</v>
      </c>
      <c r="FG41" s="207" t="s">
        <v>26</v>
      </c>
      <c r="FH41" s="207" t="s">
        <v>26</v>
      </c>
      <c r="FI41" s="207" t="s">
        <v>26</v>
      </c>
      <c r="FJ41" s="207" t="s">
        <v>27</v>
      </c>
      <c r="FK41" s="207" t="s">
        <v>26</v>
      </c>
      <c r="FL41" s="207" t="s">
        <v>26</v>
      </c>
      <c r="FM41" s="207" t="s">
        <v>26</v>
      </c>
      <c r="FN41" s="207" t="s">
        <v>26</v>
      </c>
      <c r="FO41" s="207" t="s">
        <v>26</v>
      </c>
      <c r="FP41" s="207" t="s">
        <v>26</v>
      </c>
      <c r="FQ41" s="207" t="s">
        <v>26</v>
      </c>
      <c r="FR41" s="207" t="s">
        <v>26</v>
      </c>
      <c r="FS41" s="207" t="s">
        <v>26</v>
      </c>
      <c r="FT41" s="207" t="s">
        <v>26</v>
      </c>
      <c r="FU41" s="207" t="s">
        <v>26</v>
      </c>
      <c r="FV41" s="207" t="s">
        <v>26</v>
      </c>
      <c r="FW41" s="207" t="s">
        <v>27</v>
      </c>
      <c r="FX41" s="207" t="s">
        <v>26</v>
      </c>
      <c r="FY41" s="207" t="s">
        <v>26</v>
      </c>
      <c r="FZ41" s="207" t="s">
        <v>26</v>
      </c>
      <c r="GA41" s="207" t="s">
        <v>26</v>
      </c>
      <c r="GB41" s="207" t="s">
        <v>26</v>
      </c>
      <c r="GC41" s="207" t="s">
        <v>26</v>
      </c>
      <c r="GD41" s="207" t="s">
        <v>26</v>
      </c>
      <c r="GE41" s="207" t="s">
        <v>27</v>
      </c>
      <c r="GF41" s="207" t="s">
        <v>26</v>
      </c>
      <c r="GG41" s="207" t="s">
        <v>26</v>
      </c>
      <c r="GH41" s="207" t="s">
        <v>27</v>
      </c>
      <c r="GI41" s="207" t="s">
        <v>26</v>
      </c>
      <c r="GJ41" s="207" t="s">
        <v>26</v>
      </c>
      <c r="GK41" s="207" t="s">
        <v>26</v>
      </c>
      <c r="GL41" s="207" t="s">
        <v>27</v>
      </c>
      <c r="GM41" s="207" t="s">
        <v>27</v>
      </c>
      <c r="GN41" s="207" t="s">
        <v>26</v>
      </c>
      <c r="GO41" s="207" t="s">
        <v>27</v>
      </c>
      <c r="GP41" s="207" t="s">
        <v>26</v>
      </c>
      <c r="GQ41" s="207" t="s">
        <v>26</v>
      </c>
      <c r="GR41" s="207" t="s">
        <v>26</v>
      </c>
      <c r="GS41" s="207" t="s">
        <v>27</v>
      </c>
      <c r="GT41" s="207" t="s">
        <v>26</v>
      </c>
      <c r="GU41" s="207" t="s">
        <v>27</v>
      </c>
      <c r="GV41" s="207" t="s">
        <v>27</v>
      </c>
      <c r="GW41" s="207" t="s">
        <v>26</v>
      </c>
      <c r="GX41" s="207" t="s">
        <v>26</v>
      </c>
      <c r="GY41" s="207" t="s">
        <v>27</v>
      </c>
      <c r="GZ41" s="207" t="s">
        <v>15</v>
      </c>
      <c r="HA41" s="207" t="s">
        <v>27</v>
      </c>
      <c r="HB41" s="207" t="s">
        <v>27</v>
      </c>
      <c r="HC41" s="207" t="s">
        <v>26</v>
      </c>
      <c r="HD41" s="207" t="s">
        <v>27</v>
      </c>
      <c r="HE41" s="207" t="s">
        <v>26</v>
      </c>
      <c r="HF41" s="207" t="s">
        <v>26</v>
      </c>
      <c r="HG41" s="207" t="s">
        <v>26</v>
      </c>
      <c r="HH41" s="207" t="s">
        <v>26</v>
      </c>
      <c r="HI41" s="207" t="s">
        <v>26</v>
      </c>
      <c r="HJ41" s="207" t="s">
        <v>26</v>
      </c>
      <c r="HK41" s="207" t="s">
        <v>26</v>
      </c>
      <c r="HL41" s="207" t="s">
        <v>26</v>
      </c>
      <c r="HM41" s="207" t="s">
        <v>27</v>
      </c>
      <c r="HN41" s="207" t="s">
        <v>26</v>
      </c>
      <c r="HO41" s="207" t="s">
        <v>27</v>
      </c>
      <c r="HP41" s="207" t="s">
        <v>26</v>
      </c>
      <c r="HQ41" s="207" t="s">
        <v>26</v>
      </c>
      <c r="HR41" s="207" t="s">
        <v>26</v>
      </c>
      <c r="HS41" s="207" t="s">
        <v>26</v>
      </c>
      <c r="HT41" s="207" t="s">
        <v>26</v>
      </c>
      <c r="HU41" s="207" t="s">
        <v>26</v>
      </c>
      <c r="HV41" s="207" t="s">
        <v>26</v>
      </c>
      <c r="HW41" s="207" t="s">
        <v>26</v>
      </c>
      <c r="HX41" s="207" t="s">
        <v>26</v>
      </c>
      <c r="HY41" s="207" t="s">
        <v>26</v>
      </c>
      <c r="HZ41" s="207" t="s">
        <v>26</v>
      </c>
      <c r="IA41" s="207" t="s">
        <v>26</v>
      </c>
      <c r="IB41" s="207" t="s">
        <v>26</v>
      </c>
      <c r="IC41" s="207" t="s">
        <v>26</v>
      </c>
      <c r="ID41" s="207" t="s">
        <v>26</v>
      </c>
      <c r="IE41" s="207" t="s">
        <v>26</v>
      </c>
      <c r="IF41" s="207" t="s">
        <v>26</v>
      </c>
      <c r="IG41" s="207" t="s">
        <v>26</v>
      </c>
      <c r="IH41" s="207" t="s">
        <v>26</v>
      </c>
      <c r="II41" s="207" t="s">
        <v>26</v>
      </c>
      <c r="IJ41" s="207" t="s">
        <v>26</v>
      </c>
      <c r="IK41" s="207" t="s">
        <v>27</v>
      </c>
      <c r="IL41" s="207" t="s">
        <v>26</v>
      </c>
      <c r="IM41" s="207" t="s">
        <v>26</v>
      </c>
      <c r="IN41" s="207" t="s">
        <v>26</v>
      </c>
      <c r="IO41" s="207" t="s">
        <v>26</v>
      </c>
      <c r="IP41" s="207" t="s">
        <v>26</v>
      </c>
      <c r="IQ41" s="207" t="s">
        <v>26</v>
      </c>
      <c r="IR41" s="207" t="s">
        <v>26</v>
      </c>
      <c r="IS41" s="207" t="s">
        <v>26</v>
      </c>
      <c r="IT41" s="207" t="s">
        <v>26</v>
      </c>
      <c r="IU41" s="207" t="s">
        <v>26</v>
      </c>
      <c r="IV41" s="207" t="s">
        <v>26</v>
      </c>
      <c r="IW41" s="207" t="s">
        <v>26</v>
      </c>
      <c r="IX41" s="207" t="s">
        <v>26</v>
      </c>
      <c r="IY41" s="207" t="s">
        <v>26</v>
      </c>
      <c r="IZ41" s="207" t="s">
        <v>26</v>
      </c>
      <c r="JA41" s="207" t="s">
        <v>26</v>
      </c>
      <c r="JB41" s="207" t="s">
        <v>26</v>
      </c>
      <c r="JC41" s="207" t="s">
        <v>26</v>
      </c>
      <c r="JD41" s="207" t="s">
        <v>26</v>
      </c>
      <c r="JE41" s="207" t="s">
        <v>26</v>
      </c>
      <c r="JF41" s="207" t="s">
        <v>27</v>
      </c>
      <c r="JG41" s="207" t="s">
        <v>26</v>
      </c>
      <c r="JH41" s="207" t="s">
        <v>26</v>
      </c>
      <c r="JI41" s="207" t="s">
        <v>26</v>
      </c>
      <c r="JJ41" s="207" t="s">
        <v>27</v>
      </c>
      <c r="JK41" s="207" t="s">
        <v>26</v>
      </c>
      <c r="JL41" s="207" t="s">
        <v>27</v>
      </c>
      <c r="JM41" s="207" t="s">
        <v>26</v>
      </c>
      <c r="JN41" s="207" t="s">
        <v>27</v>
      </c>
      <c r="JO41" s="207" t="s">
        <v>26</v>
      </c>
      <c r="JP41" s="207" t="s">
        <v>26</v>
      </c>
      <c r="JQ41" s="207" t="s">
        <v>26</v>
      </c>
      <c r="JR41" s="207" t="s">
        <v>26</v>
      </c>
      <c r="JS41" s="207" t="s">
        <v>26</v>
      </c>
      <c r="JT41" s="207" t="s">
        <v>26</v>
      </c>
      <c r="JU41" s="207" t="s">
        <v>26</v>
      </c>
      <c r="JV41" s="207" t="s">
        <v>27</v>
      </c>
      <c r="JW41" s="207" t="s">
        <v>27</v>
      </c>
      <c r="JX41" s="207" t="s">
        <v>26</v>
      </c>
      <c r="JY41" s="207" t="s">
        <v>26</v>
      </c>
      <c r="JZ41" s="207" t="s">
        <v>26</v>
      </c>
      <c r="KA41" s="207" t="s">
        <v>27</v>
      </c>
      <c r="KB41" s="207" t="s">
        <v>26</v>
      </c>
      <c r="KC41" s="207" t="s">
        <v>26</v>
      </c>
      <c r="KD41" s="207" t="s">
        <v>15</v>
      </c>
      <c r="KE41" s="207" t="s">
        <v>26</v>
      </c>
      <c r="KF41" s="207" t="s">
        <v>26</v>
      </c>
      <c r="KG41" s="207" t="s">
        <v>26</v>
      </c>
      <c r="KH41" s="207" t="s">
        <v>15</v>
      </c>
      <c r="KI41" s="207" t="s">
        <v>26</v>
      </c>
      <c r="KJ41" s="207" t="s">
        <v>26</v>
      </c>
      <c r="KK41" s="207" t="s">
        <v>26</v>
      </c>
      <c r="KL41" s="207" t="s">
        <v>15</v>
      </c>
      <c r="KM41" s="207" t="s">
        <v>26</v>
      </c>
      <c r="KN41" s="207" t="s">
        <v>26</v>
      </c>
      <c r="KO41" s="207" t="s">
        <v>26</v>
      </c>
      <c r="KP41" s="207" t="s">
        <v>26</v>
      </c>
      <c r="KQ41" s="207" t="s">
        <v>26</v>
      </c>
      <c r="KR41" s="207" t="s">
        <v>15</v>
      </c>
      <c r="KS41" s="207" t="s">
        <v>26</v>
      </c>
      <c r="KT41" s="207" t="s">
        <v>26</v>
      </c>
      <c r="KU41" s="207" t="s">
        <v>26</v>
      </c>
      <c r="KV41" s="207" t="s">
        <v>26</v>
      </c>
      <c r="KW41" s="207" t="s">
        <v>26</v>
      </c>
      <c r="KX41" s="207" t="s">
        <v>27</v>
      </c>
      <c r="KY41" s="207" t="s">
        <v>27</v>
      </c>
      <c r="KZ41" s="207" t="s">
        <v>26</v>
      </c>
      <c r="LA41" s="207" t="s">
        <v>27</v>
      </c>
      <c r="LB41" s="207" t="s">
        <v>26</v>
      </c>
      <c r="LC41" s="207" t="s">
        <v>27</v>
      </c>
      <c r="LD41" s="207" t="s">
        <v>26</v>
      </c>
      <c r="LE41" s="207" t="s">
        <v>26</v>
      </c>
      <c r="LF41" s="207" t="s">
        <v>26</v>
      </c>
      <c r="LG41" s="207" t="s">
        <v>26</v>
      </c>
      <c r="LH41" s="207" t="s">
        <v>26</v>
      </c>
      <c r="LI41" s="207" t="s">
        <v>26</v>
      </c>
      <c r="LJ41" s="207" t="s">
        <v>26</v>
      </c>
      <c r="LK41" s="207" t="s">
        <v>26</v>
      </c>
      <c r="LL41" s="207" t="s">
        <v>26</v>
      </c>
      <c r="LM41" s="207" t="s">
        <v>26</v>
      </c>
      <c r="LN41" s="207" t="s">
        <v>26</v>
      </c>
      <c r="LO41" s="207" t="s">
        <v>27</v>
      </c>
      <c r="LP41" s="207" t="s">
        <v>26</v>
      </c>
      <c r="LQ41" s="207" t="s">
        <v>26</v>
      </c>
      <c r="LR41" s="207" t="s">
        <v>26</v>
      </c>
      <c r="LS41" s="207" t="s">
        <v>26</v>
      </c>
      <c r="LT41" s="207" t="s">
        <v>26</v>
      </c>
      <c r="LU41" s="207" t="s">
        <v>26</v>
      </c>
      <c r="LV41" s="207" t="s">
        <v>27</v>
      </c>
      <c r="LW41" s="207" t="s">
        <v>27</v>
      </c>
      <c r="LX41" s="207" t="s">
        <v>26</v>
      </c>
      <c r="LY41" s="207" t="s">
        <v>26</v>
      </c>
      <c r="LZ41" s="207" t="s">
        <v>27</v>
      </c>
      <c r="MA41" s="207" t="s">
        <v>26</v>
      </c>
      <c r="MB41" s="207" t="s">
        <v>26</v>
      </c>
      <c r="MC41" s="207" t="s">
        <v>26</v>
      </c>
      <c r="MD41" s="207" t="s">
        <v>27</v>
      </c>
      <c r="ME41" s="207" t="s">
        <v>26</v>
      </c>
      <c r="MF41" s="207" t="s">
        <v>26</v>
      </c>
      <c r="MG41" s="207" t="s">
        <v>26</v>
      </c>
      <c r="MH41" s="207" t="s">
        <v>26</v>
      </c>
      <c r="MI41" s="207" t="s">
        <v>26</v>
      </c>
      <c r="MJ41" s="207" t="s">
        <v>26</v>
      </c>
      <c r="MK41" s="207" t="s">
        <v>26</v>
      </c>
      <c r="ML41" s="207" t="s">
        <v>26</v>
      </c>
      <c r="MM41" s="207" t="s">
        <v>15</v>
      </c>
      <c r="MN41" s="207" t="s">
        <v>15</v>
      </c>
      <c r="MO41" s="207" t="s">
        <v>26</v>
      </c>
      <c r="MP41" s="207" t="s">
        <v>26</v>
      </c>
      <c r="MQ41" s="207" t="s">
        <v>26</v>
      </c>
      <c r="MR41" s="207" t="s">
        <v>26</v>
      </c>
      <c r="MS41" s="207" t="s">
        <v>26</v>
      </c>
      <c r="MT41" s="207" t="s">
        <v>26</v>
      </c>
      <c r="MU41" s="207" t="s">
        <v>26</v>
      </c>
      <c r="MV41" s="207" t="s">
        <v>26</v>
      </c>
      <c r="MW41" s="207" t="s">
        <v>26</v>
      </c>
      <c r="MX41" s="207" t="s">
        <v>26</v>
      </c>
      <c r="MY41" s="207" t="s">
        <v>26</v>
      </c>
      <c r="MZ41" s="207" t="s">
        <v>26</v>
      </c>
      <c r="NA41" s="207" t="s">
        <v>26</v>
      </c>
      <c r="NB41" s="207" t="s">
        <v>26</v>
      </c>
      <c r="NC41" s="207" t="s">
        <v>26</v>
      </c>
      <c r="ND41" s="207" t="s">
        <v>26</v>
      </c>
      <c r="NE41" s="207" t="s">
        <v>26</v>
      </c>
      <c r="NF41" s="207" t="s">
        <v>26</v>
      </c>
      <c r="NG41" s="207" t="s">
        <v>26</v>
      </c>
      <c r="NH41" s="207" t="s">
        <v>26</v>
      </c>
      <c r="NI41" s="207" t="s">
        <v>26</v>
      </c>
      <c r="NJ41" s="207" t="s">
        <v>26</v>
      </c>
      <c r="NK41" s="207" t="s">
        <v>27</v>
      </c>
      <c r="NL41" s="207" t="s">
        <v>26</v>
      </c>
      <c r="NM41" s="207" t="s">
        <v>26</v>
      </c>
      <c r="NN41" s="207" t="s">
        <v>26</v>
      </c>
      <c r="NO41" s="207" t="s">
        <v>27</v>
      </c>
      <c r="NP41" s="207" t="s">
        <v>26</v>
      </c>
      <c r="NQ41" s="207" t="s">
        <v>26</v>
      </c>
      <c r="NR41" s="207" t="s">
        <v>26</v>
      </c>
      <c r="NS41" s="207" t="s">
        <v>26</v>
      </c>
      <c r="NT41" s="207" t="s">
        <v>26</v>
      </c>
      <c r="NU41" s="207" t="s">
        <v>26</v>
      </c>
      <c r="NV41" s="207" t="s">
        <v>15</v>
      </c>
      <c r="NW41" s="207" t="s">
        <v>26</v>
      </c>
      <c r="NX41" s="207" t="s">
        <v>26</v>
      </c>
      <c r="NY41" s="207" t="s">
        <v>26</v>
      </c>
      <c r="NZ41" s="207" t="s">
        <v>26</v>
      </c>
      <c r="OA41" s="207" t="s">
        <v>27</v>
      </c>
      <c r="OB41" s="207" t="s">
        <v>26</v>
      </c>
      <c r="OC41" s="207" t="s">
        <v>26</v>
      </c>
      <c r="OD41" s="207" t="s">
        <v>27</v>
      </c>
      <c r="OE41" s="207" t="s">
        <v>27</v>
      </c>
      <c r="OF41" s="207" t="s">
        <v>27</v>
      </c>
      <c r="OG41" s="207" t="s">
        <v>26</v>
      </c>
      <c r="OH41" s="207" t="s">
        <v>27</v>
      </c>
      <c r="OI41" s="207" t="s">
        <v>26</v>
      </c>
      <c r="OJ41" s="207" t="s">
        <v>26</v>
      </c>
      <c r="OK41" s="207" t="s">
        <v>26</v>
      </c>
      <c r="OL41" s="207" t="s">
        <v>26</v>
      </c>
      <c r="OM41" s="207" t="s">
        <v>26</v>
      </c>
      <c r="ON41" s="207" t="s">
        <v>26</v>
      </c>
      <c r="OO41" s="207" t="s">
        <v>26</v>
      </c>
      <c r="OP41" s="207" t="s">
        <v>26</v>
      </c>
      <c r="OQ41" s="207" t="s">
        <v>27</v>
      </c>
      <c r="OR41" s="207" t="s">
        <v>26</v>
      </c>
      <c r="OS41" s="207" t="s">
        <v>26</v>
      </c>
      <c r="OT41" s="207" t="s">
        <v>26</v>
      </c>
      <c r="OU41" s="207" t="s">
        <v>26</v>
      </c>
      <c r="OV41" s="207" t="s">
        <v>26</v>
      </c>
      <c r="OW41" s="207" t="s">
        <v>27</v>
      </c>
      <c r="OX41" s="207" t="s">
        <v>26</v>
      </c>
      <c r="OY41" s="207" t="s">
        <v>26</v>
      </c>
      <c r="OZ41" s="207" t="s">
        <v>26</v>
      </c>
      <c r="PA41" s="207" t="s">
        <v>26</v>
      </c>
      <c r="PB41" s="207" t="s">
        <v>26</v>
      </c>
      <c r="PC41" s="207" t="s">
        <v>26</v>
      </c>
      <c r="PD41" s="207" t="s">
        <v>26</v>
      </c>
      <c r="PE41" s="207" t="s">
        <v>26</v>
      </c>
      <c r="PF41" s="207" t="s">
        <v>26</v>
      </c>
      <c r="PG41" s="207" t="s">
        <v>26</v>
      </c>
      <c r="PH41" s="207" t="s">
        <v>26</v>
      </c>
      <c r="PI41" s="207" t="s">
        <v>26</v>
      </c>
      <c r="PJ41" s="207" t="s">
        <v>26</v>
      </c>
      <c r="PK41" s="207" t="s">
        <v>26</v>
      </c>
      <c r="PL41" s="207" t="s">
        <v>26</v>
      </c>
      <c r="PM41" s="207" t="s">
        <v>26</v>
      </c>
      <c r="PN41" s="207" t="s">
        <v>26</v>
      </c>
      <c r="PO41" s="207" t="s">
        <v>26</v>
      </c>
      <c r="PP41" s="207" t="s">
        <v>26</v>
      </c>
      <c r="PQ41" s="207" t="s">
        <v>26</v>
      </c>
      <c r="PR41" s="207" t="s">
        <v>26</v>
      </c>
      <c r="PS41" s="207" t="s">
        <v>26</v>
      </c>
      <c r="PT41" s="207" t="s">
        <v>26</v>
      </c>
      <c r="PU41" s="207" t="s">
        <v>26</v>
      </c>
      <c r="PV41" s="207" t="s">
        <v>26</v>
      </c>
      <c r="PW41" s="207" t="s">
        <v>26</v>
      </c>
      <c r="PX41" s="207" t="s">
        <v>26</v>
      </c>
      <c r="PY41" s="207" t="s">
        <v>26</v>
      </c>
      <c r="PZ41" s="207" t="s">
        <v>26</v>
      </c>
      <c r="QA41" s="207" t="s">
        <v>26</v>
      </c>
      <c r="QB41" s="207" t="s">
        <v>26</v>
      </c>
      <c r="QC41" s="207" t="s">
        <v>26</v>
      </c>
      <c r="QD41" s="207" t="s">
        <v>26</v>
      </c>
      <c r="QE41" s="207" t="s">
        <v>26</v>
      </c>
      <c r="QF41" s="207" t="s">
        <v>27</v>
      </c>
      <c r="QG41" s="207" t="s">
        <v>26</v>
      </c>
      <c r="QH41" s="207" t="s">
        <v>26</v>
      </c>
      <c r="QI41" s="207" t="s">
        <v>26</v>
      </c>
      <c r="QJ41" s="207" t="s">
        <v>26</v>
      </c>
      <c r="QK41" s="207" t="s">
        <v>26</v>
      </c>
      <c r="QL41" s="207" t="s">
        <v>26</v>
      </c>
      <c r="QM41" s="207" t="s">
        <v>26</v>
      </c>
      <c r="QN41" s="207" t="s">
        <v>26</v>
      </c>
      <c r="QO41" s="207" t="s">
        <v>26</v>
      </c>
      <c r="QP41" s="207" t="s">
        <v>26</v>
      </c>
      <c r="QQ41" s="207" t="s">
        <v>27</v>
      </c>
      <c r="QR41" s="207" t="s">
        <v>26</v>
      </c>
      <c r="QS41" s="207" t="s">
        <v>27</v>
      </c>
      <c r="QT41" s="207" t="s">
        <v>26</v>
      </c>
      <c r="QU41" s="207" t="s">
        <v>26</v>
      </c>
      <c r="QV41" s="207" t="s">
        <v>26</v>
      </c>
      <c r="QW41" s="207" t="s">
        <v>26</v>
      </c>
      <c r="QX41" s="207" t="s">
        <v>26</v>
      </c>
      <c r="QY41" s="207" t="s">
        <v>26</v>
      </c>
      <c r="QZ41" s="207" t="s">
        <v>26</v>
      </c>
      <c r="RA41" s="207" t="s">
        <v>27</v>
      </c>
      <c r="RB41" s="207" t="s">
        <v>26</v>
      </c>
      <c r="RC41" s="207" t="s">
        <v>26</v>
      </c>
      <c r="RD41" s="207" t="s">
        <v>26</v>
      </c>
      <c r="RE41" s="207" t="s">
        <v>26</v>
      </c>
      <c r="RF41" s="207" t="s">
        <v>26</v>
      </c>
      <c r="RG41" s="207" t="s">
        <v>26</v>
      </c>
      <c r="RH41" s="207" t="s">
        <v>26</v>
      </c>
      <c r="RI41" s="207" t="s">
        <v>26</v>
      </c>
      <c r="RJ41" s="207" t="s">
        <v>26</v>
      </c>
      <c r="RK41" s="207" t="s">
        <v>26</v>
      </c>
      <c r="RL41" s="207" t="s">
        <v>26</v>
      </c>
      <c r="RM41" s="207" t="s">
        <v>26</v>
      </c>
      <c r="RN41" s="207" t="s">
        <v>27</v>
      </c>
      <c r="RO41" s="207" t="s">
        <v>26</v>
      </c>
      <c r="RP41" s="207" t="s">
        <v>26</v>
      </c>
      <c r="RQ41" s="207" t="s">
        <v>26</v>
      </c>
      <c r="RR41" s="207" t="s">
        <v>26</v>
      </c>
      <c r="RS41" s="207" t="s">
        <v>26</v>
      </c>
      <c r="RT41" s="207" t="s">
        <v>26</v>
      </c>
      <c r="RU41" s="207" t="s">
        <v>26</v>
      </c>
      <c r="RV41" s="207" t="s">
        <v>26</v>
      </c>
      <c r="RW41" s="207" t="s">
        <v>26</v>
      </c>
      <c r="RX41" s="207" t="s">
        <v>26</v>
      </c>
      <c r="RY41" s="207" t="s">
        <v>26</v>
      </c>
      <c r="RZ41" s="207" t="s">
        <v>26</v>
      </c>
      <c r="SA41" s="207" t="s">
        <v>26</v>
      </c>
      <c r="SB41" s="207" t="s">
        <v>26</v>
      </c>
      <c r="SC41" s="207" t="s">
        <v>26</v>
      </c>
      <c r="SD41" s="207" t="s">
        <v>26</v>
      </c>
      <c r="SE41" s="207" t="s">
        <v>26</v>
      </c>
      <c r="SF41" s="207" t="s">
        <v>26</v>
      </c>
      <c r="SG41" s="207" t="s">
        <v>26</v>
      </c>
      <c r="SH41" s="207" t="s">
        <v>27</v>
      </c>
      <c r="SI41" s="207" t="s">
        <v>26</v>
      </c>
      <c r="SJ41" s="207" t="s">
        <v>26</v>
      </c>
      <c r="SK41" s="207" t="s">
        <v>26</v>
      </c>
      <c r="SL41" s="207" t="s">
        <v>26</v>
      </c>
      <c r="SM41" s="207" t="s">
        <v>26</v>
      </c>
      <c r="SN41" s="207" t="s">
        <v>26</v>
      </c>
      <c r="SO41" s="207" t="s">
        <v>15</v>
      </c>
      <c r="SP41" s="207" t="s">
        <v>26</v>
      </c>
      <c r="SQ41" s="207" t="s">
        <v>26</v>
      </c>
      <c r="SR41" s="207" t="s">
        <v>26</v>
      </c>
      <c r="SS41" s="207" t="s">
        <v>26</v>
      </c>
      <c r="ST41" s="207" t="s">
        <v>15</v>
      </c>
      <c r="SU41" s="207" t="s">
        <v>26</v>
      </c>
      <c r="SV41" s="207" t="s">
        <v>15</v>
      </c>
      <c r="SW41" s="207" t="s">
        <v>26</v>
      </c>
      <c r="SX41" s="207" t="s">
        <v>26</v>
      </c>
      <c r="SY41" s="207" t="s">
        <v>26</v>
      </c>
      <c r="SZ41" s="207" t="s">
        <v>26</v>
      </c>
      <c r="TA41" s="207" t="s">
        <v>26</v>
      </c>
      <c r="TB41" s="207" t="s">
        <v>26</v>
      </c>
      <c r="TC41" s="207" t="s">
        <v>26</v>
      </c>
      <c r="TD41" s="207" t="s">
        <v>26</v>
      </c>
      <c r="TE41" s="207" t="s">
        <v>26</v>
      </c>
      <c r="TF41" s="207" t="s">
        <v>26</v>
      </c>
      <c r="TG41" s="207" t="s">
        <v>26</v>
      </c>
      <c r="TH41" s="207" t="s">
        <v>26</v>
      </c>
      <c r="TI41" s="207" t="s">
        <v>26</v>
      </c>
      <c r="TJ41" s="207" t="s">
        <v>26</v>
      </c>
      <c r="TK41" s="207" t="s">
        <v>26</v>
      </c>
      <c r="TL41" s="207" t="s">
        <v>26</v>
      </c>
      <c r="TM41" s="207" t="s">
        <v>26</v>
      </c>
      <c r="TN41" s="207" t="s">
        <v>26</v>
      </c>
      <c r="TO41" s="207" t="s">
        <v>26</v>
      </c>
      <c r="TP41" s="207" t="s">
        <v>26</v>
      </c>
      <c r="TQ41" s="207" t="s">
        <v>26</v>
      </c>
      <c r="TR41" s="207" t="s">
        <v>26</v>
      </c>
      <c r="TS41" s="207" t="s">
        <v>26</v>
      </c>
      <c r="TT41" s="207" t="s">
        <v>26</v>
      </c>
      <c r="TU41" s="207" t="s">
        <v>26</v>
      </c>
      <c r="TV41" s="207" t="s">
        <v>26</v>
      </c>
      <c r="TW41" s="207" t="s">
        <v>26</v>
      </c>
      <c r="TX41" s="207" t="s">
        <v>26</v>
      </c>
      <c r="TY41" s="207" t="s">
        <v>26</v>
      </c>
      <c r="TZ41" s="207" t="s">
        <v>26</v>
      </c>
      <c r="UA41" s="207" t="s">
        <v>26</v>
      </c>
      <c r="UB41" s="207" t="s">
        <v>26</v>
      </c>
      <c r="UC41" s="207" t="s">
        <v>26</v>
      </c>
      <c r="UD41" s="207" t="s">
        <v>26</v>
      </c>
      <c r="UE41" s="207" t="s">
        <v>26</v>
      </c>
      <c r="UF41" s="207" t="s">
        <v>26</v>
      </c>
      <c r="UG41" s="207" t="s">
        <v>26</v>
      </c>
      <c r="UH41" s="207" t="s">
        <v>26</v>
      </c>
      <c r="UI41" s="207" t="s">
        <v>26</v>
      </c>
      <c r="UJ41" s="207" t="s">
        <v>26</v>
      </c>
      <c r="UK41" s="207" t="s">
        <v>26</v>
      </c>
      <c r="UL41" s="207" t="s">
        <v>26</v>
      </c>
      <c r="UM41" s="207" t="s">
        <v>26</v>
      </c>
      <c r="UN41" s="207" t="s">
        <v>26</v>
      </c>
      <c r="UO41" s="207" t="s">
        <v>26</v>
      </c>
      <c r="UP41" s="207" t="s">
        <v>26</v>
      </c>
      <c r="UQ41" s="207" t="s">
        <v>26</v>
      </c>
      <c r="UR41" s="207" t="s">
        <v>26</v>
      </c>
      <c r="US41" s="207" t="s">
        <v>26</v>
      </c>
      <c r="UT41" s="207" t="s">
        <v>26</v>
      </c>
      <c r="UU41" s="207" t="s">
        <v>26</v>
      </c>
      <c r="UV41" s="207" t="s">
        <v>26</v>
      </c>
      <c r="UW41" s="207" t="s">
        <v>26</v>
      </c>
      <c r="UX41" s="207" t="s">
        <v>26</v>
      </c>
      <c r="UY41" s="207" t="s">
        <v>26</v>
      </c>
      <c r="UZ41" s="207" t="s">
        <v>26</v>
      </c>
      <c r="VA41" s="207" t="s">
        <v>26</v>
      </c>
      <c r="VB41" s="207" t="s">
        <v>26</v>
      </c>
      <c r="VC41" s="207" t="s">
        <v>26</v>
      </c>
      <c r="VD41" s="207" t="s">
        <v>26</v>
      </c>
      <c r="VE41" s="207" t="s">
        <v>26</v>
      </c>
      <c r="VF41" s="207" t="s">
        <v>26</v>
      </c>
      <c r="VG41" s="207" t="s">
        <v>26</v>
      </c>
      <c r="VH41" s="207" t="s">
        <v>26</v>
      </c>
      <c r="VI41" s="207" t="s">
        <v>26</v>
      </c>
      <c r="VJ41" s="207" t="s">
        <v>26</v>
      </c>
      <c r="VK41" s="207" t="s">
        <v>26</v>
      </c>
      <c r="VL41" s="207" t="s">
        <v>26</v>
      </c>
      <c r="VM41" s="207" t="s">
        <v>26</v>
      </c>
      <c r="VN41" s="207" t="s">
        <v>26</v>
      </c>
      <c r="VO41" s="207" t="s">
        <v>27</v>
      </c>
      <c r="VP41" s="207" t="s">
        <v>26</v>
      </c>
      <c r="VQ41" s="207" t="s">
        <v>26</v>
      </c>
      <c r="VR41" s="207" t="s">
        <v>26</v>
      </c>
      <c r="VS41" s="207" t="s">
        <v>26</v>
      </c>
      <c r="VT41" s="207" t="s">
        <v>26</v>
      </c>
      <c r="VU41" s="207" t="s">
        <v>26</v>
      </c>
      <c r="VV41" s="207" t="s">
        <v>26</v>
      </c>
      <c r="VW41" s="207" t="s">
        <v>26</v>
      </c>
      <c r="VX41" s="207" t="s">
        <v>26</v>
      </c>
      <c r="VY41" s="207" t="s">
        <v>26</v>
      </c>
      <c r="VZ41" s="207" t="s">
        <v>26</v>
      </c>
      <c r="WA41" s="207" t="s">
        <v>26</v>
      </c>
      <c r="WB41" s="207" t="s">
        <v>26</v>
      </c>
      <c r="WC41" s="207" t="s">
        <v>26</v>
      </c>
      <c r="WD41" s="207" t="s">
        <v>26</v>
      </c>
      <c r="WE41" s="207" t="s">
        <v>26</v>
      </c>
      <c r="WF41" s="207" t="s">
        <v>26</v>
      </c>
      <c r="WG41" s="207" t="s">
        <v>26</v>
      </c>
      <c r="WH41" s="207" t="s">
        <v>26</v>
      </c>
      <c r="WI41" s="207" t="s">
        <v>26</v>
      </c>
      <c r="WJ41" s="207" t="s">
        <v>26</v>
      </c>
      <c r="WK41" s="207" t="s">
        <v>26</v>
      </c>
      <c r="WL41" s="207" t="s">
        <v>69</v>
      </c>
      <c r="WM41" s="207" t="s">
        <v>26</v>
      </c>
      <c r="WN41" s="207" t="s">
        <v>26</v>
      </c>
      <c r="WO41" s="207" t="s">
        <v>26</v>
      </c>
      <c r="WP41" s="207" t="s">
        <v>26</v>
      </c>
      <c r="WQ41" s="207" t="s">
        <v>27</v>
      </c>
      <c r="WR41" s="207" t="s">
        <v>26</v>
      </c>
      <c r="WS41" s="207" t="s">
        <v>26</v>
      </c>
      <c r="WT41" s="207" t="s">
        <v>26</v>
      </c>
      <c r="WU41" s="207" t="s">
        <v>26</v>
      </c>
      <c r="WV41" s="207" t="s">
        <v>26</v>
      </c>
      <c r="WW41" s="207" t="s">
        <v>26</v>
      </c>
      <c r="WX41" s="207" t="s">
        <v>26</v>
      </c>
      <c r="WY41" s="207" t="s">
        <v>27</v>
      </c>
      <c r="WZ41" s="207" t="s">
        <v>26</v>
      </c>
      <c r="XA41" s="207" t="s">
        <v>26</v>
      </c>
      <c r="XB41" s="207" t="s">
        <v>26</v>
      </c>
      <c r="XC41" s="207" t="s">
        <v>26</v>
      </c>
      <c r="XD41" s="207" t="s">
        <v>26</v>
      </c>
      <c r="XE41" s="207" t="s">
        <v>26</v>
      </c>
      <c r="XF41" s="207" t="s">
        <v>26</v>
      </c>
      <c r="XG41" s="207" t="s">
        <v>26</v>
      </c>
      <c r="XH41" s="207" t="s">
        <v>26</v>
      </c>
      <c r="XI41" s="207" t="s">
        <v>26</v>
      </c>
      <c r="XJ41" s="207" t="s">
        <v>26</v>
      </c>
      <c r="XK41" s="207" t="s">
        <v>26</v>
      </c>
      <c r="XL41" s="207" t="s">
        <v>26</v>
      </c>
      <c r="XM41" s="207" t="s">
        <v>26</v>
      </c>
      <c r="XN41" s="207" t="s">
        <v>26</v>
      </c>
      <c r="XO41" s="207" t="s">
        <v>26</v>
      </c>
      <c r="XP41" s="207" t="s">
        <v>26</v>
      </c>
      <c r="XQ41" s="207" t="s">
        <v>26</v>
      </c>
      <c r="XR41" s="207" t="s">
        <v>26</v>
      </c>
      <c r="XS41" s="207" t="s">
        <v>26</v>
      </c>
      <c r="XT41" s="207" t="s">
        <v>26</v>
      </c>
      <c r="XU41" s="207" t="s">
        <v>26</v>
      </c>
      <c r="XV41" s="207" t="s">
        <v>26</v>
      </c>
      <c r="XW41" s="207" t="s">
        <v>26</v>
      </c>
      <c r="XX41" s="207" t="s">
        <v>26</v>
      </c>
      <c r="XY41" s="207" t="s">
        <v>26</v>
      </c>
      <c r="XZ41" s="207" t="s">
        <v>26</v>
      </c>
      <c r="YA41" s="207" t="s">
        <v>27</v>
      </c>
      <c r="YB41" s="207" t="s">
        <v>26</v>
      </c>
      <c r="YC41" s="207" t="s">
        <v>27</v>
      </c>
      <c r="YD41" s="207" t="s">
        <v>26</v>
      </c>
      <c r="YE41" s="207" t="s">
        <v>27</v>
      </c>
      <c r="YF41" s="207" t="s">
        <v>26</v>
      </c>
      <c r="YG41" s="207" t="s">
        <v>26</v>
      </c>
      <c r="YH41" s="207" t="s">
        <v>26</v>
      </c>
      <c r="YI41" s="207" t="s">
        <v>26</v>
      </c>
      <c r="YJ41" s="207" t="s">
        <v>15</v>
      </c>
      <c r="YK41" s="207" t="s">
        <v>26</v>
      </c>
      <c r="YL41" s="207" t="s">
        <v>26</v>
      </c>
      <c r="YM41" s="207" t="s">
        <v>26</v>
      </c>
      <c r="YN41" s="207" t="s">
        <v>26</v>
      </c>
      <c r="YO41" s="207" t="s">
        <v>26</v>
      </c>
      <c r="YP41" s="207" t="s">
        <v>26</v>
      </c>
      <c r="YQ41" s="207" t="s">
        <v>26</v>
      </c>
      <c r="YR41" s="207" t="s">
        <v>26</v>
      </c>
      <c r="YS41" s="207" t="s">
        <v>26</v>
      </c>
      <c r="YT41" s="207" t="s">
        <v>26</v>
      </c>
      <c r="YU41" s="207" t="s">
        <v>26</v>
      </c>
      <c r="YV41" s="207" t="s">
        <v>15</v>
      </c>
      <c r="YW41" s="207" t="s">
        <v>15</v>
      </c>
      <c r="YX41" s="207" t="s">
        <v>26</v>
      </c>
      <c r="YY41" s="207" t="s">
        <v>26</v>
      </c>
      <c r="YZ41" s="207" t="s">
        <v>26</v>
      </c>
      <c r="ZA41" s="207" t="s">
        <v>15</v>
      </c>
      <c r="ZB41" s="207" t="s">
        <v>26</v>
      </c>
      <c r="ZC41" s="207" t="s">
        <v>26</v>
      </c>
      <c r="ZD41" s="207" t="s">
        <v>26</v>
      </c>
      <c r="ZE41" s="207" t="s">
        <v>26</v>
      </c>
      <c r="ZF41" s="207" t="s">
        <v>26</v>
      </c>
      <c r="ZG41" s="207" t="s">
        <v>26</v>
      </c>
      <c r="ZH41" s="207" t="s">
        <v>26</v>
      </c>
      <c r="ZI41" s="207" t="s">
        <v>26</v>
      </c>
      <c r="ZJ41" s="207" t="s">
        <v>26</v>
      </c>
      <c r="ZK41" s="207" t="s">
        <v>26</v>
      </c>
      <c r="ZL41" s="207" t="s">
        <v>26</v>
      </c>
      <c r="ZM41" s="207" t="s">
        <v>26</v>
      </c>
      <c r="ZN41" s="207" t="s">
        <v>26</v>
      </c>
      <c r="ZO41" s="207" t="s">
        <v>26</v>
      </c>
      <c r="ZP41" s="207" t="s">
        <v>27</v>
      </c>
      <c r="ZQ41" s="207" t="s">
        <v>26</v>
      </c>
      <c r="ZR41" s="207" t="s">
        <v>26</v>
      </c>
      <c r="ZS41" s="207" t="s">
        <v>26</v>
      </c>
      <c r="ZT41" s="207" t="s">
        <v>26</v>
      </c>
      <c r="ZU41" s="207" t="s">
        <v>26</v>
      </c>
      <c r="ZV41" s="207" t="s">
        <v>26</v>
      </c>
      <c r="ZW41" s="207" t="s">
        <v>26</v>
      </c>
      <c r="ZX41" s="207" t="s">
        <v>26</v>
      </c>
      <c r="ZY41" s="207" t="s">
        <v>26</v>
      </c>
      <c r="ZZ41" s="207" t="s">
        <v>26</v>
      </c>
      <c r="AAA41" s="207" t="s">
        <v>158</v>
      </c>
      <c r="AAB41" s="207" t="s">
        <v>158</v>
      </c>
      <c r="AAC41" s="207" t="s">
        <v>158</v>
      </c>
      <c r="AAD41" s="207" t="s">
        <v>158</v>
      </c>
      <c r="AAE41" s="207" t="s">
        <v>158</v>
      </c>
      <c r="AAF41" s="207" t="s">
        <v>158</v>
      </c>
      <c r="AAG41" s="207" t="s">
        <v>158</v>
      </c>
      <c r="AAH41" s="207" t="s">
        <v>158</v>
      </c>
      <c r="AAI41" s="207" t="s">
        <v>158</v>
      </c>
      <c r="AAJ41" s="207" t="s">
        <v>158</v>
      </c>
      <c r="AAK41" s="207" t="s">
        <v>158</v>
      </c>
      <c r="AAL41" s="207" t="s">
        <v>158</v>
      </c>
      <c r="AAM41" s="207" t="s">
        <v>158</v>
      </c>
      <c r="AAN41" s="207" t="s">
        <v>158</v>
      </c>
      <c r="AAO41" s="207" t="s">
        <v>158</v>
      </c>
      <c r="AAP41" s="207" t="s">
        <v>158</v>
      </c>
      <c r="AAQ41" s="207" t="s">
        <v>158</v>
      </c>
      <c r="AAR41" s="207" t="s">
        <v>158</v>
      </c>
      <c r="AAS41" s="207" t="s">
        <v>158</v>
      </c>
      <c r="AAT41" s="207" t="s">
        <v>158</v>
      </c>
      <c r="AAU41" s="207" t="s">
        <v>158</v>
      </c>
      <c r="AAV41" s="207" t="s">
        <v>158</v>
      </c>
      <c r="AAW41" s="207" t="s">
        <v>158</v>
      </c>
      <c r="AAX41" s="207" t="s">
        <v>158</v>
      </c>
      <c r="AAY41" s="207" t="s">
        <v>158</v>
      </c>
      <c r="AAZ41" s="207" t="s">
        <v>158</v>
      </c>
      <c r="ABA41" s="306">
        <f>(ÜBERSICHT!K41)</f>
        <v>0</v>
      </c>
      <c r="ABB41" s="195">
        <f>(ÜBERSICHT!L41)</f>
        <v>0</v>
      </c>
      <c r="ABC41" s="206">
        <f t="shared" si="123"/>
        <v>680</v>
      </c>
      <c r="ABD41" s="34">
        <f t="shared" si="124"/>
        <v>595</v>
      </c>
      <c r="ABE41" s="34">
        <f t="shared" si="125"/>
        <v>85</v>
      </c>
      <c r="ABF41" s="34">
        <f t="shared" si="126"/>
        <v>0</v>
      </c>
      <c r="ABG41" s="34">
        <f t="shared" si="127"/>
        <v>15</v>
      </c>
      <c r="ABH41" s="34">
        <f t="shared" si="128"/>
        <v>0</v>
      </c>
      <c r="ABI41" s="34">
        <f t="shared" si="129"/>
        <v>1</v>
      </c>
      <c r="ABJ41" s="73">
        <f t="shared" si="130"/>
        <v>696</v>
      </c>
      <c r="ABK41" s="28"/>
      <c r="ABL41">
        <v>14</v>
      </c>
      <c r="ABM41" s="155">
        <v>610</v>
      </c>
      <c r="ABN41" s="75" t="s">
        <v>281</v>
      </c>
      <c r="ABO41" s="28"/>
      <c r="ABP41" s="271" t="str">
        <f>(Mitglieder!C43)</f>
        <v>TOMMY F.</v>
      </c>
      <c r="ABQ41" s="216">
        <f t="shared" si="103"/>
        <v>0.875</v>
      </c>
      <c r="ABR41" s="216">
        <f t="shared" si="104"/>
        <v>0.87096774193548387</v>
      </c>
      <c r="ABS41" s="34">
        <f t="shared" si="131"/>
        <v>27</v>
      </c>
      <c r="ABT41" s="34">
        <f t="shared" si="132"/>
        <v>4</v>
      </c>
      <c r="ABU41" s="34">
        <f t="shared" si="133"/>
        <v>0</v>
      </c>
      <c r="ABV41" s="34">
        <f t="shared" si="134"/>
        <v>0</v>
      </c>
      <c r="ABW41" s="34">
        <f t="shared" si="135"/>
        <v>0</v>
      </c>
      <c r="ABX41" s="34">
        <f t="shared" si="136"/>
        <v>0</v>
      </c>
      <c r="ABY41" s="73">
        <f t="shared" si="16"/>
        <v>31</v>
      </c>
      <c r="ABZ41" s="216">
        <f t="shared" si="105"/>
        <v>0.93548387096774188</v>
      </c>
      <c r="ACA41" s="34">
        <f t="shared" si="137"/>
        <v>29</v>
      </c>
      <c r="ACB41" s="34">
        <f t="shared" si="138"/>
        <v>2</v>
      </c>
      <c r="ACC41" s="34">
        <f t="shared" si="139"/>
        <v>0</v>
      </c>
      <c r="ACD41" s="34">
        <f t="shared" si="140"/>
        <v>0</v>
      </c>
      <c r="ACE41" s="34">
        <f t="shared" si="141"/>
        <v>0</v>
      </c>
      <c r="ACF41" s="34">
        <f t="shared" si="142"/>
        <v>0</v>
      </c>
      <c r="ACG41" s="73">
        <f t="shared" si="113"/>
        <v>31</v>
      </c>
      <c r="ACH41" s="216">
        <f t="shared" si="106"/>
        <v>1</v>
      </c>
      <c r="ACI41" s="34">
        <f t="shared" si="143"/>
        <v>28</v>
      </c>
      <c r="ACJ41" s="34">
        <f t="shared" si="144"/>
        <v>0</v>
      </c>
      <c r="ACK41" s="34">
        <f t="shared" si="145"/>
        <v>0</v>
      </c>
      <c r="ACL41" s="34">
        <f t="shared" si="146"/>
        <v>3</v>
      </c>
      <c r="ACM41" s="34">
        <f t="shared" si="147"/>
        <v>0</v>
      </c>
      <c r="ACN41" s="34">
        <f t="shared" si="148"/>
        <v>0</v>
      </c>
      <c r="ACO41" s="73">
        <f t="shared" si="114"/>
        <v>31</v>
      </c>
      <c r="ACP41" s="216">
        <f t="shared" si="107"/>
        <v>1</v>
      </c>
      <c r="ACQ41" s="34">
        <f t="shared" si="149"/>
        <v>30</v>
      </c>
      <c r="ACR41" s="34">
        <f t="shared" si="150"/>
        <v>0</v>
      </c>
      <c r="ACS41" s="34">
        <f t="shared" si="151"/>
        <v>0</v>
      </c>
      <c r="ACT41" s="34">
        <f t="shared" si="152"/>
        <v>0</v>
      </c>
      <c r="ACU41" s="34">
        <f t="shared" si="153"/>
        <v>0</v>
      </c>
      <c r="ACV41" s="34">
        <f t="shared" si="154"/>
        <v>0</v>
      </c>
      <c r="ACW41" s="73">
        <f t="shared" si="115"/>
        <v>30</v>
      </c>
      <c r="ACX41" s="216">
        <f t="shared" si="108"/>
        <v>0.967741935483871</v>
      </c>
      <c r="ACY41" s="34">
        <f t="shared" si="155"/>
        <v>30</v>
      </c>
      <c r="ACZ41" s="34">
        <f t="shared" si="156"/>
        <v>1</v>
      </c>
      <c r="ADA41" s="34">
        <f t="shared" si="157"/>
        <v>0</v>
      </c>
      <c r="ADB41" s="34">
        <f t="shared" si="158"/>
        <v>0</v>
      </c>
      <c r="ADC41" s="34">
        <f t="shared" si="159"/>
        <v>0</v>
      </c>
      <c r="ADD41" s="34">
        <f t="shared" si="160"/>
        <v>0</v>
      </c>
      <c r="ADE41" s="73">
        <f t="shared" si="116"/>
        <v>31</v>
      </c>
      <c r="ADF41" s="216">
        <f t="shared" si="109"/>
        <v>0.93103448275862066</v>
      </c>
      <c r="ADG41" s="34">
        <f t="shared" si="161"/>
        <v>27</v>
      </c>
      <c r="ADH41" s="34">
        <f t="shared" si="162"/>
        <v>2</v>
      </c>
      <c r="ADI41" s="34">
        <f t="shared" si="163"/>
        <v>0</v>
      </c>
      <c r="ADJ41" s="34">
        <f t="shared" si="164"/>
        <v>0</v>
      </c>
      <c r="ADK41" s="34">
        <f t="shared" si="165"/>
        <v>0</v>
      </c>
      <c r="ADL41" s="34">
        <f t="shared" si="166"/>
        <v>1</v>
      </c>
      <c r="ADM41" s="73">
        <f t="shared" si="117"/>
        <v>30</v>
      </c>
      <c r="ADN41" s="216">
        <f t="shared" si="110"/>
        <v>0.9</v>
      </c>
      <c r="ADO41" s="34">
        <f t="shared" si="167"/>
        <v>27</v>
      </c>
      <c r="ADP41" s="34">
        <f t="shared" si="168"/>
        <v>3</v>
      </c>
      <c r="ADQ41" s="34">
        <f t="shared" si="169"/>
        <v>0</v>
      </c>
      <c r="ADR41" s="34">
        <f t="shared" si="170"/>
        <v>1</v>
      </c>
      <c r="ADS41" s="34">
        <f t="shared" si="171"/>
        <v>0</v>
      </c>
      <c r="ADT41" s="34">
        <f t="shared" si="172"/>
        <v>0</v>
      </c>
      <c r="ADU41" s="73">
        <f t="shared" si="118"/>
        <v>31</v>
      </c>
      <c r="ADV41" s="216">
        <f t="shared" si="111"/>
        <v>0.96428571428571419</v>
      </c>
      <c r="ADW41" s="34">
        <f t="shared" si="72"/>
        <v>27</v>
      </c>
      <c r="ADX41" s="34">
        <f t="shared" si="73"/>
        <v>1</v>
      </c>
      <c r="ADY41" s="34">
        <f t="shared" si="74"/>
        <v>0</v>
      </c>
      <c r="ADZ41" s="34">
        <f t="shared" si="75"/>
        <v>3</v>
      </c>
      <c r="AEA41" s="34">
        <f t="shared" si="76"/>
        <v>0</v>
      </c>
      <c r="AEB41" s="34">
        <f t="shared" si="77"/>
        <v>0</v>
      </c>
      <c r="AEC41" s="73">
        <f t="shared" si="119"/>
        <v>31</v>
      </c>
      <c r="AED41" s="216">
        <f t="shared" si="112"/>
        <v>1</v>
      </c>
      <c r="AEE41" s="34">
        <f t="shared" si="79"/>
        <v>10</v>
      </c>
      <c r="AEF41" s="34">
        <f t="shared" si="80"/>
        <v>0</v>
      </c>
      <c r="AEG41" s="34">
        <f t="shared" si="81"/>
        <v>0</v>
      </c>
      <c r="AEH41" s="34">
        <f t="shared" si="82"/>
        <v>0</v>
      </c>
      <c r="AEI41" s="34">
        <f t="shared" si="83"/>
        <v>0</v>
      </c>
      <c r="AEJ41" s="34">
        <f t="shared" si="84"/>
        <v>0</v>
      </c>
      <c r="AEK41" s="73">
        <f t="shared" si="120"/>
        <v>10</v>
      </c>
    </row>
    <row r="42" spans="1:817" x14ac:dyDescent="0.3">
      <c r="A42" s="200">
        <f t="shared" si="61"/>
        <v>40</v>
      </c>
      <c r="B42" s="283">
        <f>1*SUBTOTAL(3,A$3:A42)</f>
        <v>40</v>
      </c>
      <c r="C42" s="6" t="str">
        <f>(Mitglieder!C42)</f>
        <v>Tobsen</v>
      </c>
      <c r="D42" s="171">
        <f t="shared" si="121"/>
        <v>1</v>
      </c>
      <c r="E42" s="171">
        <f t="shared" si="122"/>
        <v>1</v>
      </c>
      <c r="F42" s="56"/>
      <c r="G42" s="207" t="s">
        <v>69</v>
      </c>
      <c r="H42" s="207" t="s">
        <v>69</v>
      </c>
      <c r="I42" s="207" t="s">
        <v>69</v>
      </c>
      <c r="J42" s="207" t="s">
        <v>69</v>
      </c>
      <c r="K42" s="207" t="s">
        <v>69</v>
      </c>
      <c r="L42" s="207" t="s">
        <v>69</v>
      </c>
      <c r="M42" s="207" t="s">
        <v>69</v>
      </c>
      <c r="N42" s="207" t="s">
        <v>69</v>
      </c>
      <c r="O42" s="207" t="s">
        <v>69</v>
      </c>
      <c r="P42" s="207" t="s">
        <v>69</v>
      </c>
      <c r="Q42" s="207" t="s">
        <v>69</v>
      </c>
      <c r="R42" s="207" t="s">
        <v>69</v>
      </c>
      <c r="S42" s="207" t="s">
        <v>69</v>
      </c>
      <c r="T42" s="207" t="s">
        <v>69</v>
      </c>
      <c r="U42" s="207" t="s">
        <v>69</v>
      </c>
      <c r="V42" s="207" t="s">
        <v>69</v>
      </c>
      <c r="W42" s="207" t="s">
        <v>69</v>
      </c>
      <c r="X42" s="207" t="s">
        <v>69</v>
      </c>
      <c r="Y42" s="207" t="s">
        <v>69</v>
      </c>
      <c r="Z42" s="207" t="s">
        <v>69</v>
      </c>
      <c r="AA42" s="207" t="s">
        <v>69</v>
      </c>
      <c r="AB42" s="207" t="s">
        <v>69</v>
      </c>
      <c r="AC42" s="207" t="s">
        <v>69</v>
      </c>
      <c r="AD42" s="207" t="s">
        <v>69</v>
      </c>
      <c r="AE42" s="207" t="s">
        <v>69</v>
      </c>
      <c r="AF42" s="207" t="s">
        <v>69</v>
      </c>
      <c r="AG42" s="207" t="s">
        <v>69</v>
      </c>
      <c r="AH42" s="207" t="s">
        <v>69</v>
      </c>
      <c r="AI42" s="207" t="s">
        <v>69</v>
      </c>
      <c r="AJ42" s="207" t="s">
        <v>69</v>
      </c>
      <c r="AK42" s="207" t="s">
        <v>69</v>
      </c>
      <c r="AL42" s="207" t="s">
        <v>69</v>
      </c>
      <c r="AM42" s="207" t="s">
        <v>69</v>
      </c>
      <c r="AN42" s="207" t="s">
        <v>69</v>
      </c>
      <c r="AO42" s="207" t="s">
        <v>69</v>
      </c>
      <c r="AP42" s="207" t="s">
        <v>69</v>
      </c>
      <c r="AQ42" s="207" t="s">
        <v>69</v>
      </c>
      <c r="AR42" s="207" t="s">
        <v>69</v>
      </c>
      <c r="AS42" s="207" t="s">
        <v>69</v>
      </c>
      <c r="AT42" s="207" t="s">
        <v>69</v>
      </c>
      <c r="AU42" s="207" t="s">
        <v>69</v>
      </c>
      <c r="AV42" s="207" t="s">
        <v>69</v>
      </c>
      <c r="AW42" s="207" t="s">
        <v>69</v>
      </c>
      <c r="AX42" s="207" t="s">
        <v>69</v>
      </c>
      <c r="AY42" s="207" t="s">
        <v>69</v>
      </c>
      <c r="AZ42" s="207" t="s">
        <v>69</v>
      </c>
      <c r="BA42" s="207" t="s">
        <v>69</v>
      </c>
      <c r="BB42" s="207" t="s">
        <v>69</v>
      </c>
      <c r="BC42" s="207" t="s">
        <v>69</v>
      </c>
      <c r="BD42" s="207" t="s">
        <v>69</v>
      </c>
      <c r="BE42" s="207" t="s">
        <v>69</v>
      </c>
      <c r="BF42" s="207" t="s">
        <v>69</v>
      </c>
      <c r="BG42" s="207" t="s">
        <v>69</v>
      </c>
      <c r="BH42" s="207" t="s">
        <v>69</v>
      </c>
      <c r="BI42" s="207" t="s">
        <v>69</v>
      </c>
      <c r="BJ42" s="207" t="s">
        <v>69</v>
      </c>
      <c r="BK42" s="207" t="s">
        <v>69</v>
      </c>
      <c r="BL42" s="207" t="s">
        <v>69</v>
      </c>
      <c r="BM42" s="207" t="s">
        <v>69</v>
      </c>
      <c r="BN42" s="207" t="s">
        <v>69</v>
      </c>
      <c r="BO42" s="207" t="s">
        <v>69</v>
      </c>
      <c r="BP42" s="207" t="s">
        <v>69</v>
      </c>
      <c r="BQ42" s="207" t="s">
        <v>69</v>
      </c>
      <c r="BR42" s="207" t="s">
        <v>69</v>
      </c>
      <c r="BS42" s="207" t="s">
        <v>69</v>
      </c>
      <c r="BT42" s="207" t="s">
        <v>69</v>
      </c>
      <c r="BU42" s="207" t="s">
        <v>69</v>
      </c>
      <c r="BV42" s="207" t="s">
        <v>69</v>
      </c>
      <c r="BW42" s="207" t="s">
        <v>69</v>
      </c>
      <c r="BX42" s="207" t="s">
        <v>69</v>
      </c>
      <c r="BY42" s="207" t="s">
        <v>69</v>
      </c>
      <c r="BZ42" s="207" t="s">
        <v>69</v>
      </c>
      <c r="CA42" s="207" t="s">
        <v>69</v>
      </c>
      <c r="CB42" s="207" t="s">
        <v>69</v>
      </c>
      <c r="CC42" s="207" t="s">
        <v>69</v>
      </c>
      <c r="CD42" s="207" t="s">
        <v>69</v>
      </c>
      <c r="CE42" s="207" t="s">
        <v>69</v>
      </c>
      <c r="CF42" s="207" t="s">
        <v>69</v>
      </c>
      <c r="CG42" s="207" t="s">
        <v>69</v>
      </c>
      <c r="CH42" s="207" t="s">
        <v>69</v>
      </c>
      <c r="CI42" s="207" t="s">
        <v>69</v>
      </c>
      <c r="CJ42" s="207" t="s">
        <v>69</v>
      </c>
      <c r="CK42" s="207" t="s">
        <v>69</v>
      </c>
      <c r="CL42" s="207" t="s">
        <v>69</v>
      </c>
      <c r="CM42" s="207" t="s">
        <v>69</v>
      </c>
      <c r="CN42" s="207" t="s">
        <v>69</v>
      </c>
      <c r="CO42" s="207" t="s">
        <v>69</v>
      </c>
      <c r="CP42" s="207" t="s">
        <v>69</v>
      </c>
      <c r="CQ42" s="207" t="s">
        <v>69</v>
      </c>
      <c r="CR42" s="207" t="s">
        <v>69</v>
      </c>
      <c r="CS42" s="207" t="s">
        <v>69</v>
      </c>
      <c r="CT42" s="207" t="s">
        <v>69</v>
      </c>
      <c r="CU42" s="207" t="s">
        <v>69</v>
      </c>
      <c r="CV42" s="207" t="s">
        <v>69</v>
      </c>
      <c r="CW42" s="207" t="s">
        <v>69</v>
      </c>
      <c r="CX42" s="207" t="s">
        <v>69</v>
      </c>
      <c r="CY42" s="207" t="s">
        <v>69</v>
      </c>
      <c r="CZ42" s="207" t="s">
        <v>69</v>
      </c>
      <c r="DA42" s="207" t="s">
        <v>69</v>
      </c>
      <c r="DB42" s="207" t="s">
        <v>69</v>
      </c>
      <c r="DC42" s="207" t="s">
        <v>69</v>
      </c>
      <c r="DD42" s="207" t="s">
        <v>69</v>
      </c>
      <c r="DE42" s="207" t="s">
        <v>69</v>
      </c>
      <c r="DF42" s="207" t="s">
        <v>69</v>
      </c>
      <c r="DG42" s="207" t="s">
        <v>69</v>
      </c>
      <c r="DH42" s="207" t="s">
        <v>69</v>
      </c>
      <c r="DI42" s="207" t="s">
        <v>69</v>
      </c>
      <c r="DJ42" s="207" t="s">
        <v>69</v>
      </c>
      <c r="DK42" s="207" t="s">
        <v>69</v>
      </c>
      <c r="DL42" s="207" t="s">
        <v>69</v>
      </c>
      <c r="DM42" s="207" t="s">
        <v>69</v>
      </c>
      <c r="DN42" s="207" t="s">
        <v>69</v>
      </c>
      <c r="DO42" s="207" t="s">
        <v>69</v>
      </c>
      <c r="DP42" s="207" t="s">
        <v>69</v>
      </c>
      <c r="DQ42" s="207" t="s">
        <v>69</v>
      </c>
      <c r="DR42" s="207" t="s">
        <v>69</v>
      </c>
      <c r="DS42" s="207" t="s">
        <v>69</v>
      </c>
      <c r="DT42" s="207" t="s">
        <v>69</v>
      </c>
      <c r="DU42" s="207" t="s">
        <v>69</v>
      </c>
      <c r="DV42" s="207" t="s">
        <v>69</v>
      </c>
      <c r="DW42" s="207" t="s">
        <v>69</v>
      </c>
      <c r="DX42" s="207" t="s">
        <v>69</v>
      </c>
      <c r="DY42" s="207" t="s">
        <v>69</v>
      </c>
      <c r="DZ42" s="207" t="s">
        <v>69</v>
      </c>
      <c r="EA42" s="207" t="s">
        <v>69</v>
      </c>
      <c r="EB42" s="207" t="s">
        <v>69</v>
      </c>
      <c r="EC42" s="207" t="s">
        <v>69</v>
      </c>
      <c r="ED42" s="207" t="s">
        <v>69</v>
      </c>
      <c r="EE42" s="207" t="s">
        <v>69</v>
      </c>
      <c r="EF42" s="207" t="s">
        <v>69</v>
      </c>
      <c r="EG42" s="207" t="s">
        <v>69</v>
      </c>
      <c r="EH42" s="207" t="s">
        <v>69</v>
      </c>
      <c r="EI42" s="207" t="s">
        <v>69</v>
      </c>
      <c r="EJ42" s="207" t="s">
        <v>69</v>
      </c>
      <c r="EK42" s="207" t="s">
        <v>69</v>
      </c>
      <c r="EL42" s="207" t="s">
        <v>69</v>
      </c>
      <c r="EM42" s="207" t="s">
        <v>69</v>
      </c>
      <c r="EN42" s="207" t="s">
        <v>69</v>
      </c>
      <c r="EO42" s="207" t="s">
        <v>69</v>
      </c>
      <c r="EP42" s="207" t="s">
        <v>69</v>
      </c>
      <c r="EQ42" s="207" t="s">
        <v>69</v>
      </c>
      <c r="ER42" s="207" t="s">
        <v>69</v>
      </c>
      <c r="ES42" s="207" t="s">
        <v>69</v>
      </c>
      <c r="ET42" s="207" t="s">
        <v>69</v>
      </c>
      <c r="EU42" s="207" t="s">
        <v>69</v>
      </c>
      <c r="EV42" s="207" t="s">
        <v>69</v>
      </c>
      <c r="EW42" s="207" t="s">
        <v>69</v>
      </c>
      <c r="EX42" s="207" t="s">
        <v>69</v>
      </c>
      <c r="EY42" s="207" t="s">
        <v>69</v>
      </c>
      <c r="EZ42" s="207" t="s">
        <v>69</v>
      </c>
      <c r="FA42" s="207" t="s">
        <v>69</v>
      </c>
      <c r="FB42" s="207" t="s">
        <v>69</v>
      </c>
      <c r="FC42" s="207" t="s">
        <v>69</v>
      </c>
      <c r="FD42" s="207" t="s">
        <v>69</v>
      </c>
      <c r="FE42" s="207" t="s">
        <v>69</v>
      </c>
      <c r="FF42" s="207" t="s">
        <v>69</v>
      </c>
      <c r="FG42" s="207" t="s">
        <v>69</v>
      </c>
      <c r="FH42" s="207" t="s">
        <v>69</v>
      </c>
      <c r="FI42" s="207" t="s">
        <v>69</v>
      </c>
      <c r="FJ42" s="207" t="s">
        <v>69</v>
      </c>
      <c r="FK42" s="207" t="s">
        <v>69</v>
      </c>
      <c r="FL42" s="207" t="s">
        <v>69</v>
      </c>
      <c r="FM42" s="207" t="s">
        <v>69</v>
      </c>
      <c r="FN42" s="207" t="s">
        <v>69</v>
      </c>
      <c r="FO42" s="207" t="s">
        <v>69</v>
      </c>
      <c r="FP42" s="207" t="s">
        <v>69</v>
      </c>
      <c r="FQ42" s="207" t="s">
        <v>69</v>
      </c>
      <c r="FR42" s="207" t="s">
        <v>69</v>
      </c>
      <c r="FS42" s="207" t="s">
        <v>69</v>
      </c>
      <c r="FT42" s="207" t="s">
        <v>69</v>
      </c>
      <c r="FU42" s="207" t="s">
        <v>69</v>
      </c>
      <c r="FV42" s="207" t="s">
        <v>69</v>
      </c>
      <c r="FW42" s="207" t="s">
        <v>69</v>
      </c>
      <c r="FX42" s="207" t="s">
        <v>69</v>
      </c>
      <c r="FY42" s="207" t="s">
        <v>69</v>
      </c>
      <c r="FZ42" s="207" t="s">
        <v>69</v>
      </c>
      <c r="GA42" s="207" t="s">
        <v>69</v>
      </c>
      <c r="GB42" s="207" t="s">
        <v>69</v>
      </c>
      <c r="GC42" s="207" t="s">
        <v>69</v>
      </c>
      <c r="GD42" s="207" t="s">
        <v>69</v>
      </c>
      <c r="GE42" s="207" t="s">
        <v>69</v>
      </c>
      <c r="GF42" s="207" t="s">
        <v>69</v>
      </c>
      <c r="GG42" s="207" t="s">
        <v>69</v>
      </c>
      <c r="GH42" s="207" t="s">
        <v>69</v>
      </c>
      <c r="GI42" s="207" t="s">
        <v>69</v>
      </c>
      <c r="GJ42" s="207" t="s">
        <v>69</v>
      </c>
      <c r="GK42" s="207" t="s">
        <v>69</v>
      </c>
      <c r="GL42" s="207" t="s">
        <v>69</v>
      </c>
      <c r="GM42" s="207" t="s">
        <v>69</v>
      </c>
      <c r="GN42" s="207" t="s">
        <v>69</v>
      </c>
      <c r="GO42" s="207" t="s">
        <v>69</v>
      </c>
      <c r="GP42" s="207" t="s">
        <v>69</v>
      </c>
      <c r="GQ42" s="207" t="s">
        <v>69</v>
      </c>
      <c r="GR42" s="207" t="s">
        <v>69</v>
      </c>
      <c r="GS42" s="207" t="s">
        <v>69</v>
      </c>
      <c r="GT42" s="207" t="s">
        <v>69</v>
      </c>
      <c r="GU42" s="207" t="s">
        <v>69</v>
      </c>
      <c r="GV42" s="207" t="s">
        <v>69</v>
      </c>
      <c r="GW42" s="207" t="s">
        <v>69</v>
      </c>
      <c r="GX42" s="207" t="s">
        <v>69</v>
      </c>
      <c r="GY42" s="207" t="s">
        <v>69</v>
      </c>
      <c r="GZ42" s="207" t="s">
        <v>69</v>
      </c>
      <c r="HA42" s="207" t="s">
        <v>69</v>
      </c>
      <c r="HB42" s="207" t="s">
        <v>69</v>
      </c>
      <c r="HC42" s="207" t="s">
        <v>69</v>
      </c>
      <c r="HD42" s="207" t="s">
        <v>69</v>
      </c>
      <c r="HE42" s="207" t="s">
        <v>69</v>
      </c>
      <c r="HF42" s="207" t="s">
        <v>69</v>
      </c>
      <c r="HG42" s="207" t="s">
        <v>69</v>
      </c>
      <c r="HH42" s="207" t="s">
        <v>69</v>
      </c>
      <c r="HI42" s="207" t="s">
        <v>69</v>
      </c>
      <c r="HJ42" s="207" t="s">
        <v>69</v>
      </c>
      <c r="HK42" s="207" t="s">
        <v>69</v>
      </c>
      <c r="HL42" s="207" t="s">
        <v>69</v>
      </c>
      <c r="HM42" s="207" t="s">
        <v>69</v>
      </c>
      <c r="HN42" s="207" t="s">
        <v>69</v>
      </c>
      <c r="HO42" s="207" t="s">
        <v>69</v>
      </c>
      <c r="HP42" s="207" t="s">
        <v>69</v>
      </c>
      <c r="HQ42" s="207" t="s">
        <v>69</v>
      </c>
      <c r="HR42" s="207" t="s">
        <v>69</v>
      </c>
      <c r="HS42" s="207" t="s">
        <v>69</v>
      </c>
      <c r="HT42" s="207" t="s">
        <v>69</v>
      </c>
      <c r="HU42" s="207" t="s">
        <v>69</v>
      </c>
      <c r="HV42" s="207" t="s">
        <v>69</v>
      </c>
      <c r="HW42" s="207" t="s">
        <v>69</v>
      </c>
      <c r="HX42" s="207" t="s">
        <v>69</v>
      </c>
      <c r="HY42" s="207" t="s">
        <v>69</v>
      </c>
      <c r="HZ42" s="207" t="s">
        <v>69</v>
      </c>
      <c r="IA42" s="207" t="s">
        <v>69</v>
      </c>
      <c r="IB42" s="207" t="s">
        <v>69</v>
      </c>
      <c r="IC42" s="207" t="s">
        <v>69</v>
      </c>
      <c r="ID42" s="207" t="s">
        <v>69</v>
      </c>
      <c r="IE42" s="207" t="s">
        <v>69</v>
      </c>
      <c r="IF42" s="207" t="s">
        <v>69</v>
      </c>
      <c r="IG42" s="207" t="s">
        <v>69</v>
      </c>
      <c r="IH42" s="207" t="s">
        <v>69</v>
      </c>
      <c r="II42" s="207" t="s">
        <v>69</v>
      </c>
      <c r="IJ42" s="207" t="s">
        <v>69</v>
      </c>
      <c r="IK42" s="207" t="s">
        <v>69</v>
      </c>
      <c r="IL42" s="207" t="s">
        <v>69</v>
      </c>
      <c r="IM42" s="207" t="s">
        <v>69</v>
      </c>
      <c r="IN42" s="207" t="s">
        <v>69</v>
      </c>
      <c r="IO42" s="207" t="s">
        <v>69</v>
      </c>
      <c r="IP42" s="207" t="s">
        <v>69</v>
      </c>
      <c r="IQ42" s="207" t="s">
        <v>69</v>
      </c>
      <c r="IR42" s="207" t="s">
        <v>69</v>
      </c>
      <c r="IS42" s="207" t="s">
        <v>69</v>
      </c>
      <c r="IT42" s="207" t="s">
        <v>69</v>
      </c>
      <c r="IU42" s="207" t="s">
        <v>69</v>
      </c>
      <c r="IV42" s="207" t="s">
        <v>69</v>
      </c>
      <c r="IW42" s="207" t="s">
        <v>69</v>
      </c>
      <c r="IX42" s="207" t="s">
        <v>69</v>
      </c>
      <c r="IY42" s="207" t="s">
        <v>69</v>
      </c>
      <c r="IZ42" s="207" t="s">
        <v>69</v>
      </c>
      <c r="JA42" s="207" t="s">
        <v>69</v>
      </c>
      <c r="JB42" s="207" t="s">
        <v>69</v>
      </c>
      <c r="JC42" s="207" t="s">
        <v>69</v>
      </c>
      <c r="JD42" s="207" t="s">
        <v>69</v>
      </c>
      <c r="JE42" s="207" t="s">
        <v>69</v>
      </c>
      <c r="JF42" s="207" t="s">
        <v>69</v>
      </c>
      <c r="JG42" s="207" t="s">
        <v>69</v>
      </c>
      <c r="JH42" s="207" t="s">
        <v>69</v>
      </c>
      <c r="JI42" s="207" t="s">
        <v>69</v>
      </c>
      <c r="JJ42" s="207" t="s">
        <v>69</v>
      </c>
      <c r="JK42" s="207" t="s">
        <v>69</v>
      </c>
      <c r="JL42" s="207" t="s">
        <v>69</v>
      </c>
      <c r="JM42" s="207" t="s">
        <v>69</v>
      </c>
      <c r="JN42" s="207" t="s">
        <v>69</v>
      </c>
      <c r="JO42" s="207" t="s">
        <v>69</v>
      </c>
      <c r="JP42" s="207" t="s">
        <v>69</v>
      </c>
      <c r="JQ42" s="207" t="s">
        <v>69</v>
      </c>
      <c r="JR42" s="207" t="s">
        <v>69</v>
      </c>
      <c r="JS42" s="207" t="s">
        <v>69</v>
      </c>
      <c r="JT42" s="207" t="s">
        <v>69</v>
      </c>
      <c r="JU42" s="207" t="s">
        <v>69</v>
      </c>
      <c r="JV42" s="207" t="s">
        <v>69</v>
      </c>
      <c r="JW42" s="207" t="s">
        <v>69</v>
      </c>
      <c r="JX42" s="207" t="s">
        <v>69</v>
      </c>
      <c r="JY42" s="207" t="s">
        <v>69</v>
      </c>
      <c r="JZ42" s="207" t="s">
        <v>69</v>
      </c>
      <c r="KA42" s="207" t="s">
        <v>69</v>
      </c>
      <c r="KB42" s="207" t="s">
        <v>69</v>
      </c>
      <c r="KC42" s="207" t="s">
        <v>69</v>
      </c>
      <c r="KD42" s="207" t="s">
        <v>69</v>
      </c>
      <c r="KE42" s="207" t="s">
        <v>69</v>
      </c>
      <c r="KF42" s="207" t="s">
        <v>69</v>
      </c>
      <c r="KG42" s="207" t="s">
        <v>69</v>
      </c>
      <c r="KH42" s="207" t="s">
        <v>69</v>
      </c>
      <c r="KI42" s="207" t="s">
        <v>69</v>
      </c>
      <c r="KJ42" s="207" t="s">
        <v>69</v>
      </c>
      <c r="KK42" s="207" t="s">
        <v>69</v>
      </c>
      <c r="KL42" s="207" t="s">
        <v>69</v>
      </c>
      <c r="KM42" s="207" t="s">
        <v>69</v>
      </c>
      <c r="KN42" s="207" t="s">
        <v>69</v>
      </c>
      <c r="KO42" s="207" t="s">
        <v>69</v>
      </c>
      <c r="KP42" s="207" t="s">
        <v>69</v>
      </c>
      <c r="KQ42" s="207" t="s">
        <v>69</v>
      </c>
      <c r="KR42" s="207" t="s">
        <v>69</v>
      </c>
      <c r="KS42" s="207" t="s">
        <v>69</v>
      </c>
      <c r="KT42" s="207" t="s">
        <v>69</v>
      </c>
      <c r="KU42" s="207" t="s">
        <v>69</v>
      </c>
      <c r="KV42" s="207" t="s">
        <v>69</v>
      </c>
      <c r="KW42" s="207" t="s">
        <v>69</v>
      </c>
      <c r="KX42" s="207" t="s">
        <v>69</v>
      </c>
      <c r="KY42" s="207" t="s">
        <v>69</v>
      </c>
      <c r="KZ42" s="207" t="s">
        <v>69</v>
      </c>
      <c r="LA42" s="207" t="s">
        <v>69</v>
      </c>
      <c r="LB42" s="207" t="s">
        <v>69</v>
      </c>
      <c r="LC42" s="207" t="s">
        <v>69</v>
      </c>
      <c r="LD42" s="207" t="s">
        <v>69</v>
      </c>
      <c r="LE42" s="207" t="s">
        <v>69</v>
      </c>
      <c r="LF42" s="207" t="s">
        <v>69</v>
      </c>
      <c r="LG42" s="207" t="s">
        <v>69</v>
      </c>
      <c r="LH42" s="207" t="s">
        <v>69</v>
      </c>
      <c r="LI42" s="207" t="s">
        <v>69</v>
      </c>
      <c r="LJ42" s="207" t="s">
        <v>69</v>
      </c>
      <c r="LK42" s="207" t="s">
        <v>69</v>
      </c>
      <c r="LL42" s="207" t="s">
        <v>69</v>
      </c>
      <c r="LM42" s="207" t="s">
        <v>69</v>
      </c>
      <c r="LN42" s="207" t="s">
        <v>69</v>
      </c>
      <c r="LO42" s="207" t="s">
        <v>69</v>
      </c>
      <c r="LP42" s="207" t="s">
        <v>69</v>
      </c>
      <c r="LQ42" s="207" t="s">
        <v>69</v>
      </c>
      <c r="LR42" s="207" t="s">
        <v>69</v>
      </c>
      <c r="LS42" s="207" t="s">
        <v>69</v>
      </c>
      <c r="LT42" s="207" t="s">
        <v>69</v>
      </c>
      <c r="LU42" s="207" t="s">
        <v>69</v>
      </c>
      <c r="LV42" s="207" t="s">
        <v>69</v>
      </c>
      <c r="LW42" s="207" t="s">
        <v>69</v>
      </c>
      <c r="LX42" s="207" t="s">
        <v>69</v>
      </c>
      <c r="LY42" s="207" t="s">
        <v>69</v>
      </c>
      <c r="LZ42" s="207" t="s">
        <v>69</v>
      </c>
      <c r="MA42" s="207" t="s">
        <v>69</v>
      </c>
      <c r="MB42" s="207" t="s">
        <v>69</v>
      </c>
      <c r="MC42" s="207" t="s">
        <v>69</v>
      </c>
      <c r="MD42" s="207" t="s">
        <v>69</v>
      </c>
      <c r="ME42" s="207" t="s">
        <v>69</v>
      </c>
      <c r="MF42" s="207" t="s">
        <v>69</v>
      </c>
      <c r="MG42" s="207" t="s">
        <v>69</v>
      </c>
      <c r="MH42" s="207" t="s">
        <v>69</v>
      </c>
      <c r="MI42" s="207" t="s">
        <v>69</v>
      </c>
      <c r="MJ42" s="207" t="s">
        <v>69</v>
      </c>
      <c r="MK42" s="207" t="s">
        <v>69</v>
      </c>
      <c r="ML42" s="207" t="s">
        <v>69</v>
      </c>
      <c r="MM42" s="207" t="s">
        <v>69</v>
      </c>
      <c r="MN42" s="207" t="s">
        <v>69</v>
      </c>
      <c r="MO42" s="207" t="s">
        <v>69</v>
      </c>
      <c r="MP42" s="207" t="s">
        <v>69</v>
      </c>
      <c r="MQ42" s="207" t="s">
        <v>69</v>
      </c>
      <c r="MR42" s="207" t="s">
        <v>69</v>
      </c>
      <c r="MS42" s="207" t="s">
        <v>69</v>
      </c>
      <c r="MT42" s="207" t="s">
        <v>69</v>
      </c>
      <c r="MU42" s="207" t="s">
        <v>69</v>
      </c>
      <c r="MV42" s="207" t="s">
        <v>69</v>
      </c>
      <c r="MW42" s="207" t="s">
        <v>69</v>
      </c>
      <c r="MX42" s="207" t="s">
        <v>69</v>
      </c>
      <c r="MY42" s="207" t="s">
        <v>69</v>
      </c>
      <c r="MZ42" s="207" t="s">
        <v>69</v>
      </c>
      <c r="NA42" s="207" t="s">
        <v>69</v>
      </c>
      <c r="NB42" s="207" t="s">
        <v>69</v>
      </c>
      <c r="NC42" s="207" t="s">
        <v>69</v>
      </c>
      <c r="ND42" s="207" t="s">
        <v>69</v>
      </c>
      <c r="NE42" s="207" t="s">
        <v>69</v>
      </c>
      <c r="NF42" s="207" t="s">
        <v>69</v>
      </c>
      <c r="NG42" s="207" t="s">
        <v>69</v>
      </c>
      <c r="NH42" s="207" t="s">
        <v>69</v>
      </c>
      <c r="NI42" s="207" t="s">
        <v>69</v>
      </c>
      <c r="NJ42" s="207" t="s">
        <v>69</v>
      </c>
      <c r="NK42" s="207" t="s">
        <v>69</v>
      </c>
      <c r="NL42" s="207" t="s">
        <v>69</v>
      </c>
      <c r="NM42" s="207" t="s">
        <v>69</v>
      </c>
      <c r="NN42" s="207" t="s">
        <v>69</v>
      </c>
      <c r="NO42" s="207" t="s">
        <v>69</v>
      </c>
      <c r="NP42" s="207" t="s">
        <v>69</v>
      </c>
      <c r="NQ42" s="207" t="s">
        <v>69</v>
      </c>
      <c r="NR42" s="207" t="s">
        <v>69</v>
      </c>
      <c r="NS42" s="207" t="s">
        <v>69</v>
      </c>
      <c r="NT42" s="207" t="s">
        <v>69</v>
      </c>
      <c r="NU42" s="207" t="s">
        <v>69</v>
      </c>
      <c r="NV42" s="207" t="s">
        <v>69</v>
      </c>
      <c r="NW42" s="207" t="s">
        <v>69</v>
      </c>
      <c r="NX42" s="207" t="s">
        <v>69</v>
      </c>
      <c r="NY42" s="207" t="s">
        <v>69</v>
      </c>
      <c r="NZ42" s="207" t="s">
        <v>69</v>
      </c>
      <c r="OA42" s="207" t="s">
        <v>69</v>
      </c>
      <c r="OB42" s="207" t="s">
        <v>69</v>
      </c>
      <c r="OC42" s="207" t="s">
        <v>69</v>
      </c>
      <c r="OD42" s="207" t="s">
        <v>69</v>
      </c>
      <c r="OE42" s="207" t="s">
        <v>69</v>
      </c>
      <c r="OF42" s="207" t="s">
        <v>69</v>
      </c>
      <c r="OG42" s="207" t="s">
        <v>69</v>
      </c>
      <c r="OH42" s="207" t="s">
        <v>69</v>
      </c>
      <c r="OI42" s="207" t="s">
        <v>69</v>
      </c>
      <c r="OJ42" s="207" t="s">
        <v>69</v>
      </c>
      <c r="OK42" s="207" t="s">
        <v>69</v>
      </c>
      <c r="OL42" s="207" t="s">
        <v>69</v>
      </c>
      <c r="OM42" s="207" t="s">
        <v>69</v>
      </c>
      <c r="ON42" s="207" t="s">
        <v>69</v>
      </c>
      <c r="OO42" s="207" t="s">
        <v>69</v>
      </c>
      <c r="OP42" s="207" t="s">
        <v>69</v>
      </c>
      <c r="OQ42" s="207" t="s">
        <v>69</v>
      </c>
      <c r="OR42" s="207" t="s">
        <v>69</v>
      </c>
      <c r="OS42" s="207" t="s">
        <v>69</v>
      </c>
      <c r="OT42" s="207" t="s">
        <v>69</v>
      </c>
      <c r="OU42" s="207" t="s">
        <v>69</v>
      </c>
      <c r="OV42" s="207" t="s">
        <v>69</v>
      </c>
      <c r="OW42" s="207" t="s">
        <v>69</v>
      </c>
      <c r="OX42" s="207" t="s">
        <v>69</v>
      </c>
      <c r="OY42" s="207" t="s">
        <v>69</v>
      </c>
      <c r="OZ42" s="207" t="s">
        <v>69</v>
      </c>
      <c r="PA42" s="207" t="s">
        <v>69</v>
      </c>
      <c r="PB42" s="207" t="s">
        <v>69</v>
      </c>
      <c r="PC42" s="207" t="s">
        <v>69</v>
      </c>
      <c r="PD42" s="207" t="s">
        <v>69</v>
      </c>
      <c r="PE42" s="207" t="s">
        <v>69</v>
      </c>
      <c r="PF42" s="207" t="s">
        <v>69</v>
      </c>
      <c r="PG42" s="207" t="s">
        <v>69</v>
      </c>
      <c r="PH42" s="207" t="s">
        <v>69</v>
      </c>
      <c r="PI42" s="207" t="s">
        <v>69</v>
      </c>
      <c r="PJ42" s="207" t="s">
        <v>69</v>
      </c>
      <c r="PK42" s="207" t="s">
        <v>69</v>
      </c>
      <c r="PL42" s="207" t="s">
        <v>69</v>
      </c>
      <c r="PM42" s="207" t="s">
        <v>69</v>
      </c>
      <c r="PN42" s="207" t="s">
        <v>69</v>
      </c>
      <c r="PO42" s="207" t="s">
        <v>69</v>
      </c>
      <c r="PP42" s="207" t="s">
        <v>69</v>
      </c>
      <c r="PQ42" s="207" t="s">
        <v>69</v>
      </c>
      <c r="PR42" s="207" t="s">
        <v>69</v>
      </c>
      <c r="PS42" s="207" t="s">
        <v>69</v>
      </c>
      <c r="PT42" s="207" t="s">
        <v>69</v>
      </c>
      <c r="PU42" s="207" t="s">
        <v>69</v>
      </c>
      <c r="PV42" s="207" t="s">
        <v>69</v>
      </c>
      <c r="PW42" s="207" t="s">
        <v>69</v>
      </c>
      <c r="PX42" s="207" t="s">
        <v>69</v>
      </c>
      <c r="PY42" s="207" t="s">
        <v>69</v>
      </c>
      <c r="PZ42" s="207" t="s">
        <v>69</v>
      </c>
      <c r="QA42" s="207" t="s">
        <v>69</v>
      </c>
      <c r="QB42" s="207" t="s">
        <v>69</v>
      </c>
      <c r="QC42" s="207" t="s">
        <v>69</v>
      </c>
      <c r="QD42" s="207" t="s">
        <v>69</v>
      </c>
      <c r="QE42" s="207" t="s">
        <v>69</v>
      </c>
      <c r="QF42" s="207" t="s">
        <v>69</v>
      </c>
      <c r="QG42" s="207" t="s">
        <v>69</v>
      </c>
      <c r="QH42" s="207" t="s">
        <v>69</v>
      </c>
      <c r="QI42" s="207" t="s">
        <v>69</v>
      </c>
      <c r="QJ42" s="207" t="s">
        <v>69</v>
      </c>
      <c r="QK42" s="207" t="s">
        <v>69</v>
      </c>
      <c r="QL42" s="207" t="s">
        <v>69</v>
      </c>
      <c r="QM42" s="207" t="s">
        <v>69</v>
      </c>
      <c r="QN42" s="207" t="s">
        <v>69</v>
      </c>
      <c r="QO42" s="207" t="s">
        <v>69</v>
      </c>
      <c r="QP42" s="207" t="s">
        <v>69</v>
      </c>
      <c r="QQ42" s="207" t="s">
        <v>69</v>
      </c>
      <c r="QR42" s="207" t="s">
        <v>69</v>
      </c>
      <c r="QS42" s="207" t="s">
        <v>69</v>
      </c>
      <c r="QT42" s="207" t="s">
        <v>69</v>
      </c>
      <c r="QU42" s="207" t="s">
        <v>69</v>
      </c>
      <c r="QV42" s="207" t="s">
        <v>69</v>
      </c>
      <c r="QW42" s="207" t="s">
        <v>69</v>
      </c>
      <c r="QX42" s="207" t="s">
        <v>69</v>
      </c>
      <c r="QY42" s="207" t="s">
        <v>69</v>
      </c>
      <c r="QZ42" s="207" t="s">
        <v>69</v>
      </c>
      <c r="RA42" s="207" t="s">
        <v>69</v>
      </c>
      <c r="RB42" s="207" t="s">
        <v>69</v>
      </c>
      <c r="RC42" s="207" t="s">
        <v>69</v>
      </c>
      <c r="RD42" s="207" t="s">
        <v>69</v>
      </c>
      <c r="RE42" s="207" t="s">
        <v>69</v>
      </c>
      <c r="RF42" s="207" t="s">
        <v>69</v>
      </c>
      <c r="RG42" s="207" t="s">
        <v>69</v>
      </c>
      <c r="RH42" s="207" t="s">
        <v>69</v>
      </c>
      <c r="RI42" s="207" t="s">
        <v>69</v>
      </c>
      <c r="RJ42" s="207" t="s">
        <v>69</v>
      </c>
      <c r="RK42" s="207" t="s">
        <v>69</v>
      </c>
      <c r="RL42" s="207" t="s">
        <v>69</v>
      </c>
      <c r="RM42" s="207" t="s">
        <v>69</v>
      </c>
      <c r="RN42" s="207" t="s">
        <v>69</v>
      </c>
      <c r="RO42" s="207" t="s">
        <v>69</v>
      </c>
      <c r="RP42" s="207" t="s">
        <v>69</v>
      </c>
      <c r="RQ42" s="207" t="s">
        <v>69</v>
      </c>
      <c r="RR42" s="207" t="s">
        <v>69</v>
      </c>
      <c r="RS42" s="207" t="s">
        <v>69</v>
      </c>
      <c r="RT42" s="207" t="s">
        <v>69</v>
      </c>
      <c r="RU42" s="207" t="s">
        <v>69</v>
      </c>
      <c r="RV42" s="207" t="s">
        <v>69</v>
      </c>
      <c r="RW42" s="207" t="s">
        <v>69</v>
      </c>
      <c r="RX42" s="207" t="s">
        <v>69</v>
      </c>
      <c r="RY42" s="207" t="s">
        <v>69</v>
      </c>
      <c r="RZ42" s="207" t="s">
        <v>69</v>
      </c>
      <c r="SA42" s="207" t="s">
        <v>69</v>
      </c>
      <c r="SB42" s="207" t="s">
        <v>69</v>
      </c>
      <c r="SC42" s="207" t="s">
        <v>69</v>
      </c>
      <c r="SD42" s="207" t="s">
        <v>69</v>
      </c>
      <c r="SE42" s="207" t="s">
        <v>69</v>
      </c>
      <c r="SF42" s="207" t="s">
        <v>69</v>
      </c>
      <c r="SG42" s="207" t="s">
        <v>69</v>
      </c>
      <c r="SH42" s="207" t="s">
        <v>69</v>
      </c>
      <c r="SI42" s="207" t="s">
        <v>69</v>
      </c>
      <c r="SJ42" s="207" t="s">
        <v>69</v>
      </c>
      <c r="SK42" s="207" t="s">
        <v>69</v>
      </c>
      <c r="SL42" s="207" t="s">
        <v>69</v>
      </c>
      <c r="SM42" s="207" t="s">
        <v>69</v>
      </c>
      <c r="SN42" s="207" t="s">
        <v>69</v>
      </c>
      <c r="SO42" s="207" t="s">
        <v>69</v>
      </c>
      <c r="SP42" s="207" t="s">
        <v>69</v>
      </c>
      <c r="SQ42" s="207" t="s">
        <v>69</v>
      </c>
      <c r="SR42" s="207" t="s">
        <v>69</v>
      </c>
      <c r="SS42" s="207" t="s">
        <v>69</v>
      </c>
      <c r="ST42" s="207" t="s">
        <v>69</v>
      </c>
      <c r="SU42" s="207" t="s">
        <v>69</v>
      </c>
      <c r="SV42" s="207" t="s">
        <v>69</v>
      </c>
      <c r="SW42" s="207" t="s">
        <v>69</v>
      </c>
      <c r="SX42" s="207" t="s">
        <v>69</v>
      </c>
      <c r="SY42" s="207" t="s">
        <v>69</v>
      </c>
      <c r="SZ42" s="207" t="s">
        <v>69</v>
      </c>
      <c r="TA42" s="207" t="s">
        <v>69</v>
      </c>
      <c r="TB42" s="207" t="s">
        <v>69</v>
      </c>
      <c r="TC42" s="207" t="s">
        <v>69</v>
      </c>
      <c r="TD42" s="207" t="s">
        <v>69</v>
      </c>
      <c r="TE42" s="207" t="s">
        <v>69</v>
      </c>
      <c r="TF42" s="207" t="s">
        <v>69</v>
      </c>
      <c r="TG42" s="207" t="s">
        <v>69</v>
      </c>
      <c r="TH42" s="207" t="s">
        <v>69</v>
      </c>
      <c r="TI42" s="207" t="s">
        <v>69</v>
      </c>
      <c r="TJ42" s="207" t="s">
        <v>69</v>
      </c>
      <c r="TK42" s="207" t="s">
        <v>69</v>
      </c>
      <c r="TL42" s="207" t="s">
        <v>69</v>
      </c>
      <c r="TM42" s="207" t="s">
        <v>69</v>
      </c>
      <c r="TN42" s="207" t="s">
        <v>69</v>
      </c>
      <c r="TO42" s="207" t="s">
        <v>69</v>
      </c>
      <c r="TP42" s="207" t="s">
        <v>69</v>
      </c>
      <c r="TQ42" s="207" t="s">
        <v>69</v>
      </c>
      <c r="TR42" s="207" t="s">
        <v>69</v>
      </c>
      <c r="TS42" s="207" t="s">
        <v>69</v>
      </c>
      <c r="TT42" s="207" t="s">
        <v>69</v>
      </c>
      <c r="TU42" s="207" t="s">
        <v>69</v>
      </c>
      <c r="TV42" s="207" t="s">
        <v>69</v>
      </c>
      <c r="TW42" s="207" t="s">
        <v>69</v>
      </c>
      <c r="TX42" s="207" t="s">
        <v>69</v>
      </c>
      <c r="TY42" s="207" t="s">
        <v>69</v>
      </c>
      <c r="TZ42" s="207" t="s">
        <v>69</v>
      </c>
      <c r="UA42" s="207" t="s">
        <v>69</v>
      </c>
      <c r="UB42" s="207" t="s">
        <v>69</v>
      </c>
      <c r="UC42" s="207" t="s">
        <v>69</v>
      </c>
      <c r="UD42" s="207" t="s">
        <v>69</v>
      </c>
      <c r="UE42" s="207" t="s">
        <v>69</v>
      </c>
      <c r="UF42" s="207" t="s">
        <v>69</v>
      </c>
      <c r="UG42" s="207" t="s">
        <v>69</v>
      </c>
      <c r="UH42" s="207" t="s">
        <v>69</v>
      </c>
      <c r="UI42" s="207" t="s">
        <v>69</v>
      </c>
      <c r="UJ42" s="207" t="s">
        <v>69</v>
      </c>
      <c r="UK42" s="207" t="s">
        <v>69</v>
      </c>
      <c r="UL42" s="207" t="s">
        <v>69</v>
      </c>
      <c r="UM42" s="207" t="s">
        <v>69</v>
      </c>
      <c r="UN42" s="207" t="s">
        <v>69</v>
      </c>
      <c r="UO42" s="207" t="s">
        <v>69</v>
      </c>
      <c r="UP42" s="207" t="s">
        <v>69</v>
      </c>
      <c r="UQ42" s="207" t="s">
        <v>69</v>
      </c>
      <c r="UR42" s="207" t="s">
        <v>69</v>
      </c>
      <c r="US42" s="207" t="s">
        <v>69</v>
      </c>
      <c r="UT42" s="207" t="s">
        <v>69</v>
      </c>
      <c r="UU42" s="207" t="s">
        <v>69</v>
      </c>
      <c r="UV42" s="207" t="s">
        <v>69</v>
      </c>
      <c r="UW42" s="207" t="s">
        <v>69</v>
      </c>
      <c r="UX42" s="207" t="s">
        <v>69</v>
      </c>
      <c r="UY42" s="207" t="s">
        <v>69</v>
      </c>
      <c r="UZ42" s="207" t="s">
        <v>69</v>
      </c>
      <c r="VA42" s="207" t="s">
        <v>69</v>
      </c>
      <c r="VB42" s="207" t="s">
        <v>69</v>
      </c>
      <c r="VC42" s="207" t="s">
        <v>69</v>
      </c>
      <c r="VD42" s="207" t="s">
        <v>69</v>
      </c>
      <c r="VE42" s="207" t="s">
        <v>69</v>
      </c>
      <c r="VF42" s="207" t="s">
        <v>69</v>
      </c>
      <c r="VG42" s="207" t="s">
        <v>69</v>
      </c>
      <c r="VH42" s="207" t="s">
        <v>69</v>
      </c>
      <c r="VI42" s="207" t="s">
        <v>69</v>
      </c>
      <c r="VJ42" s="207" t="s">
        <v>69</v>
      </c>
      <c r="VK42" s="207" t="s">
        <v>69</v>
      </c>
      <c r="VL42" s="207" t="s">
        <v>69</v>
      </c>
      <c r="VM42" s="207" t="s">
        <v>69</v>
      </c>
      <c r="VN42" s="207" t="s">
        <v>69</v>
      </c>
      <c r="VO42" s="207" t="s">
        <v>69</v>
      </c>
      <c r="VP42" s="207" t="s">
        <v>69</v>
      </c>
      <c r="VQ42" s="207" t="s">
        <v>69</v>
      </c>
      <c r="VR42" s="207" t="s">
        <v>69</v>
      </c>
      <c r="VS42" s="207" t="s">
        <v>69</v>
      </c>
      <c r="VT42" s="207" t="s">
        <v>69</v>
      </c>
      <c r="VU42" s="207" t="s">
        <v>69</v>
      </c>
      <c r="VV42" s="207" t="s">
        <v>69</v>
      </c>
      <c r="VW42" s="207" t="s">
        <v>69</v>
      </c>
      <c r="VX42" s="207" t="s">
        <v>69</v>
      </c>
      <c r="VY42" s="207" t="s">
        <v>69</v>
      </c>
      <c r="VZ42" s="207" t="s">
        <v>69</v>
      </c>
      <c r="WA42" s="207" t="s">
        <v>69</v>
      </c>
      <c r="WB42" s="207" t="s">
        <v>69</v>
      </c>
      <c r="WC42" s="207" t="s">
        <v>69</v>
      </c>
      <c r="WD42" s="207" t="s">
        <v>69</v>
      </c>
      <c r="WE42" s="207" t="s">
        <v>69</v>
      </c>
      <c r="WF42" s="207" t="s">
        <v>26</v>
      </c>
      <c r="WG42" s="207" t="s">
        <v>26</v>
      </c>
      <c r="WH42" s="207" t="s">
        <v>26</v>
      </c>
      <c r="WI42" s="207" t="s">
        <v>26</v>
      </c>
      <c r="WJ42" s="207" t="s">
        <v>26</v>
      </c>
      <c r="WK42" s="207" t="s">
        <v>26</v>
      </c>
      <c r="WL42" s="207" t="s">
        <v>26</v>
      </c>
      <c r="WM42" s="207" t="s">
        <v>26</v>
      </c>
      <c r="WN42" s="207" t="s">
        <v>26</v>
      </c>
      <c r="WO42" s="207" t="s">
        <v>26</v>
      </c>
      <c r="WP42" s="207" t="s">
        <v>26</v>
      </c>
      <c r="WQ42" s="207" t="s">
        <v>26</v>
      </c>
      <c r="WR42" s="207" t="s">
        <v>26</v>
      </c>
      <c r="WS42" s="207" t="s">
        <v>26</v>
      </c>
      <c r="WT42" s="207" t="s">
        <v>26</v>
      </c>
      <c r="WU42" s="207" t="s">
        <v>26</v>
      </c>
      <c r="WV42" s="207" t="s">
        <v>26</v>
      </c>
      <c r="WW42" s="207" t="s">
        <v>26</v>
      </c>
      <c r="WX42" s="207" t="s">
        <v>26</v>
      </c>
      <c r="WY42" s="207" t="s">
        <v>26</v>
      </c>
      <c r="WZ42" s="207" t="s">
        <v>26</v>
      </c>
      <c r="XA42" s="207" t="s">
        <v>26</v>
      </c>
      <c r="XB42" s="207" t="s">
        <v>26</v>
      </c>
      <c r="XC42" s="207" t="s">
        <v>26</v>
      </c>
      <c r="XD42" s="207" t="s">
        <v>26</v>
      </c>
      <c r="XE42" s="207" t="s">
        <v>26</v>
      </c>
      <c r="XF42" s="207" t="s">
        <v>26</v>
      </c>
      <c r="XG42" s="207" t="s">
        <v>26</v>
      </c>
      <c r="XH42" s="207" t="s">
        <v>26</v>
      </c>
      <c r="XI42" s="207" t="s">
        <v>26</v>
      </c>
      <c r="XJ42" s="207" t="s">
        <v>26</v>
      </c>
      <c r="XK42" s="207" t="s">
        <v>26</v>
      </c>
      <c r="XL42" s="207" t="s">
        <v>26</v>
      </c>
      <c r="XM42" s="207" t="s">
        <v>26</v>
      </c>
      <c r="XN42" s="207" t="s">
        <v>26</v>
      </c>
      <c r="XO42" s="207" t="s">
        <v>26</v>
      </c>
      <c r="XP42" s="207" t="s">
        <v>26</v>
      </c>
      <c r="XQ42" s="207" t="s">
        <v>26</v>
      </c>
      <c r="XR42" s="207" t="s">
        <v>26</v>
      </c>
      <c r="XS42" s="207" t="s">
        <v>26</v>
      </c>
      <c r="XT42" s="207" t="s">
        <v>26</v>
      </c>
      <c r="XU42" s="207" t="s">
        <v>26</v>
      </c>
      <c r="XV42" s="207" t="s">
        <v>26</v>
      </c>
      <c r="XW42" s="207" t="s">
        <v>26</v>
      </c>
      <c r="XX42" s="207" t="s">
        <v>26</v>
      </c>
      <c r="XY42" s="207" t="s">
        <v>26</v>
      </c>
      <c r="XZ42" s="207" t="s">
        <v>26</v>
      </c>
      <c r="YA42" s="207" t="s">
        <v>26</v>
      </c>
      <c r="YB42" s="207" t="s">
        <v>26</v>
      </c>
      <c r="YC42" s="207" t="s">
        <v>26</v>
      </c>
      <c r="YD42" s="207" t="s">
        <v>26</v>
      </c>
      <c r="YE42" s="207" t="s">
        <v>26</v>
      </c>
      <c r="YF42" s="207" t="s">
        <v>26</v>
      </c>
      <c r="YG42" s="207" t="s">
        <v>26</v>
      </c>
      <c r="YH42" s="207" t="s">
        <v>26</v>
      </c>
      <c r="YI42" s="207" t="s">
        <v>26</v>
      </c>
      <c r="YJ42" s="207" t="s">
        <v>26</v>
      </c>
      <c r="YK42" s="207" t="s">
        <v>26</v>
      </c>
      <c r="YL42" s="207" t="s">
        <v>26</v>
      </c>
      <c r="YM42" s="207" t="s">
        <v>26</v>
      </c>
      <c r="YN42" s="207" t="s">
        <v>26</v>
      </c>
      <c r="YO42" s="207" t="s">
        <v>26</v>
      </c>
      <c r="YP42" s="207" t="s">
        <v>26</v>
      </c>
      <c r="YQ42" s="207" t="s">
        <v>26</v>
      </c>
      <c r="YR42" s="207" t="s">
        <v>26</v>
      </c>
      <c r="YS42" s="207" t="s">
        <v>26</v>
      </c>
      <c r="YT42" s="207" t="s">
        <v>26</v>
      </c>
      <c r="YU42" s="207" t="s">
        <v>26</v>
      </c>
      <c r="YV42" s="207" t="s">
        <v>26</v>
      </c>
      <c r="YW42" s="207" t="s">
        <v>26</v>
      </c>
      <c r="YX42" s="207" t="s">
        <v>26</v>
      </c>
      <c r="YY42" s="207" t="s">
        <v>26</v>
      </c>
      <c r="YZ42" s="207" t="s">
        <v>26</v>
      </c>
      <c r="ZA42" s="207" t="s">
        <v>26</v>
      </c>
      <c r="ZB42" s="207" t="s">
        <v>26</v>
      </c>
      <c r="ZC42" s="207" t="s">
        <v>26</v>
      </c>
      <c r="ZD42" s="207" t="s">
        <v>26</v>
      </c>
      <c r="ZE42" s="207" t="s">
        <v>26</v>
      </c>
      <c r="ZF42" s="207" t="s">
        <v>26</v>
      </c>
      <c r="ZG42" s="207" t="s">
        <v>26</v>
      </c>
      <c r="ZH42" s="207" t="s">
        <v>26</v>
      </c>
      <c r="ZI42" s="207" t="s">
        <v>26</v>
      </c>
      <c r="ZJ42" s="207" t="s">
        <v>26</v>
      </c>
      <c r="ZK42" s="207" t="s">
        <v>26</v>
      </c>
      <c r="ZL42" s="207" t="s">
        <v>26</v>
      </c>
      <c r="ZM42" s="207" t="s">
        <v>26</v>
      </c>
      <c r="ZN42" s="207" t="s">
        <v>26</v>
      </c>
      <c r="ZO42" s="207" t="s">
        <v>26</v>
      </c>
      <c r="ZP42" s="207" t="s">
        <v>26</v>
      </c>
      <c r="ZQ42" s="207" t="s">
        <v>26</v>
      </c>
      <c r="ZR42" s="207" t="s">
        <v>26</v>
      </c>
      <c r="ZS42" s="207" t="s">
        <v>26</v>
      </c>
      <c r="ZT42" s="207" t="s">
        <v>26</v>
      </c>
      <c r="ZU42" s="207" t="s">
        <v>26</v>
      </c>
      <c r="ZV42" s="207" t="s">
        <v>26</v>
      </c>
      <c r="ZW42" s="207" t="s">
        <v>26</v>
      </c>
      <c r="ZX42" s="207" t="s">
        <v>26</v>
      </c>
      <c r="ZY42" s="207" t="s">
        <v>26</v>
      </c>
      <c r="ZZ42" s="207" t="s">
        <v>26</v>
      </c>
      <c r="AAA42" s="207" t="s">
        <v>158</v>
      </c>
      <c r="AAB42" s="207" t="s">
        <v>158</v>
      </c>
      <c r="AAC42" s="207" t="s">
        <v>158</v>
      </c>
      <c r="AAD42" s="207" t="s">
        <v>158</v>
      </c>
      <c r="AAE42" s="207" t="s">
        <v>158</v>
      </c>
      <c r="AAF42" s="207" t="s">
        <v>158</v>
      </c>
      <c r="AAG42" s="207" t="s">
        <v>158</v>
      </c>
      <c r="AAH42" s="207" t="s">
        <v>158</v>
      </c>
      <c r="AAI42" s="207" t="s">
        <v>158</v>
      </c>
      <c r="AAJ42" s="207" t="s">
        <v>158</v>
      </c>
      <c r="AAK42" s="207" t="s">
        <v>158</v>
      </c>
      <c r="AAL42" s="207" t="s">
        <v>158</v>
      </c>
      <c r="AAM42" s="207" t="s">
        <v>158</v>
      </c>
      <c r="AAN42" s="207" t="s">
        <v>158</v>
      </c>
      <c r="AAO42" s="207" t="s">
        <v>158</v>
      </c>
      <c r="AAP42" s="207" t="s">
        <v>158</v>
      </c>
      <c r="AAQ42" s="207" t="s">
        <v>158</v>
      </c>
      <c r="AAR42" s="207" t="s">
        <v>158</v>
      </c>
      <c r="AAS42" s="207" t="s">
        <v>158</v>
      </c>
      <c r="AAT42" s="207" t="s">
        <v>158</v>
      </c>
      <c r="AAU42" s="207" t="s">
        <v>158</v>
      </c>
      <c r="AAV42" s="207" t="s">
        <v>158</v>
      </c>
      <c r="AAW42" s="207" t="s">
        <v>158</v>
      </c>
      <c r="AAX42" s="207" t="s">
        <v>158</v>
      </c>
      <c r="AAY42" s="207" t="s">
        <v>158</v>
      </c>
      <c r="AAZ42" s="207" t="s">
        <v>158</v>
      </c>
      <c r="ABA42" s="306" t="str">
        <f>(ÜBERSICHT!K42)</f>
        <v>24.05. - 28.05. bedingt</v>
      </c>
      <c r="ABB42" s="195">
        <f>(ÜBERSICHT!L42)</f>
        <v>0</v>
      </c>
      <c r="ABC42" s="206">
        <f t="shared" si="123"/>
        <v>99</v>
      </c>
      <c r="ABD42" s="34">
        <f t="shared" si="124"/>
        <v>99</v>
      </c>
      <c r="ABE42" s="34">
        <f t="shared" si="125"/>
        <v>0</v>
      </c>
      <c r="ABF42" s="34">
        <f t="shared" si="126"/>
        <v>0</v>
      </c>
      <c r="ABG42" s="34">
        <f t="shared" si="127"/>
        <v>0</v>
      </c>
      <c r="ABH42" s="34">
        <f t="shared" si="128"/>
        <v>0</v>
      </c>
      <c r="ABI42" s="34">
        <f t="shared" si="129"/>
        <v>597</v>
      </c>
      <c r="ABJ42" s="73">
        <f t="shared" si="130"/>
        <v>696</v>
      </c>
      <c r="ABK42" s="28"/>
      <c r="ABL42">
        <v>15</v>
      </c>
      <c r="ABM42" s="155">
        <v>690</v>
      </c>
      <c r="ABN42" s="75" t="s">
        <v>279</v>
      </c>
      <c r="ABO42" s="28"/>
      <c r="ABP42" s="271" t="str">
        <f>(Mitglieder!C44)</f>
        <v>Torch</v>
      </c>
      <c r="ABQ42" s="216">
        <f t="shared" si="103"/>
        <v>1</v>
      </c>
      <c r="ABR42" s="216" t="e">
        <f t="shared" si="104"/>
        <v>#DIV/0!</v>
      </c>
      <c r="ABS42" s="34">
        <f t="shared" si="131"/>
        <v>0</v>
      </c>
      <c r="ABT42" s="34">
        <f t="shared" si="132"/>
        <v>0</v>
      </c>
      <c r="ABU42" s="34">
        <f t="shared" si="133"/>
        <v>0</v>
      </c>
      <c r="ABV42" s="34">
        <f t="shared" si="134"/>
        <v>0</v>
      </c>
      <c r="ABW42" s="34">
        <f t="shared" si="135"/>
        <v>0</v>
      </c>
      <c r="ABX42" s="34">
        <f t="shared" si="136"/>
        <v>31</v>
      </c>
      <c r="ABY42" s="73">
        <f t="shared" si="16"/>
        <v>31</v>
      </c>
      <c r="ABZ42" s="216" t="e">
        <f t="shared" si="105"/>
        <v>#DIV/0!</v>
      </c>
      <c r="ACA42" s="34">
        <f t="shared" si="137"/>
        <v>0</v>
      </c>
      <c r="ACB42" s="34">
        <f t="shared" si="138"/>
        <v>0</v>
      </c>
      <c r="ACC42" s="34">
        <f t="shared" si="139"/>
        <v>0</v>
      </c>
      <c r="ACD42" s="34">
        <f t="shared" si="140"/>
        <v>0</v>
      </c>
      <c r="ACE42" s="34">
        <f t="shared" si="141"/>
        <v>0</v>
      </c>
      <c r="ACF42" s="34">
        <f t="shared" si="142"/>
        <v>31</v>
      </c>
      <c r="ACG42" s="73">
        <f t="shared" si="113"/>
        <v>31</v>
      </c>
      <c r="ACH42" s="216" t="e">
        <f t="shared" si="106"/>
        <v>#DIV/0!</v>
      </c>
      <c r="ACI42" s="34">
        <f t="shared" si="143"/>
        <v>0</v>
      </c>
      <c r="ACJ42" s="34">
        <f t="shared" si="144"/>
        <v>0</v>
      </c>
      <c r="ACK42" s="34">
        <f t="shared" si="145"/>
        <v>0</v>
      </c>
      <c r="ACL42" s="34">
        <f t="shared" si="146"/>
        <v>0</v>
      </c>
      <c r="ACM42" s="34">
        <f t="shared" si="147"/>
        <v>0</v>
      </c>
      <c r="ACN42" s="34">
        <f t="shared" si="148"/>
        <v>31</v>
      </c>
      <c r="ACO42" s="73">
        <f t="shared" si="114"/>
        <v>31</v>
      </c>
      <c r="ACP42" s="216" t="e">
        <f t="shared" si="107"/>
        <v>#DIV/0!</v>
      </c>
      <c r="ACQ42" s="34">
        <f t="shared" si="149"/>
        <v>0</v>
      </c>
      <c r="ACR42" s="34">
        <f t="shared" si="150"/>
        <v>0</v>
      </c>
      <c r="ACS42" s="34">
        <f t="shared" si="151"/>
        <v>0</v>
      </c>
      <c r="ACT42" s="34">
        <f t="shared" si="152"/>
        <v>0</v>
      </c>
      <c r="ACU42" s="34">
        <f t="shared" si="153"/>
        <v>0</v>
      </c>
      <c r="ACV42" s="34">
        <f t="shared" si="154"/>
        <v>30</v>
      </c>
      <c r="ACW42" s="73">
        <f t="shared" si="115"/>
        <v>30</v>
      </c>
      <c r="ACX42" s="216" t="e">
        <f t="shared" si="108"/>
        <v>#DIV/0!</v>
      </c>
      <c r="ACY42" s="34">
        <f t="shared" si="155"/>
        <v>0</v>
      </c>
      <c r="ACZ42" s="34">
        <f t="shared" si="156"/>
        <v>0</v>
      </c>
      <c r="ADA42" s="34">
        <f t="shared" si="157"/>
        <v>0</v>
      </c>
      <c r="ADB42" s="34">
        <f t="shared" si="158"/>
        <v>0</v>
      </c>
      <c r="ADC42" s="34">
        <f t="shared" si="159"/>
        <v>0</v>
      </c>
      <c r="ADD42" s="34">
        <f t="shared" si="160"/>
        <v>31</v>
      </c>
      <c r="ADE42" s="73">
        <f t="shared" si="116"/>
        <v>31</v>
      </c>
      <c r="ADF42" s="216">
        <f t="shared" si="109"/>
        <v>1</v>
      </c>
      <c r="ADG42" s="34">
        <f t="shared" si="161"/>
        <v>27</v>
      </c>
      <c r="ADH42" s="34">
        <f t="shared" si="162"/>
        <v>0</v>
      </c>
      <c r="ADI42" s="34">
        <f t="shared" si="163"/>
        <v>0</v>
      </c>
      <c r="ADJ42" s="34">
        <f t="shared" si="164"/>
        <v>0</v>
      </c>
      <c r="ADK42" s="34">
        <f t="shared" si="165"/>
        <v>0</v>
      </c>
      <c r="ADL42" s="34">
        <f t="shared" si="166"/>
        <v>3</v>
      </c>
      <c r="ADM42" s="73">
        <f t="shared" si="117"/>
        <v>30</v>
      </c>
      <c r="ADN42" s="216">
        <f t="shared" si="110"/>
        <v>1</v>
      </c>
      <c r="ADO42" s="34">
        <f t="shared" si="167"/>
        <v>31</v>
      </c>
      <c r="ADP42" s="34">
        <f t="shared" si="168"/>
        <v>0</v>
      </c>
      <c r="ADQ42" s="34">
        <f t="shared" si="169"/>
        <v>0</v>
      </c>
      <c r="ADR42" s="34">
        <f t="shared" si="170"/>
        <v>0</v>
      </c>
      <c r="ADS42" s="34">
        <f t="shared" si="171"/>
        <v>0</v>
      </c>
      <c r="ADT42" s="34">
        <f t="shared" si="172"/>
        <v>0</v>
      </c>
      <c r="ADU42" s="73">
        <f t="shared" si="118"/>
        <v>31</v>
      </c>
      <c r="ADV42" s="216">
        <f t="shared" si="111"/>
        <v>1</v>
      </c>
      <c r="ADW42" s="34">
        <f t="shared" si="72"/>
        <v>31</v>
      </c>
      <c r="ADX42" s="34">
        <f t="shared" si="73"/>
        <v>0</v>
      </c>
      <c r="ADY42" s="34">
        <f t="shared" si="74"/>
        <v>0</v>
      </c>
      <c r="ADZ42" s="34">
        <f t="shared" si="75"/>
        <v>0</v>
      </c>
      <c r="AEA42" s="34">
        <f t="shared" si="76"/>
        <v>0</v>
      </c>
      <c r="AEB42" s="34">
        <f t="shared" si="77"/>
        <v>0</v>
      </c>
      <c r="AEC42" s="73">
        <f t="shared" si="119"/>
        <v>31</v>
      </c>
      <c r="AED42" s="216">
        <f t="shared" si="112"/>
        <v>1</v>
      </c>
      <c r="AEE42" s="34">
        <f t="shared" si="79"/>
        <v>10</v>
      </c>
      <c r="AEF42" s="34">
        <f t="shared" si="80"/>
        <v>0</v>
      </c>
      <c r="AEG42" s="34">
        <f t="shared" si="81"/>
        <v>0</v>
      </c>
      <c r="AEH42" s="34">
        <f t="shared" si="82"/>
        <v>0</v>
      </c>
      <c r="AEI42" s="34">
        <f t="shared" si="83"/>
        <v>0</v>
      </c>
      <c r="AEJ42" s="34">
        <f t="shared" si="84"/>
        <v>0</v>
      </c>
      <c r="AEK42" s="73">
        <f t="shared" si="120"/>
        <v>10</v>
      </c>
    </row>
    <row r="43" spans="1:817" x14ac:dyDescent="0.3">
      <c r="A43" s="200">
        <f t="shared" si="61"/>
        <v>41</v>
      </c>
      <c r="B43" s="283">
        <f>1*SUBTOTAL(3,A$3:A43)</f>
        <v>41</v>
      </c>
      <c r="C43" s="6" t="str">
        <f>(Mitglieder!C43)</f>
        <v>TOMMY F.</v>
      </c>
      <c r="D43" s="171">
        <f t="shared" si="121"/>
        <v>0.94954128440366981</v>
      </c>
      <c r="E43" s="171">
        <f t="shared" si="122"/>
        <v>1</v>
      </c>
      <c r="F43" s="56"/>
      <c r="G43" s="207" t="s">
        <v>69</v>
      </c>
      <c r="H43" s="207" t="s">
        <v>69</v>
      </c>
      <c r="I43" s="207" t="s">
        <v>69</v>
      </c>
      <c r="J43" s="207" t="s">
        <v>69</v>
      </c>
      <c r="K43" s="207" t="s">
        <v>69</v>
      </c>
      <c r="L43" s="207" t="s">
        <v>69</v>
      </c>
      <c r="M43" s="207" t="s">
        <v>69</v>
      </c>
      <c r="N43" s="207" t="s">
        <v>69</v>
      </c>
      <c r="O43" s="207" t="s">
        <v>69</v>
      </c>
      <c r="P43" s="207" t="s">
        <v>69</v>
      </c>
      <c r="Q43" s="207" t="s">
        <v>69</v>
      </c>
      <c r="R43" s="207" t="s">
        <v>69</v>
      </c>
      <c r="S43" s="207" t="s">
        <v>69</v>
      </c>
      <c r="T43" s="207" t="s">
        <v>69</v>
      </c>
      <c r="U43" s="207" t="s">
        <v>69</v>
      </c>
      <c r="V43" s="207" t="s">
        <v>69</v>
      </c>
      <c r="W43" s="207" t="s">
        <v>69</v>
      </c>
      <c r="X43" s="207" t="s">
        <v>69</v>
      </c>
      <c r="Y43" s="207" t="s">
        <v>69</v>
      </c>
      <c r="Z43" s="207" t="s">
        <v>69</v>
      </c>
      <c r="AA43" s="207" t="s">
        <v>69</v>
      </c>
      <c r="AB43" s="207" t="s">
        <v>69</v>
      </c>
      <c r="AC43" s="207" t="s">
        <v>69</v>
      </c>
      <c r="AD43" s="207" t="s">
        <v>69</v>
      </c>
      <c r="AE43" s="207" t="s">
        <v>69</v>
      </c>
      <c r="AF43" s="207" t="s">
        <v>69</v>
      </c>
      <c r="AG43" s="207" t="s">
        <v>69</v>
      </c>
      <c r="AH43" s="207" t="s">
        <v>69</v>
      </c>
      <c r="AI43" s="207" t="s">
        <v>69</v>
      </c>
      <c r="AJ43" s="207" t="s">
        <v>69</v>
      </c>
      <c r="AK43" s="207" t="s">
        <v>69</v>
      </c>
      <c r="AL43" s="207" t="s">
        <v>69</v>
      </c>
      <c r="AM43" s="207" t="s">
        <v>69</v>
      </c>
      <c r="AN43" s="207" t="s">
        <v>69</v>
      </c>
      <c r="AO43" s="207" t="s">
        <v>69</v>
      </c>
      <c r="AP43" s="207" t="s">
        <v>69</v>
      </c>
      <c r="AQ43" s="207" t="s">
        <v>69</v>
      </c>
      <c r="AR43" s="207" t="s">
        <v>69</v>
      </c>
      <c r="AS43" s="207" t="s">
        <v>69</v>
      </c>
      <c r="AT43" s="207" t="s">
        <v>69</v>
      </c>
      <c r="AU43" s="207" t="s">
        <v>69</v>
      </c>
      <c r="AV43" s="207" t="s">
        <v>69</v>
      </c>
      <c r="AW43" s="207" t="s">
        <v>69</v>
      </c>
      <c r="AX43" s="207" t="s">
        <v>69</v>
      </c>
      <c r="AY43" s="207" t="s">
        <v>69</v>
      </c>
      <c r="AZ43" s="207" t="s">
        <v>69</v>
      </c>
      <c r="BA43" s="207" t="s">
        <v>69</v>
      </c>
      <c r="BB43" s="207" t="s">
        <v>69</v>
      </c>
      <c r="BC43" s="207" t="s">
        <v>69</v>
      </c>
      <c r="BD43" s="207" t="s">
        <v>69</v>
      </c>
      <c r="BE43" s="207" t="s">
        <v>69</v>
      </c>
      <c r="BF43" s="207" t="s">
        <v>69</v>
      </c>
      <c r="BG43" s="207" t="s">
        <v>69</v>
      </c>
      <c r="BH43" s="207" t="s">
        <v>69</v>
      </c>
      <c r="BI43" s="207" t="s">
        <v>69</v>
      </c>
      <c r="BJ43" s="207" t="s">
        <v>69</v>
      </c>
      <c r="BK43" s="207" t="s">
        <v>69</v>
      </c>
      <c r="BL43" s="207" t="s">
        <v>69</v>
      </c>
      <c r="BM43" s="207" t="s">
        <v>69</v>
      </c>
      <c r="BN43" s="207" t="s">
        <v>69</v>
      </c>
      <c r="BO43" s="207" t="s">
        <v>69</v>
      </c>
      <c r="BP43" s="207" t="s">
        <v>69</v>
      </c>
      <c r="BQ43" s="207" t="s">
        <v>69</v>
      </c>
      <c r="BR43" s="207" t="s">
        <v>69</v>
      </c>
      <c r="BS43" s="207" t="s">
        <v>69</v>
      </c>
      <c r="BT43" s="207" t="s">
        <v>69</v>
      </c>
      <c r="BU43" s="207" t="s">
        <v>69</v>
      </c>
      <c r="BV43" s="207" t="s">
        <v>69</v>
      </c>
      <c r="BW43" s="207" t="s">
        <v>69</v>
      </c>
      <c r="BX43" s="207" t="s">
        <v>69</v>
      </c>
      <c r="BY43" s="207" t="s">
        <v>69</v>
      </c>
      <c r="BZ43" s="207" t="s">
        <v>69</v>
      </c>
      <c r="CA43" s="207" t="s">
        <v>69</v>
      </c>
      <c r="CB43" s="207" t="s">
        <v>69</v>
      </c>
      <c r="CC43" s="207" t="s">
        <v>69</v>
      </c>
      <c r="CD43" s="207" t="s">
        <v>69</v>
      </c>
      <c r="CE43" s="207" t="s">
        <v>69</v>
      </c>
      <c r="CF43" s="207" t="s">
        <v>69</v>
      </c>
      <c r="CG43" s="207" t="s">
        <v>69</v>
      </c>
      <c r="CH43" s="207" t="s">
        <v>69</v>
      </c>
      <c r="CI43" s="207" t="s">
        <v>69</v>
      </c>
      <c r="CJ43" s="207" t="s">
        <v>69</v>
      </c>
      <c r="CK43" s="207" t="s">
        <v>69</v>
      </c>
      <c r="CL43" s="207" t="s">
        <v>69</v>
      </c>
      <c r="CM43" s="207" t="s">
        <v>69</v>
      </c>
      <c r="CN43" s="207" t="s">
        <v>69</v>
      </c>
      <c r="CO43" s="207" t="s">
        <v>69</v>
      </c>
      <c r="CP43" s="207" t="s">
        <v>69</v>
      </c>
      <c r="CQ43" s="207" t="s">
        <v>69</v>
      </c>
      <c r="CR43" s="207" t="s">
        <v>69</v>
      </c>
      <c r="CS43" s="207" t="s">
        <v>69</v>
      </c>
      <c r="CT43" s="207" t="s">
        <v>69</v>
      </c>
      <c r="CU43" s="207" t="s">
        <v>69</v>
      </c>
      <c r="CV43" s="207" t="s">
        <v>69</v>
      </c>
      <c r="CW43" s="207" t="s">
        <v>69</v>
      </c>
      <c r="CX43" s="207" t="s">
        <v>69</v>
      </c>
      <c r="CY43" s="207" t="s">
        <v>69</v>
      </c>
      <c r="CZ43" s="207" t="s">
        <v>69</v>
      </c>
      <c r="DA43" s="207" t="s">
        <v>69</v>
      </c>
      <c r="DB43" s="207" t="s">
        <v>69</v>
      </c>
      <c r="DC43" s="207" t="s">
        <v>69</v>
      </c>
      <c r="DD43" s="207" t="s">
        <v>69</v>
      </c>
      <c r="DE43" s="207" t="s">
        <v>69</v>
      </c>
      <c r="DF43" s="207" t="s">
        <v>69</v>
      </c>
      <c r="DG43" s="207" t="s">
        <v>69</v>
      </c>
      <c r="DH43" s="207" t="s">
        <v>69</v>
      </c>
      <c r="DI43" s="207" t="s">
        <v>69</v>
      </c>
      <c r="DJ43" s="207" t="s">
        <v>69</v>
      </c>
      <c r="DK43" s="207" t="s">
        <v>69</v>
      </c>
      <c r="DL43" s="207" t="s">
        <v>69</v>
      </c>
      <c r="DM43" s="207" t="s">
        <v>69</v>
      </c>
      <c r="DN43" s="207" t="s">
        <v>69</v>
      </c>
      <c r="DO43" s="207" t="s">
        <v>69</v>
      </c>
      <c r="DP43" s="207" t="s">
        <v>69</v>
      </c>
      <c r="DQ43" s="207" t="s">
        <v>69</v>
      </c>
      <c r="DR43" s="207" t="s">
        <v>69</v>
      </c>
      <c r="DS43" s="207" t="s">
        <v>69</v>
      </c>
      <c r="DT43" s="207" t="s">
        <v>69</v>
      </c>
      <c r="DU43" s="207" t="s">
        <v>69</v>
      </c>
      <c r="DV43" s="207" t="s">
        <v>69</v>
      </c>
      <c r="DW43" s="207" t="s">
        <v>69</v>
      </c>
      <c r="DX43" s="207" t="s">
        <v>69</v>
      </c>
      <c r="DY43" s="207" t="s">
        <v>69</v>
      </c>
      <c r="DZ43" s="207" t="s">
        <v>69</v>
      </c>
      <c r="EA43" s="207" t="s">
        <v>69</v>
      </c>
      <c r="EB43" s="207" t="s">
        <v>69</v>
      </c>
      <c r="EC43" s="207" t="s">
        <v>69</v>
      </c>
      <c r="ED43" s="207" t="s">
        <v>69</v>
      </c>
      <c r="EE43" s="207" t="s">
        <v>69</v>
      </c>
      <c r="EF43" s="207" t="s">
        <v>69</v>
      </c>
      <c r="EG43" s="207" t="s">
        <v>69</v>
      </c>
      <c r="EH43" s="207" t="s">
        <v>69</v>
      </c>
      <c r="EI43" s="207" t="s">
        <v>69</v>
      </c>
      <c r="EJ43" s="207" t="s">
        <v>69</v>
      </c>
      <c r="EK43" s="207" t="s">
        <v>69</v>
      </c>
      <c r="EL43" s="207" t="s">
        <v>69</v>
      </c>
      <c r="EM43" s="207" t="s">
        <v>69</v>
      </c>
      <c r="EN43" s="207" t="s">
        <v>69</v>
      </c>
      <c r="EO43" s="207" t="s">
        <v>69</v>
      </c>
      <c r="EP43" s="207" t="s">
        <v>69</v>
      </c>
      <c r="EQ43" s="207" t="s">
        <v>69</v>
      </c>
      <c r="ER43" s="207" t="s">
        <v>69</v>
      </c>
      <c r="ES43" s="207" t="s">
        <v>69</v>
      </c>
      <c r="ET43" s="207" t="s">
        <v>69</v>
      </c>
      <c r="EU43" s="207" t="s">
        <v>69</v>
      </c>
      <c r="EV43" s="207" t="s">
        <v>69</v>
      </c>
      <c r="EW43" s="207" t="s">
        <v>69</v>
      </c>
      <c r="EX43" s="207" t="s">
        <v>69</v>
      </c>
      <c r="EY43" s="207" t="s">
        <v>69</v>
      </c>
      <c r="EZ43" s="207" t="s">
        <v>69</v>
      </c>
      <c r="FA43" s="207" t="s">
        <v>69</v>
      </c>
      <c r="FB43" s="207" t="s">
        <v>69</v>
      </c>
      <c r="FC43" s="207" t="s">
        <v>69</v>
      </c>
      <c r="FD43" s="207" t="s">
        <v>69</v>
      </c>
      <c r="FE43" s="207" t="s">
        <v>69</v>
      </c>
      <c r="FF43" s="207" t="s">
        <v>69</v>
      </c>
      <c r="FG43" s="207" t="s">
        <v>69</v>
      </c>
      <c r="FH43" s="207" t="s">
        <v>69</v>
      </c>
      <c r="FI43" s="207" t="s">
        <v>69</v>
      </c>
      <c r="FJ43" s="207" t="s">
        <v>69</v>
      </c>
      <c r="FK43" s="207" t="s">
        <v>69</v>
      </c>
      <c r="FL43" s="207" t="s">
        <v>69</v>
      </c>
      <c r="FM43" s="207" t="s">
        <v>69</v>
      </c>
      <c r="FN43" s="207" t="s">
        <v>69</v>
      </c>
      <c r="FO43" s="207" t="s">
        <v>69</v>
      </c>
      <c r="FP43" s="207" t="s">
        <v>69</v>
      </c>
      <c r="FQ43" s="207" t="s">
        <v>69</v>
      </c>
      <c r="FR43" s="207" t="s">
        <v>69</v>
      </c>
      <c r="FS43" s="207" t="s">
        <v>69</v>
      </c>
      <c r="FT43" s="207" t="s">
        <v>69</v>
      </c>
      <c r="FU43" s="207" t="s">
        <v>69</v>
      </c>
      <c r="FV43" s="207" t="s">
        <v>69</v>
      </c>
      <c r="FW43" s="207" t="s">
        <v>69</v>
      </c>
      <c r="FX43" s="207" t="s">
        <v>69</v>
      </c>
      <c r="FY43" s="207" t="s">
        <v>69</v>
      </c>
      <c r="FZ43" s="207" t="s">
        <v>69</v>
      </c>
      <c r="GA43" s="207" t="s">
        <v>69</v>
      </c>
      <c r="GB43" s="207" t="s">
        <v>69</v>
      </c>
      <c r="GC43" s="207" t="s">
        <v>69</v>
      </c>
      <c r="GD43" s="207" t="s">
        <v>69</v>
      </c>
      <c r="GE43" s="207" t="s">
        <v>69</v>
      </c>
      <c r="GF43" s="207" t="s">
        <v>69</v>
      </c>
      <c r="GG43" s="207" t="s">
        <v>69</v>
      </c>
      <c r="GH43" s="207" t="s">
        <v>69</v>
      </c>
      <c r="GI43" s="207" t="s">
        <v>69</v>
      </c>
      <c r="GJ43" s="207" t="s">
        <v>69</v>
      </c>
      <c r="GK43" s="207" t="s">
        <v>69</v>
      </c>
      <c r="GL43" s="207" t="s">
        <v>69</v>
      </c>
      <c r="GM43" s="207" t="s">
        <v>69</v>
      </c>
      <c r="GN43" s="207" t="s">
        <v>69</v>
      </c>
      <c r="GO43" s="207" t="s">
        <v>69</v>
      </c>
      <c r="GP43" s="207" t="s">
        <v>69</v>
      </c>
      <c r="GQ43" s="207" t="s">
        <v>69</v>
      </c>
      <c r="GR43" s="207" t="s">
        <v>69</v>
      </c>
      <c r="GS43" s="207" t="s">
        <v>69</v>
      </c>
      <c r="GT43" s="207" t="s">
        <v>69</v>
      </c>
      <c r="GU43" s="207" t="s">
        <v>69</v>
      </c>
      <c r="GV43" s="207" t="s">
        <v>69</v>
      </c>
      <c r="GW43" s="207" t="s">
        <v>69</v>
      </c>
      <c r="GX43" s="207" t="s">
        <v>69</v>
      </c>
      <c r="GY43" s="207" t="s">
        <v>69</v>
      </c>
      <c r="GZ43" s="207" t="s">
        <v>69</v>
      </c>
      <c r="HA43" s="207" t="s">
        <v>69</v>
      </c>
      <c r="HB43" s="207" t="s">
        <v>69</v>
      </c>
      <c r="HC43" s="207" t="s">
        <v>69</v>
      </c>
      <c r="HD43" s="207" t="s">
        <v>69</v>
      </c>
      <c r="HE43" s="207" t="s">
        <v>69</v>
      </c>
      <c r="HF43" s="207" t="s">
        <v>69</v>
      </c>
      <c r="HG43" s="207" t="s">
        <v>69</v>
      </c>
      <c r="HH43" s="207" t="s">
        <v>69</v>
      </c>
      <c r="HI43" s="207" t="s">
        <v>69</v>
      </c>
      <c r="HJ43" s="207" t="s">
        <v>69</v>
      </c>
      <c r="HK43" s="207" t="s">
        <v>69</v>
      </c>
      <c r="HL43" s="207" t="s">
        <v>69</v>
      </c>
      <c r="HM43" s="207" t="s">
        <v>69</v>
      </c>
      <c r="HN43" s="207" t="s">
        <v>69</v>
      </c>
      <c r="HO43" s="207" t="s">
        <v>69</v>
      </c>
      <c r="HP43" s="207" t="s">
        <v>69</v>
      </c>
      <c r="HQ43" s="207" t="s">
        <v>69</v>
      </c>
      <c r="HR43" s="207" t="s">
        <v>69</v>
      </c>
      <c r="HS43" s="207" t="s">
        <v>69</v>
      </c>
      <c r="HT43" s="207" t="s">
        <v>69</v>
      </c>
      <c r="HU43" s="207" t="s">
        <v>69</v>
      </c>
      <c r="HV43" s="207" t="s">
        <v>69</v>
      </c>
      <c r="HW43" s="207" t="s">
        <v>69</v>
      </c>
      <c r="HX43" s="207" t="s">
        <v>69</v>
      </c>
      <c r="HY43" s="207" t="s">
        <v>69</v>
      </c>
      <c r="HZ43" s="207" t="s">
        <v>69</v>
      </c>
      <c r="IA43" s="207" t="s">
        <v>69</v>
      </c>
      <c r="IB43" s="207" t="s">
        <v>69</v>
      </c>
      <c r="IC43" s="207" t="s">
        <v>69</v>
      </c>
      <c r="ID43" s="207" t="s">
        <v>69</v>
      </c>
      <c r="IE43" s="207" t="s">
        <v>69</v>
      </c>
      <c r="IF43" s="207" t="s">
        <v>69</v>
      </c>
      <c r="IG43" s="207" t="s">
        <v>69</v>
      </c>
      <c r="IH43" s="207" t="s">
        <v>69</v>
      </c>
      <c r="II43" s="207" t="s">
        <v>69</v>
      </c>
      <c r="IJ43" s="207" t="s">
        <v>69</v>
      </c>
      <c r="IK43" s="207" t="s">
        <v>69</v>
      </c>
      <c r="IL43" s="207" t="s">
        <v>69</v>
      </c>
      <c r="IM43" s="207" t="s">
        <v>69</v>
      </c>
      <c r="IN43" s="207" t="s">
        <v>69</v>
      </c>
      <c r="IO43" s="207" t="s">
        <v>69</v>
      </c>
      <c r="IP43" s="207" t="s">
        <v>69</v>
      </c>
      <c r="IQ43" s="207" t="s">
        <v>69</v>
      </c>
      <c r="IR43" s="207" t="s">
        <v>69</v>
      </c>
      <c r="IS43" s="207" t="s">
        <v>69</v>
      </c>
      <c r="IT43" s="207" t="s">
        <v>69</v>
      </c>
      <c r="IU43" s="207" t="s">
        <v>69</v>
      </c>
      <c r="IV43" s="207" t="s">
        <v>69</v>
      </c>
      <c r="IW43" s="207" t="s">
        <v>69</v>
      </c>
      <c r="IX43" s="207" t="s">
        <v>69</v>
      </c>
      <c r="IY43" s="207" t="s">
        <v>69</v>
      </c>
      <c r="IZ43" s="207" t="s">
        <v>69</v>
      </c>
      <c r="JA43" s="207" t="s">
        <v>69</v>
      </c>
      <c r="JB43" s="207" t="s">
        <v>69</v>
      </c>
      <c r="JC43" s="207" t="s">
        <v>69</v>
      </c>
      <c r="JD43" s="207" t="s">
        <v>69</v>
      </c>
      <c r="JE43" s="207" t="s">
        <v>69</v>
      </c>
      <c r="JF43" s="207" t="s">
        <v>69</v>
      </c>
      <c r="JG43" s="207" t="s">
        <v>69</v>
      </c>
      <c r="JH43" s="207" t="s">
        <v>69</v>
      </c>
      <c r="JI43" s="207" t="s">
        <v>69</v>
      </c>
      <c r="JJ43" s="207" t="s">
        <v>69</v>
      </c>
      <c r="JK43" s="207" t="s">
        <v>69</v>
      </c>
      <c r="JL43" s="207" t="s">
        <v>69</v>
      </c>
      <c r="JM43" s="207" t="s">
        <v>69</v>
      </c>
      <c r="JN43" s="207" t="s">
        <v>69</v>
      </c>
      <c r="JO43" s="207" t="s">
        <v>69</v>
      </c>
      <c r="JP43" s="207" t="s">
        <v>69</v>
      </c>
      <c r="JQ43" s="207" t="s">
        <v>69</v>
      </c>
      <c r="JR43" s="207" t="s">
        <v>69</v>
      </c>
      <c r="JS43" s="207" t="s">
        <v>69</v>
      </c>
      <c r="JT43" s="207" t="s">
        <v>69</v>
      </c>
      <c r="JU43" s="207" t="s">
        <v>69</v>
      </c>
      <c r="JV43" s="207" t="s">
        <v>69</v>
      </c>
      <c r="JW43" s="207" t="s">
        <v>69</v>
      </c>
      <c r="JX43" s="207" t="s">
        <v>69</v>
      </c>
      <c r="JY43" s="207" t="s">
        <v>69</v>
      </c>
      <c r="JZ43" s="207" t="s">
        <v>69</v>
      </c>
      <c r="KA43" s="207" t="s">
        <v>69</v>
      </c>
      <c r="KB43" s="207" t="s">
        <v>69</v>
      </c>
      <c r="KC43" s="207" t="s">
        <v>69</v>
      </c>
      <c r="KD43" s="207" t="s">
        <v>69</v>
      </c>
      <c r="KE43" s="207" t="s">
        <v>69</v>
      </c>
      <c r="KF43" s="207" t="s">
        <v>69</v>
      </c>
      <c r="KG43" s="207" t="s">
        <v>69</v>
      </c>
      <c r="KH43" s="207" t="s">
        <v>69</v>
      </c>
      <c r="KI43" s="207" t="s">
        <v>69</v>
      </c>
      <c r="KJ43" s="207" t="s">
        <v>69</v>
      </c>
      <c r="KK43" s="207" t="s">
        <v>69</v>
      </c>
      <c r="KL43" s="207" t="s">
        <v>69</v>
      </c>
      <c r="KM43" s="207" t="s">
        <v>69</v>
      </c>
      <c r="KN43" s="207" t="s">
        <v>69</v>
      </c>
      <c r="KO43" s="207" t="s">
        <v>69</v>
      </c>
      <c r="KP43" s="207" t="s">
        <v>69</v>
      </c>
      <c r="KQ43" s="207" t="s">
        <v>69</v>
      </c>
      <c r="KR43" s="207" t="s">
        <v>69</v>
      </c>
      <c r="KS43" s="207" t="s">
        <v>69</v>
      </c>
      <c r="KT43" s="207" t="s">
        <v>69</v>
      </c>
      <c r="KU43" s="207" t="s">
        <v>69</v>
      </c>
      <c r="KV43" s="207" t="s">
        <v>69</v>
      </c>
      <c r="KW43" s="207" t="s">
        <v>69</v>
      </c>
      <c r="KX43" s="207" t="s">
        <v>69</v>
      </c>
      <c r="KY43" s="207" t="s">
        <v>69</v>
      </c>
      <c r="KZ43" s="207" t="s">
        <v>69</v>
      </c>
      <c r="LA43" s="207" t="s">
        <v>69</v>
      </c>
      <c r="LB43" s="207" t="s">
        <v>69</v>
      </c>
      <c r="LC43" s="207" t="s">
        <v>69</v>
      </c>
      <c r="LD43" s="207" t="s">
        <v>69</v>
      </c>
      <c r="LE43" s="207" t="s">
        <v>69</v>
      </c>
      <c r="LF43" s="207" t="s">
        <v>69</v>
      </c>
      <c r="LG43" s="207" t="s">
        <v>69</v>
      </c>
      <c r="LH43" s="207" t="s">
        <v>69</v>
      </c>
      <c r="LI43" s="207" t="s">
        <v>69</v>
      </c>
      <c r="LJ43" s="207" t="s">
        <v>69</v>
      </c>
      <c r="LK43" s="207" t="s">
        <v>69</v>
      </c>
      <c r="LL43" s="207" t="s">
        <v>69</v>
      </c>
      <c r="LM43" s="207" t="s">
        <v>69</v>
      </c>
      <c r="LN43" s="207" t="s">
        <v>69</v>
      </c>
      <c r="LO43" s="207" t="s">
        <v>69</v>
      </c>
      <c r="LP43" s="207" t="s">
        <v>69</v>
      </c>
      <c r="LQ43" s="207" t="s">
        <v>69</v>
      </c>
      <c r="LR43" s="207" t="s">
        <v>69</v>
      </c>
      <c r="LS43" s="207" t="s">
        <v>69</v>
      </c>
      <c r="LT43" s="207" t="s">
        <v>69</v>
      </c>
      <c r="LU43" s="207" t="s">
        <v>69</v>
      </c>
      <c r="LV43" s="207" t="s">
        <v>69</v>
      </c>
      <c r="LW43" s="207" t="s">
        <v>69</v>
      </c>
      <c r="LX43" s="207" t="s">
        <v>69</v>
      </c>
      <c r="LY43" s="207" t="s">
        <v>69</v>
      </c>
      <c r="LZ43" s="207" t="s">
        <v>69</v>
      </c>
      <c r="MA43" s="207" t="s">
        <v>69</v>
      </c>
      <c r="MB43" s="207" t="s">
        <v>69</v>
      </c>
      <c r="MC43" s="207" t="s">
        <v>69</v>
      </c>
      <c r="MD43" s="207" t="s">
        <v>69</v>
      </c>
      <c r="ME43" s="207" t="s">
        <v>69</v>
      </c>
      <c r="MF43" s="207" t="s">
        <v>69</v>
      </c>
      <c r="MG43" s="207" t="s">
        <v>69</v>
      </c>
      <c r="MH43" s="207" t="s">
        <v>69</v>
      </c>
      <c r="MI43" s="207" t="s">
        <v>69</v>
      </c>
      <c r="MJ43" s="207" t="s">
        <v>69</v>
      </c>
      <c r="MK43" s="207" t="s">
        <v>69</v>
      </c>
      <c r="ML43" s="207" t="s">
        <v>69</v>
      </c>
      <c r="MM43" s="207" t="s">
        <v>69</v>
      </c>
      <c r="MN43" s="207" t="s">
        <v>69</v>
      </c>
      <c r="MO43" s="207" t="s">
        <v>69</v>
      </c>
      <c r="MP43" s="207" t="s">
        <v>69</v>
      </c>
      <c r="MQ43" s="207" t="s">
        <v>69</v>
      </c>
      <c r="MR43" s="207" t="s">
        <v>69</v>
      </c>
      <c r="MS43" s="207" t="s">
        <v>69</v>
      </c>
      <c r="MT43" s="207" t="s">
        <v>69</v>
      </c>
      <c r="MU43" s="207" t="s">
        <v>69</v>
      </c>
      <c r="MV43" s="207" t="s">
        <v>69</v>
      </c>
      <c r="MW43" s="207" t="s">
        <v>69</v>
      </c>
      <c r="MX43" s="207" t="s">
        <v>69</v>
      </c>
      <c r="MY43" s="207" t="s">
        <v>69</v>
      </c>
      <c r="MZ43" s="207" t="s">
        <v>69</v>
      </c>
      <c r="NA43" s="207" t="s">
        <v>69</v>
      </c>
      <c r="NB43" s="207" t="s">
        <v>69</v>
      </c>
      <c r="NC43" s="207" t="s">
        <v>69</v>
      </c>
      <c r="ND43" s="207" t="s">
        <v>69</v>
      </c>
      <c r="NE43" s="207" t="s">
        <v>69</v>
      </c>
      <c r="NF43" s="207" t="s">
        <v>69</v>
      </c>
      <c r="NG43" s="207" t="s">
        <v>69</v>
      </c>
      <c r="NH43" s="207" t="s">
        <v>69</v>
      </c>
      <c r="NI43" s="207" t="s">
        <v>69</v>
      </c>
      <c r="NJ43" s="207" t="s">
        <v>69</v>
      </c>
      <c r="NK43" s="207" t="s">
        <v>69</v>
      </c>
      <c r="NL43" s="207" t="s">
        <v>69</v>
      </c>
      <c r="NM43" s="207" t="s">
        <v>69</v>
      </c>
      <c r="NN43" s="207" t="s">
        <v>69</v>
      </c>
      <c r="NO43" s="207" t="s">
        <v>69</v>
      </c>
      <c r="NP43" s="207" t="s">
        <v>69</v>
      </c>
      <c r="NQ43" s="207" t="s">
        <v>69</v>
      </c>
      <c r="NR43" s="207" t="s">
        <v>69</v>
      </c>
      <c r="NS43" s="207" t="s">
        <v>69</v>
      </c>
      <c r="NT43" s="207" t="s">
        <v>69</v>
      </c>
      <c r="NU43" s="207" t="s">
        <v>69</v>
      </c>
      <c r="NV43" s="207" t="s">
        <v>69</v>
      </c>
      <c r="NW43" s="207" t="s">
        <v>69</v>
      </c>
      <c r="NX43" s="207" t="s">
        <v>69</v>
      </c>
      <c r="NY43" s="207" t="s">
        <v>69</v>
      </c>
      <c r="NZ43" s="207" t="s">
        <v>69</v>
      </c>
      <c r="OA43" s="207" t="s">
        <v>69</v>
      </c>
      <c r="OB43" s="207" t="s">
        <v>69</v>
      </c>
      <c r="OC43" s="207" t="s">
        <v>69</v>
      </c>
      <c r="OD43" s="207" t="s">
        <v>69</v>
      </c>
      <c r="OE43" s="207" t="s">
        <v>69</v>
      </c>
      <c r="OF43" s="207" t="s">
        <v>69</v>
      </c>
      <c r="OG43" s="207" t="s">
        <v>69</v>
      </c>
      <c r="OH43" s="207" t="s">
        <v>69</v>
      </c>
      <c r="OI43" s="207" t="s">
        <v>69</v>
      </c>
      <c r="OJ43" s="207" t="s">
        <v>69</v>
      </c>
      <c r="OK43" s="207" t="s">
        <v>69</v>
      </c>
      <c r="OL43" s="207" t="s">
        <v>69</v>
      </c>
      <c r="OM43" s="207" t="s">
        <v>69</v>
      </c>
      <c r="ON43" s="207" t="s">
        <v>69</v>
      </c>
      <c r="OO43" s="207" t="s">
        <v>69</v>
      </c>
      <c r="OP43" s="207" t="s">
        <v>69</v>
      </c>
      <c r="OQ43" s="207" t="s">
        <v>69</v>
      </c>
      <c r="OR43" s="207" t="s">
        <v>69</v>
      </c>
      <c r="OS43" s="207" t="s">
        <v>69</v>
      </c>
      <c r="OT43" s="207" t="s">
        <v>69</v>
      </c>
      <c r="OU43" s="207" t="s">
        <v>69</v>
      </c>
      <c r="OV43" s="207" t="s">
        <v>69</v>
      </c>
      <c r="OW43" s="207" t="s">
        <v>69</v>
      </c>
      <c r="OX43" s="207" t="s">
        <v>69</v>
      </c>
      <c r="OY43" s="207" t="s">
        <v>69</v>
      </c>
      <c r="OZ43" s="207" t="s">
        <v>69</v>
      </c>
      <c r="PA43" s="207" t="s">
        <v>69</v>
      </c>
      <c r="PB43" s="207" t="s">
        <v>69</v>
      </c>
      <c r="PC43" s="207" t="s">
        <v>69</v>
      </c>
      <c r="PD43" s="207" t="s">
        <v>69</v>
      </c>
      <c r="PE43" s="207" t="s">
        <v>69</v>
      </c>
      <c r="PF43" s="207" t="s">
        <v>69</v>
      </c>
      <c r="PG43" s="207" t="s">
        <v>69</v>
      </c>
      <c r="PH43" s="207" t="s">
        <v>69</v>
      </c>
      <c r="PI43" s="207" t="s">
        <v>69</v>
      </c>
      <c r="PJ43" s="207" t="s">
        <v>69</v>
      </c>
      <c r="PK43" s="207" t="s">
        <v>69</v>
      </c>
      <c r="PL43" s="207" t="s">
        <v>69</v>
      </c>
      <c r="PM43" s="207" t="s">
        <v>69</v>
      </c>
      <c r="PN43" s="207" t="s">
        <v>69</v>
      </c>
      <c r="PO43" s="207" t="s">
        <v>69</v>
      </c>
      <c r="PP43" s="207" t="s">
        <v>69</v>
      </c>
      <c r="PQ43" s="207" t="s">
        <v>69</v>
      </c>
      <c r="PR43" s="207" t="s">
        <v>69</v>
      </c>
      <c r="PS43" s="207" t="s">
        <v>69</v>
      </c>
      <c r="PT43" s="207" t="s">
        <v>69</v>
      </c>
      <c r="PU43" s="207" t="s">
        <v>69</v>
      </c>
      <c r="PV43" s="207" t="s">
        <v>69</v>
      </c>
      <c r="PW43" s="207" t="s">
        <v>69</v>
      </c>
      <c r="PX43" s="207" t="s">
        <v>69</v>
      </c>
      <c r="PY43" s="207" t="s">
        <v>69</v>
      </c>
      <c r="PZ43" s="207" t="s">
        <v>69</v>
      </c>
      <c r="QA43" s="207" t="s">
        <v>69</v>
      </c>
      <c r="QB43" s="207" t="s">
        <v>69</v>
      </c>
      <c r="QC43" s="207" t="s">
        <v>69</v>
      </c>
      <c r="QD43" s="207" t="s">
        <v>69</v>
      </c>
      <c r="QE43" s="207" t="s">
        <v>69</v>
      </c>
      <c r="QF43" s="207" t="s">
        <v>69</v>
      </c>
      <c r="QG43" s="207" t="s">
        <v>69</v>
      </c>
      <c r="QH43" s="207" t="s">
        <v>69</v>
      </c>
      <c r="QI43" s="207" t="s">
        <v>69</v>
      </c>
      <c r="QJ43" s="207" t="s">
        <v>69</v>
      </c>
      <c r="QK43" s="207" t="s">
        <v>69</v>
      </c>
      <c r="QL43" s="207" t="s">
        <v>69</v>
      </c>
      <c r="QM43" s="207" t="s">
        <v>69</v>
      </c>
      <c r="QN43" s="207" t="s">
        <v>69</v>
      </c>
      <c r="QO43" s="207" t="s">
        <v>69</v>
      </c>
      <c r="QP43" s="207" t="s">
        <v>69</v>
      </c>
      <c r="QQ43" s="207" t="s">
        <v>69</v>
      </c>
      <c r="QR43" s="207" t="s">
        <v>69</v>
      </c>
      <c r="QS43" s="207" t="s">
        <v>69</v>
      </c>
      <c r="QT43" s="207" t="s">
        <v>69</v>
      </c>
      <c r="QU43" s="207" t="s">
        <v>69</v>
      </c>
      <c r="QV43" s="207" t="s">
        <v>69</v>
      </c>
      <c r="QW43" s="207" t="s">
        <v>69</v>
      </c>
      <c r="QX43" s="207" t="s">
        <v>69</v>
      </c>
      <c r="QY43" s="207" t="s">
        <v>69</v>
      </c>
      <c r="QZ43" s="207" t="s">
        <v>69</v>
      </c>
      <c r="RA43" s="207" t="s">
        <v>69</v>
      </c>
      <c r="RB43" s="207" t="s">
        <v>69</v>
      </c>
      <c r="RC43" s="207" t="s">
        <v>69</v>
      </c>
      <c r="RD43" s="207" t="s">
        <v>69</v>
      </c>
      <c r="RE43" s="207" t="s">
        <v>69</v>
      </c>
      <c r="RF43" s="207" t="s">
        <v>69</v>
      </c>
      <c r="RG43" s="207" t="s">
        <v>69</v>
      </c>
      <c r="RH43" s="207" t="s">
        <v>69</v>
      </c>
      <c r="RI43" s="207" t="s">
        <v>69</v>
      </c>
      <c r="RJ43" s="207" t="s">
        <v>69</v>
      </c>
      <c r="RK43" s="207" t="s">
        <v>69</v>
      </c>
      <c r="RL43" s="207" t="s">
        <v>69</v>
      </c>
      <c r="RM43" s="207" t="s">
        <v>27</v>
      </c>
      <c r="RN43" s="207" t="s">
        <v>26</v>
      </c>
      <c r="RO43" s="207" t="s">
        <v>26</v>
      </c>
      <c r="RP43" s="207" t="s">
        <v>26</v>
      </c>
      <c r="RQ43" s="207" t="s">
        <v>26</v>
      </c>
      <c r="RR43" s="207" t="s">
        <v>26</v>
      </c>
      <c r="RS43" s="207" t="s">
        <v>26</v>
      </c>
      <c r="RT43" s="207" t="s">
        <v>26</v>
      </c>
      <c r="RU43" s="207" t="s">
        <v>26</v>
      </c>
      <c r="RV43" s="207" t="s">
        <v>26</v>
      </c>
      <c r="RW43" s="207" t="s">
        <v>26</v>
      </c>
      <c r="RX43" s="207" t="s">
        <v>26</v>
      </c>
      <c r="RY43" s="207" t="s">
        <v>26</v>
      </c>
      <c r="RZ43" s="207" t="s">
        <v>26</v>
      </c>
      <c r="SA43" s="207" t="s">
        <v>26</v>
      </c>
      <c r="SB43" s="207" t="s">
        <v>26</v>
      </c>
      <c r="SC43" s="207" t="s">
        <v>26</v>
      </c>
      <c r="SD43" s="207" t="s">
        <v>26</v>
      </c>
      <c r="SE43" s="207" t="s">
        <v>27</v>
      </c>
      <c r="SF43" s="207" t="s">
        <v>26</v>
      </c>
      <c r="SG43" s="207" t="s">
        <v>26</v>
      </c>
      <c r="SH43" s="207" t="s">
        <v>27</v>
      </c>
      <c r="SI43" s="207" t="s">
        <v>26</v>
      </c>
      <c r="SJ43" s="207" t="s">
        <v>26</v>
      </c>
      <c r="SK43" s="207" t="s">
        <v>26</v>
      </c>
      <c r="SL43" s="207" t="s">
        <v>26</v>
      </c>
      <c r="SM43" s="207" t="s">
        <v>26</v>
      </c>
      <c r="SN43" s="207" t="s">
        <v>26</v>
      </c>
      <c r="SO43" s="207" t="s">
        <v>26</v>
      </c>
      <c r="SP43" s="207" t="s">
        <v>26</v>
      </c>
      <c r="SQ43" s="207" t="s">
        <v>26</v>
      </c>
      <c r="SR43" s="207" t="s">
        <v>26</v>
      </c>
      <c r="SS43" s="207" t="s">
        <v>26</v>
      </c>
      <c r="ST43" s="207" t="s">
        <v>26</v>
      </c>
      <c r="SU43" s="207" t="s">
        <v>26</v>
      </c>
      <c r="SV43" s="207" t="s">
        <v>26</v>
      </c>
      <c r="SW43" s="207" t="s">
        <v>26</v>
      </c>
      <c r="SX43" s="207" t="s">
        <v>26</v>
      </c>
      <c r="SY43" s="207" t="s">
        <v>26</v>
      </c>
      <c r="SZ43" s="207" t="s">
        <v>26</v>
      </c>
      <c r="TA43" s="207" t="s">
        <v>26</v>
      </c>
      <c r="TB43" s="207" t="s">
        <v>26</v>
      </c>
      <c r="TC43" s="207" t="s">
        <v>26</v>
      </c>
      <c r="TD43" s="207" t="s">
        <v>26</v>
      </c>
      <c r="TE43" s="207" t="s">
        <v>26</v>
      </c>
      <c r="TF43" s="207" t="s">
        <v>26</v>
      </c>
      <c r="TG43" s="207" t="s">
        <v>26</v>
      </c>
      <c r="TH43" s="207" t="s">
        <v>26</v>
      </c>
      <c r="TI43" s="207" t="s">
        <v>27</v>
      </c>
      <c r="TJ43" s="207" t="s">
        <v>26</v>
      </c>
      <c r="TK43" s="207" t="s">
        <v>26</v>
      </c>
      <c r="TL43" s="207" t="s">
        <v>26</v>
      </c>
      <c r="TM43" s="207" t="s">
        <v>26</v>
      </c>
      <c r="TN43" s="207" t="s">
        <v>26</v>
      </c>
      <c r="TO43" s="207" t="s">
        <v>26</v>
      </c>
      <c r="TP43" s="207" t="s">
        <v>26</v>
      </c>
      <c r="TQ43" s="207" t="s">
        <v>26</v>
      </c>
      <c r="TR43" s="207" t="s">
        <v>27</v>
      </c>
      <c r="TS43" s="207" t="s">
        <v>26</v>
      </c>
      <c r="TT43" s="207" t="s">
        <v>26</v>
      </c>
      <c r="TU43" s="207" t="s">
        <v>26</v>
      </c>
      <c r="TV43" s="207" t="s">
        <v>26</v>
      </c>
      <c r="TW43" s="207" t="s">
        <v>26</v>
      </c>
      <c r="TX43" s="207" t="s">
        <v>26</v>
      </c>
      <c r="TY43" s="207" t="s">
        <v>26</v>
      </c>
      <c r="TZ43" s="207" t="s">
        <v>26</v>
      </c>
      <c r="UA43" s="207" t="s">
        <v>26</v>
      </c>
      <c r="UB43" s="207" t="s">
        <v>26</v>
      </c>
      <c r="UC43" s="207" t="s">
        <v>26</v>
      </c>
      <c r="UD43" s="207" t="s">
        <v>26</v>
      </c>
      <c r="UE43" s="207" t="s">
        <v>26</v>
      </c>
      <c r="UF43" s="207" t="s">
        <v>26</v>
      </c>
      <c r="UG43" s="207" t="s">
        <v>26</v>
      </c>
      <c r="UH43" s="207" t="s">
        <v>26</v>
      </c>
      <c r="UI43" s="207" t="s">
        <v>26</v>
      </c>
      <c r="UJ43" s="207" t="s">
        <v>26</v>
      </c>
      <c r="UK43" s="207" t="s">
        <v>26</v>
      </c>
      <c r="UL43" s="207" t="s">
        <v>26</v>
      </c>
      <c r="UM43" s="207" t="s">
        <v>26</v>
      </c>
      <c r="UN43" s="207" t="s">
        <v>26</v>
      </c>
      <c r="UO43" s="207" t="s">
        <v>27</v>
      </c>
      <c r="UP43" s="207" t="s">
        <v>26</v>
      </c>
      <c r="UQ43" s="207" t="s">
        <v>26</v>
      </c>
      <c r="UR43" s="207" t="s">
        <v>26</v>
      </c>
      <c r="US43" s="207" t="s">
        <v>26</v>
      </c>
      <c r="UT43" s="207" t="s">
        <v>26</v>
      </c>
      <c r="UU43" s="207" t="s">
        <v>26</v>
      </c>
      <c r="UV43" s="207" t="s">
        <v>27</v>
      </c>
      <c r="UW43" s="207" t="s">
        <v>26</v>
      </c>
      <c r="UX43" s="207" t="s">
        <v>26</v>
      </c>
      <c r="UY43" s="207" t="s">
        <v>26</v>
      </c>
      <c r="UZ43" s="207" t="s">
        <v>26</v>
      </c>
      <c r="VA43" s="207" t="s">
        <v>26</v>
      </c>
      <c r="VB43" s="207" t="s">
        <v>26</v>
      </c>
      <c r="VC43" s="207" t="s">
        <v>26</v>
      </c>
      <c r="VD43" s="207" t="s">
        <v>26</v>
      </c>
      <c r="VE43" s="207" t="s">
        <v>26</v>
      </c>
      <c r="VF43" s="207" t="s">
        <v>26</v>
      </c>
      <c r="VG43" s="207" t="s">
        <v>26</v>
      </c>
      <c r="VH43" s="207" t="s">
        <v>26</v>
      </c>
      <c r="VI43" s="207" t="s">
        <v>26</v>
      </c>
      <c r="VJ43" s="207" t="s">
        <v>26</v>
      </c>
      <c r="VK43" s="207" t="s">
        <v>26</v>
      </c>
      <c r="VL43" s="207" t="s">
        <v>26</v>
      </c>
      <c r="VM43" s="207" t="s">
        <v>26</v>
      </c>
      <c r="VN43" s="207" t="s">
        <v>26</v>
      </c>
      <c r="VO43" s="207" t="s">
        <v>26</v>
      </c>
      <c r="VP43" s="207">
        <v>0</v>
      </c>
      <c r="VQ43" s="207" t="s">
        <v>26</v>
      </c>
      <c r="VR43" s="207" t="s">
        <v>26</v>
      </c>
      <c r="VS43" s="207" t="s">
        <v>26</v>
      </c>
      <c r="VT43" s="207" t="s">
        <v>26</v>
      </c>
      <c r="VU43" s="207" t="s">
        <v>26</v>
      </c>
      <c r="VV43" s="207" t="s">
        <v>26</v>
      </c>
      <c r="VW43" s="207" t="s">
        <v>26</v>
      </c>
      <c r="VX43" s="207" t="s">
        <v>26</v>
      </c>
      <c r="VY43" s="207" t="s">
        <v>26</v>
      </c>
      <c r="VZ43" s="207" t="s">
        <v>26</v>
      </c>
      <c r="WA43" s="207" t="s">
        <v>26</v>
      </c>
      <c r="WB43" s="207" t="s">
        <v>26</v>
      </c>
      <c r="WC43" s="207" t="s">
        <v>26</v>
      </c>
      <c r="WD43" s="207" t="s">
        <v>26</v>
      </c>
      <c r="WE43" s="207" t="s">
        <v>26</v>
      </c>
      <c r="WF43" s="207" t="s">
        <v>26</v>
      </c>
      <c r="WG43" s="207" t="s">
        <v>26</v>
      </c>
      <c r="WH43" s="207" t="s">
        <v>26</v>
      </c>
      <c r="WI43" s="207" t="s">
        <v>27</v>
      </c>
      <c r="WJ43" s="207" t="s">
        <v>69</v>
      </c>
      <c r="WK43" s="207" t="s">
        <v>26</v>
      </c>
      <c r="WL43" s="207" t="s">
        <v>26</v>
      </c>
      <c r="WM43" s="207" t="s">
        <v>26</v>
      </c>
      <c r="WN43" s="207" t="s">
        <v>26</v>
      </c>
      <c r="WO43" s="207" t="s">
        <v>26</v>
      </c>
      <c r="WP43" s="207" t="s">
        <v>26</v>
      </c>
      <c r="WQ43" s="207" t="s">
        <v>26</v>
      </c>
      <c r="WR43" s="207" t="s">
        <v>69</v>
      </c>
      <c r="WS43" s="207" t="s">
        <v>69</v>
      </c>
      <c r="WT43" s="207" t="s">
        <v>69</v>
      </c>
      <c r="WU43" s="207" t="s">
        <v>26</v>
      </c>
      <c r="WV43" s="207" t="s">
        <v>26</v>
      </c>
      <c r="WW43" s="207" t="s">
        <v>27</v>
      </c>
      <c r="WX43" s="207" t="s">
        <v>26</v>
      </c>
      <c r="WY43" s="207" t="s">
        <v>26</v>
      </c>
      <c r="WZ43" s="207" t="s">
        <v>27</v>
      </c>
      <c r="XA43" s="207" t="s">
        <v>26</v>
      </c>
      <c r="XB43" s="207" t="s">
        <v>26</v>
      </c>
      <c r="XC43" s="207" t="s">
        <v>26</v>
      </c>
      <c r="XD43" s="207" t="s">
        <v>26</v>
      </c>
      <c r="XE43" s="207" t="s">
        <v>26</v>
      </c>
      <c r="XF43" s="207" t="s">
        <v>26</v>
      </c>
      <c r="XG43" s="207" t="s">
        <v>26</v>
      </c>
      <c r="XH43" s="207" t="s">
        <v>26</v>
      </c>
      <c r="XI43" s="207" t="s">
        <v>26</v>
      </c>
      <c r="XJ43" s="207" t="s">
        <v>26</v>
      </c>
      <c r="XK43" s="207" t="s">
        <v>26</v>
      </c>
      <c r="XL43" s="207" t="s">
        <v>26</v>
      </c>
      <c r="XM43" s="207" t="s">
        <v>26</v>
      </c>
      <c r="XN43" s="207" t="s">
        <v>26</v>
      </c>
      <c r="XO43" s="207" t="s">
        <v>26</v>
      </c>
      <c r="XP43" s="207" t="s">
        <v>26</v>
      </c>
      <c r="XQ43" s="207" t="s">
        <v>26</v>
      </c>
      <c r="XR43" s="207" t="s">
        <v>26</v>
      </c>
      <c r="XS43" s="207" t="s">
        <v>26</v>
      </c>
      <c r="XT43" s="207" t="s">
        <v>26</v>
      </c>
      <c r="XU43" s="207" t="s">
        <v>26</v>
      </c>
      <c r="XV43" s="207" t="s">
        <v>26</v>
      </c>
      <c r="XW43" s="207" t="s">
        <v>26</v>
      </c>
      <c r="XX43" s="207" t="s">
        <v>26</v>
      </c>
      <c r="XY43" s="207" t="s">
        <v>26</v>
      </c>
      <c r="XZ43" s="207" t="s">
        <v>26</v>
      </c>
      <c r="YA43" s="207" t="s">
        <v>26</v>
      </c>
      <c r="YB43" s="207" t="s">
        <v>26</v>
      </c>
      <c r="YC43" s="207" t="s">
        <v>26</v>
      </c>
      <c r="YD43" s="207" t="s">
        <v>26</v>
      </c>
      <c r="YE43" s="207" t="s">
        <v>26</v>
      </c>
      <c r="YF43" s="207" t="s">
        <v>26</v>
      </c>
      <c r="YG43" s="207" t="s">
        <v>26</v>
      </c>
      <c r="YH43" s="207" t="s">
        <v>26</v>
      </c>
      <c r="YI43" s="207" t="s">
        <v>26</v>
      </c>
      <c r="YJ43" s="207" t="s">
        <v>26</v>
      </c>
      <c r="YK43" s="207" t="s">
        <v>26</v>
      </c>
      <c r="YL43" s="207" t="s">
        <v>26</v>
      </c>
      <c r="YM43" s="207" t="s">
        <v>26</v>
      </c>
      <c r="YN43" s="207" t="s">
        <v>26</v>
      </c>
      <c r="YO43" s="207" t="s">
        <v>26</v>
      </c>
      <c r="YP43" s="207" t="s">
        <v>26</v>
      </c>
      <c r="YQ43" s="207" t="s">
        <v>26</v>
      </c>
      <c r="YR43" s="207" t="s">
        <v>26</v>
      </c>
      <c r="YS43" s="207" t="s">
        <v>26</v>
      </c>
      <c r="YT43" s="207" t="s">
        <v>26</v>
      </c>
      <c r="YU43" s="207" t="s">
        <v>26</v>
      </c>
      <c r="YV43" s="207" t="s">
        <v>26</v>
      </c>
      <c r="YW43" s="207" t="s">
        <v>26</v>
      </c>
      <c r="YX43" s="207" t="s">
        <v>26</v>
      </c>
      <c r="YY43" s="207" t="s">
        <v>26</v>
      </c>
      <c r="YZ43" s="207" t="s">
        <v>26</v>
      </c>
      <c r="ZA43" s="207" t="s">
        <v>26</v>
      </c>
      <c r="ZB43" s="207" t="s">
        <v>26</v>
      </c>
      <c r="ZC43" s="207" t="s">
        <v>26</v>
      </c>
      <c r="ZD43" s="207" t="s">
        <v>26</v>
      </c>
      <c r="ZE43" s="207" t="s">
        <v>26</v>
      </c>
      <c r="ZF43" s="207" t="s">
        <v>26</v>
      </c>
      <c r="ZG43" s="207" t="s">
        <v>26</v>
      </c>
      <c r="ZH43" s="207" t="s">
        <v>26</v>
      </c>
      <c r="ZI43" s="207" t="s">
        <v>26</v>
      </c>
      <c r="ZJ43" s="207" t="s">
        <v>26</v>
      </c>
      <c r="ZK43" s="207" t="s">
        <v>26</v>
      </c>
      <c r="ZL43" s="207" t="s">
        <v>26</v>
      </c>
      <c r="ZM43" s="207" t="s">
        <v>26</v>
      </c>
      <c r="ZN43" s="207" t="s">
        <v>26</v>
      </c>
      <c r="ZO43" s="207" t="s">
        <v>26</v>
      </c>
      <c r="ZP43" s="207" t="s">
        <v>26</v>
      </c>
      <c r="ZQ43" s="207" t="s">
        <v>26</v>
      </c>
      <c r="ZR43" s="207" t="s">
        <v>26</v>
      </c>
      <c r="ZS43" s="207" t="s">
        <v>26</v>
      </c>
      <c r="ZT43" s="207" t="s">
        <v>26</v>
      </c>
      <c r="ZU43" s="207" t="s">
        <v>26</v>
      </c>
      <c r="ZV43" s="207" t="s">
        <v>26</v>
      </c>
      <c r="ZW43" s="207" t="s">
        <v>26</v>
      </c>
      <c r="ZX43" s="207" t="s">
        <v>26</v>
      </c>
      <c r="ZY43" s="207" t="s">
        <v>26</v>
      </c>
      <c r="ZZ43" s="207" t="s">
        <v>26</v>
      </c>
      <c r="AAA43" s="207" t="s">
        <v>158</v>
      </c>
      <c r="AAB43" s="207" t="s">
        <v>158</v>
      </c>
      <c r="AAC43" s="207" t="s">
        <v>158</v>
      </c>
      <c r="AAD43" s="207" t="s">
        <v>158</v>
      </c>
      <c r="AAE43" s="207" t="s">
        <v>158</v>
      </c>
      <c r="AAF43" s="207" t="s">
        <v>158</v>
      </c>
      <c r="AAG43" s="207" t="s">
        <v>158</v>
      </c>
      <c r="AAH43" s="207" t="s">
        <v>158</v>
      </c>
      <c r="AAI43" s="207" t="s">
        <v>158</v>
      </c>
      <c r="AAJ43" s="207" t="s">
        <v>158</v>
      </c>
      <c r="AAK43" s="207" t="s">
        <v>158</v>
      </c>
      <c r="AAL43" s="207" t="s">
        <v>158</v>
      </c>
      <c r="AAM43" s="207" t="s">
        <v>158</v>
      </c>
      <c r="AAN43" s="207" t="s">
        <v>158</v>
      </c>
      <c r="AAO43" s="207" t="s">
        <v>158</v>
      </c>
      <c r="AAP43" s="207" t="s">
        <v>158</v>
      </c>
      <c r="AAQ43" s="207" t="s">
        <v>158</v>
      </c>
      <c r="AAR43" s="207" t="s">
        <v>158</v>
      </c>
      <c r="AAS43" s="207" t="s">
        <v>158</v>
      </c>
      <c r="AAT43" s="207" t="s">
        <v>158</v>
      </c>
      <c r="AAU43" s="207" t="s">
        <v>158</v>
      </c>
      <c r="AAV43" s="207" t="s">
        <v>158</v>
      </c>
      <c r="AAW43" s="207" t="s">
        <v>158</v>
      </c>
      <c r="AAX43" s="207" t="s">
        <v>158</v>
      </c>
      <c r="AAY43" s="207" t="s">
        <v>158</v>
      </c>
      <c r="AAZ43" s="207" t="s">
        <v>158</v>
      </c>
      <c r="ABA43" s="306">
        <f>(ÜBERSICHT!K43)</f>
        <v>0</v>
      </c>
      <c r="ABB43" s="195">
        <f>(ÜBERSICHT!L43)</f>
        <v>0</v>
      </c>
      <c r="ABC43" s="206">
        <f t="shared" si="123"/>
        <v>218</v>
      </c>
      <c r="ABD43" s="34">
        <f t="shared" si="124"/>
        <v>207</v>
      </c>
      <c r="ABE43" s="34">
        <f t="shared" si="125"/>
        <v>10</v>
      </c>
      <c r="ABF43" s="34">
        <f t="shared" si="126"/>
        <v>1</v>
      </c>
      <c r="ABG43" s="34">
        <f t="shared" si="127"/>
        <v>0</v>
      </c>
      <c r="ABH43" s="34">
        <f t="shared" si="128"/>
        <v>0</v>
      </c>
      <c r="ABI43" s="34">
        <f t="shared" si="129"/>
        <v>478</v>
      </c>
      <c r="ABJ43" s="73">
        <f t="shared" si="130"/>
        <v>696</v>
      </c>
      <c r="ABK43" s="28"/>
      <c r="ABL43">
        <v>16</v>
      </c>
      <c r="ABM43" s="155">
        <v>780</v>
      </c>
      <c r="ABN43" s="75" t="s">
        <v>282</v>
      </c>
      <c r="ABO43" s="28"/>
      <c r="ABP43" s="271" t="str">
        <f>(Mitglieder!C45)</f>
        <v>tremas</v>
      </c>
      <c r="ABQ43" s="216">
        <f t="shared" si="103"/>
        <v>0.94954128440366981</v>
      </c>
      <c r="ABR43" s="216" t="e">
        <f t="shared" si="104"/>
        <v>#DIV/0!</v>
      </c>
      <c r="ABS43" s="34">
        <f t="shared" si="131"/>
        <v>0</v>
      </c>
      <c r="ABT43" s="34">
        <f t="shared" si="132"/>
        <v>0</v>
      </c>
      <c r="ABU43" s="34">
        <f t="shared" si="133"/>
        <v>0</v>
      </c>
      <c r="ABV43" s="34">
        <f t="shared" si="134"/>
        <v>0</v>
      </c>
      <c r="ABW43" s="34">
        <f t="shared" si="135"/>
        <v>0</v>
      </c>
      <c r="ABX43" s="34">
        <f t="shared" si="136"/>
        <v>31</v>
      </c>
      <c r="ABY43" s="73">
        <f t="shared" si="16"/>
        <v>31</v>
      </c>
      <c r="ABZ43" s="216">
        <f t="shared" si="105"/>
        <v>0.89285714285714279</v>
      </c>
      <c r="ACA43" s="34">
        <f t="shared" si="137"/>
        <v>25</v>
      </c>
      <c r="ACB43" s="34">
        <f t="shared" si="138"/>
        <v>3</v>
      </c>
      <c r="ACC43" s="34">
        <f t="shared" si="139"/>
        <v>0</v>
      </c>
      <c r="ACD43" s="34">
        <f t="shared" si="140"/>
        <v>0</v>
      </c>
      <c r="ACE43" s="34">
        <f t="shared" si="141"/>
        <v>0</v>
      </c>
      <c r="ACF43" s="34">
        <f t="shared" si="142"/>
        <v>3</v>
      </c>
      <c r="ACG43" s="73">
        <f t="shared" si="113"/>
        <v>31</v>
      </c>
      <c r="ACH43" s="216">
        <f t="shared" si="106"/>
        <v>0.93548387096774188</v>
      </c>
      <c r="ACI43" s="34">
        <f t="shared" si="143"/>
        <v>29</v>
      </c>
      <c r="ACJ43" s="34">
        <f t="shared" si="144"/>
        <v>2</v>
      </c>
      <c r="ACK43" s="34">
        <f t="shared" si="145"/>
        <v>0</v>
      </c>
      <c r="ACL43" s="34">
        <f t="shared" si="146"/>
        <v>0</v>
      </c>
      <c r="ACM43" s="34">
        <f t="shared" si="147"/>
        <v>0</v>
      </c>
      <c r="ACN43" s="34">
        <f t="shared" si="148"/>
        <v>0</v>
      </c>
      <c r="ACO43" s="73">
        <f t="shared" si="114"/>
        <v>31</v>
      </c>
      <c r="ACP43" s="216">
        <f t="shared" si="107"/>
        <v>0.93333333333333335</v>
      </c>
      <c r="ACQ43" s="34">
        <f t="shared" si="149"/>
        <v>28</v>
      </c>
      <c r="ACR43" s="34">
        <f t="shared" si="150"/>
        <v>2</v>
      </c>
      <c r="ACS43" s="34">
        <f t="shared" si="151"/>
        <v>0</v>
      </c>
      <c r="ACT43" s="34">
        <f t="shared" si="152"/>
        <v>0</v>
      </c>
      <c r="ACU43" s="34">
        <f t="shared" si="153"/>
        <v>0</v>
      </c>
      <c r="ACV43" s="34">
        <f t="shared" si="154"/>
        <v>0</v>
      </c>
      <c r="ACW43" s="73">
        <f t="shared" si="115"/>
        <v>30</v>
      </c>
      <c r="ACX43" s="216">
        <f t="shared" si="108"/>
        <v>0.967741935483871</v>
      </c>
      <c r="ACY43" s="34">
        <f t="shared" si="155"/>
        <v>30</v>
      </c>
      <c r="ACZ43" s="34">
        <f t="shared" si="156"/>
        <v>0</v>
      </c>
      <c r="ADA43" s="34">
        <f t="shared" si="157"/>
        <v>1</v>
      </c>
      <c r="ADB43" s="34">
        <f t="shared" si="158"/>
        <v>0</v>
      </c>
      <c r="ADC43" s="34">
        <f t="shared" si="159"/>
        <v>0</v>
      </c>
      <c r="ADD43" s="34">
        <f t="shared" si="160"/>
        <v>0</v>
      </c>
      <c r="ADE43" s="73">
        <f t="shared" si="116"/>
        <v>31</v>
      </c>
      <c r="ADF43" s="216">
        <f t="shared" si="109"/>
        <v>0.88461538461538469</v>
      </c>
      <c r="ADG43" s="34">
        <f t="shared" si="161"/>
        <v>23</v>
      </c>
      <c r="ADH43" s="34">
        <f t="shared" si="162"/>
        <v>3</v>
      </c>
      <c r="ADI43" s="34">
        <f t="shared" si="163"/>
        <v>0</v>
      </c>
      <c r="ADJ43" s="34">
        <f t="shared" si="164"/>
        <v>0</v>
      </c>
      <c r="ADK43" s="34">
        <f t="shared" si="165"/>
        <v>0</v>
      </c>
      <c r="ADL43" s="34">
        <f t="shared" si="166"/>
        <v>4</v>
      </c>
      <c r="ADM43" s="73">
        <f t="shared" si="117"/>
        <v>30</v>
      </c>
      <c r="ADN43" s="216">
        <f t="shared" si="110"/>
        <v>1</v>
      </c>
      <c r="ADO43" s="34">
        <f t="shared" si="167"/>
        <v>31</v>
      </c>
      <c r="ADP43" s="34">
        <f t="shared" si="168"/>
        <v>0</v>
      </c>
      <c r="ADQ43" s="34">
        <f t="shared" si="169"/>
        <v>0</v>
      </c>
      <c r="ADR43" s="34">
        <f t="shared" si="170"/>
        <v>0</v>
      </c>
      <c r="ADS43" s="34">
        <f t="shared" si="171"/>
        <v>0</v>
      </c>
      <c r="ADT43" s="34">
        <f t="shared" si="172"/>
        <v>0</v>
      </c>
      <c r="ADU43" s="73">
        <f t="shared" si="118"/>
        <v>31</v>
      </c>
      <c r="ADV43" s="216">
        <f t="shared" si="111"/>
        <v>1</v>
      </c>
      <c r="ADW43" s="34">
        <f t="shared" si="72"/>
        <v>31</v>
      </c>
      <c r="ADX43" s="34">
        <f t="shared" si="73"/>
        <v>0</v>
      </c>
      <c r="ADY43" s="34">
        <f t="shared" si="74"/>
        <v>0</v>
      </c>
      <c r="ADZ43" s="34">
        <f t="shared" si="75"/>
        <v>0</v>
      </c>
      <c r="AEA43" s="34">
        <f t="shared" si="76"/>
        <v>0</v>
      </c>
      <c r="AEB43" s="34">
        <f t="shared" si="77"/>
        <v>0</v>
      </c>
      <c r="AEC43" s="73">
        <f t="shared" si="119"/>
        <v>31</v>
      </c>
      <c r="AED43" s="216">
        <f t="shared" si="112"/>
        <v>1</v>
      </c>
      <c r="AEE43" s="34">
        <f t="shared" si="79"/>
        <v>10</v>
      </c>
      <c r="AEF43" s="34">
        <f t="shared" si="80"/>
        <v>0</v>
      </c>
      <c r="AEG43" s="34">
        <f t="shared" si="81"/>
        <v>0</v>
      </c>
      <c r="AEH43" s="34">
        <f t="shared" si="82"/>
        <v>0</v>
      </c>
      <c r="AEI43" s="34">
        <f t="shared" si="83"/>
        <v>0</v>
      </c>
      <c r="AEJ43" s="34">
        <f t="shared" si="84"/>
        <v>0</v>
      </c>
      <c r="AEK43" s="73">
        <f t="shared" si="120"/>
        <v>10</v>
      </c>
    </row>
    <row r="44" spans="1:817" x14ac:dyDescent="0.3">
      <c r="A44" s="200">
        <f t="shared" si="61"/>
        <v>42</v>
      </c>
      <c r="B44" s="283">
        <f>1*SUBTOTAL(3,A$3:A44)</f>
        <v>42</v>
      </c>
      <c r="C44" s="6" t="str">
        <f>(Mitglieder!C44)</f>
        <v>Torch</v>
      </c>
      <c r="D44" s="171">
        <f t="shared" si="121"/>
        <v>1</v>
      </c>
      <c r="E44" s="171">
        <f t="shared" si="122"/>
        <v>1</v>
      </c>
      <c r="F44" s="56"/>
      <c r="G44" s="207" t="s">
        <v>69</v>
      </c>
      <c r="H44" s="207" t="s">
        <v>69</v>
      </c>
      <c r="I44" s="207" t="s">
        <v>69</v>
      </c>
      <c r="J44" s="207" t="s">
        <v>69</v>
      </c>
      <c r="K44" s="207" t="s">
        <v>69</v>
      </c>
      <c r="L44" s="207" t="s">
        <v>69</v>
      </c>
      <c r="M44" s="207" t="s">
        <v>69</v>
      </c>
      <c r="N44" s="207" t="s">
        <v>69</v>
      </c>
      <c r="O44" s="207" t="s">
        <v>69</v>
      </c>
      <c r="P44" s="207" t="s">
        <v>69</v>
      </c>
      <c r="Q44" s="207" t="s">
        <v>69</v>
      </c>
      <c r="R44" s="207" t="s">
        <v>69</v>
      </c>
      <c r="S44" s="207" t="s">
        <v>69</v>
      </c>
      <c r="T44" s="207" t="s">
        <v>69</v>
      </c>
      <c r="U44" s="207" t="s">
        <v>69</v>
      </c>
      <c r="V44" s="207" t="s">
        <v>69</v>
      </c>
      <c r="W44" s="207" t="s">
        <v>69</v>
      </c>
      <c r="X44" s="207" t="s">
        <v>69</v>
      </c>
      <c r="Y44" s="207" t="s">
        <v>69</v>
      </c>
      <c r="Z44" s="207" t="s">
        <v>69</v>
      </c>
      <c r="AA44" s="207" t="s">
        <v>69</v>
      </c>
      <c r="AB44" s="207" t="s">
        <v>69</v>
      </c>
      <c r="AC44" s="207" t="s">
        <v>69</v>
      </c>
      <c r="AD44" s="207" t="s">
        <v>69</v>
      </c>
      <c r="AE44" s="207" t="s">
        <v>69</v>
      </c>
      <c r="AF44" s="207" t="s">
        <v>69</v>
      </c>
      <c r="AG44" s="207" t="s">
        <v>69</v>
      </c>
      <c r="AH44" s="207" t="s">
        <v>69</v>
      </c>
      <c r="AI44" s="207" t="s">
        <v>69</v>
      </c>
      <c r="AJ44" s="207" t="s">
        <v>69</v>
      </c>
      <c r="AK44" s="207" t="s">
        <v>69</v>
      </c>
      <c r="AL44" s="207" t="s">
        <v>69</v>
      </c>
      <c r="AM44" s="207" t="s">
        <v>69</v>
      </c>
      <c r="AN44" s="207" t="s">
        <v>69</v>
      </c>
      <c r="AO44" s="207" t="s">
        <v>69</v>
      </c>
      <c r="AP44" s="207" t="s">
        <v>69</v>
      </c>
      <c r="AQ44" s="207" t="s">
        <v>69</v>
      </c>
      <c r="AR44" s="207" t="s">
        <v>69</v>
      </c>
      <c r="AS44" s="207" t="s">
        <v>69</v>
      </c>
      <c r="AT44" s="207" t="s">
        <v>69</v>
      </c>
      <c r="AU44" s="207" t="s">
        <v>69</v>
      </c>
      <c r="AV44" s="207" t="s">
        <v>69</v>
      </c>
      <c r="AW44" s="207" t="s">
        <v>69</v>
      </c>
      <c r="AX44" s="207" t="s">
        <v>69</v>
      </c>
      <c r="AY44" s="207" t="s">
        <v>69</v>
      </c>
      <c r="AZ44" s="207" t="s">
        <v>69</v>
      </c>
      <c r="BA44" s="207" t="s">
        <v>69</v>
      </c>
      <c r="BB44" s="207" t="s">
        <v>69</v>
      </c>
      <c r="BC44" s="207" t="s">
        <v>69</v>
      </c>
      <c r="BD44" s="207" t="s">
        <v>69</v>
      </c>
      <c r="BE44" s="207" t="s">
        <v>69</v>
      </c>
      <c r="BF44" s="207" t="s">
        <v>69</v>
      </c>
      <c r="BG44" s="207" t="s">
        <v>69</v>
      </c>
      <c r="BH44" s="207" t="s">
        <v>69</v>
      </c>
      <c r="BI44" s="207" t="s">
        <v>69</v>
      </c>
      <c r="BJ44" s="207" t="s">
        <v>69</v>
      </c>
      <c r="BK44" s="207" t="s">
        <v>69</v>
      </c>
      <c r="BL44" s="207" t="s">
        <v>69</v>
      </c>
      <c r="BM44" s="207" t="s">
        <v>69</v>
      </c>
      <c r="BN44" s="207" t="s">
        <v>69</v>
      </c>
      <c r="BO44" s="207" t="s">
        <v>69</v>
      </c>
      <c r="BP44" s="207" t="s">
        <v>69</v>
      </c>
      <c r="BQ44" s="207" t="s">
        <v>69</v>
      </c>
      <c r="BR44" s="207" t="s">
        <v>69</v>
      </c>
      <c r="BS44" s="207" t="s">
        <v>69</v>
      </c>
      <c r="BT44" s="207" t="s">
        <v>69</v>
      </c>
      <c r="BU44" s="207" t="s">
        <v>69</v>
      </c>
      <c r="BV44" s="207" t="s">
        <v>69</v>
      </c>
      <c r="BW44" s="207" t="s">
        <v>69</v>
      </c>
      <c r="BX44" s="207" t="s">
        <v>69</v>
      </c>
      <c r="BY44" s="207" t="s">
        <v>69</v>
      </c>
      <c r="BZ44" s="207" t="s">
        <v>69</v>
      </c>
      <c r="CA44" s="207" t="s">
        <v>69</v>
      </c>
      <c r="CB44" s="207" t="s">
        <v>69</v>
      </c>
      <c r="CC44" s="207" t="s">
        <v>69</v>
      </c>
      <c r="CD44" s="207" t="s">
        <v>69</v>
      </c>
      <c r="CE44" s="207" t="s">
        <v>69</v>
      </c>
      <c r="CF44" s="207" t="s">
        <v>69</v>
      </c>
      <c r="CG44" s="207" t="s">
        <v>69</v>
      </c>
      <c r="CH44" s="207" t="s">
        <v>69</v>
      </c>
      <c r="CI44" s="207" t="s">
        <v>69</v>
      </c>
      <c r="CJ44" s="207" t="s">
        <v>69</v>
      </c>
      <c r="CK44" s="207" t="s">
        <v>69</v>
      </c>
      <c r="CL44" s="207" t="s">
        <v>69</v>
      </c>
      <c r="CM44" s="207" t="s">
        <v>69</v>
      </c>
      <c r="CN44" s="207" t="s">
        <v>69</v>
      </c>
      <c r="CO44" s="207" t="s">
        <v>69</v>
      </c>
      <c r="CP44" s="207" t="s">
        <v>69</v>
      </c>
      <c r="CQ44" s="207" t="s">
        <v>69</v>
      </c>
      <c r="CR44" s="207" t="s">
        <v>69</v>
      </c>
      <c r="CS44" s="207" t="s">
        <v>69</v>
      </c>
      <c r="CT44" s="207" t="s">
        <v>69</v>
      </c>
      <c r="CU44" s="207" t="s">
        <v>69</v>
      </c>
      <c r="CV44" s="207" t="s">
        <v>69</v>
      </c>
      <c r="CW44" s="207" t="s">
        <v>69</v>
      </c>
      <c r="CX44" s="207" t="s">
        <v>69</v>
      </c>
      <c r="CY44" s="207" t="s">
        <v>69</v>
      </c>
      <c r="CZ44" s="207" t="s">
        <v>69</v>
      </c>
      <c r="DA44" s="207" t="s">
        <v>69</v>
      </c>
      <c r="DB44" s="207" t="s">
        <v>69</v>
      </c>
      <c r="DC44" s="207" t="s">
        <v>69</v>
      </c>
      <c r="DD44" s="207" t="s">
        <v>69</v>
      </c>
      <c r="DE44" s="207" t="s">
        <v>69</v>
      </c>
      <c r="DF44" s="207" t="s">
        <v>69</v>
      </c>
      <c r="DG44" s="207" t="s">
        <v>69</v>
      </c>
      <c r="DH44" s="207" t="s">
        <v>69</v>
      </c>
      <c r="DI44" s="207" t="s">
        <v>69</v>
      </c>
      <c r="DJ44" s="207" t="s">
        <v>69</v>
      </c>
      <c r="DK44" s="207" t="s">
        <v>69</v>
      </c>
      <c r="DL44" s="207" t="s">
        <v>69</v>
      </c>
      <c r="DM44" s="207" t="s">
        <v>69</v>
      </c>
      <c r="DN44" s="207" t="s">
        <v>69</v>
      </c>
      <c r="DO44" s="207" t="s">
        <v>69</v>
      </c>
      <c r="DP44" s="207" t="s">
        <v>69</v>
      </c>
      <c r="DQ44" s="207" t="s">
        <v>69</v>
      </c>
      <c r="DR44" s="207" t="s">
        <v>69</v>
      </c>
      <c r="DS44" s="207" t="s">
        <v>69</v>
      </c>
      <c r="DT44" s="207" t="s">
        <v>69</v>
      </c>
      <c r="DU44" s="207" t="s">
        <v>69</v>
      </c>
      <c r="DV44" s="207" t="s">
        <v>69</v>
      </c>
      <c r="DW44" s="207" t="s">
        <v>69</v>
      </c>
      <c r="DX44" s="207" t="s">
        <v>69</v>
      </c>
      <c r="DY44" s="207" t="s">
        <v>69</v>
      </c>
      <c r="DZ44" s="207" t="s">
        <v>69</v>
      </c>
      <c r="EA44" s="207" t="s">
        <v>69</v>
      </c>
      <c r="EB44" s="207" t="s">
        <v>69</v>
      </c>
      <c r="EC44" s="207" t="s">
        <v>69</v>
      </c>
      <c r="ED44" s="207" t="s">
        <v>69</v>
      </c>
      <c r="EE44" s="207" t="s">
        <v>69</v>
      </c>
      <c r="EF44" s="207" t="s">
        <v>69</v>
      </c>
      <c r="EG44" s="207" t="s">
        <v>69</v>
      </c>
      <c r="EH44" s="207" t="s">
        <v>69</v>
      </c>
      <c r="EI44" s="207" t="s">
        <v>69</v>
      </c>
      <c r="EJ44" s="207" t="s">
        <v>69</v>
      </c>
      <c r="EK44" s="207" t="s">
        <v>69</v>
      </c>
      <c r="EL44" s="207" t="s">
        <v>69</v>
      </c>
      <c r="EM44" s="207" t="s">
        <v>69</v>
      </c>
      <c r="EN44" s="207" t="s">
        <v>69</v>
      </c>
      <c r="EO44" s="207" t="s">
        <v>69</v>
      </c>
      <c r="EP44" s="207" t="s">
        <v>69</v>
      </c>
      <c r="EQ44" s="207" t="s">
        <v>69</v>
      </c>
      <c r="ER44" s="207" t="s">
        <v>69</v>
      </c>
      <c r="ES44" s="207" t="s">
        <v>69</v>
      </c>
      <c r="ET44" s="207" t="s">
        <v>69</v>
      </c>
      <c r="EU44" s="207" t="s">
        <v>69</v>
      </c>
      <c r="EV44" s="207" t="s">
        <v>69</v>
      </c>
      <c r="EW44" s="207" t="s">
        <v>69</v>
      </c>
      <c r="EX44" s="207" t="s">
        <v>69</v>
      </c>
      <c r="EY44" s="207" t="s">
        <v>69</v>
      </c>
      <c r="EZ44" s="207" t="s">
        <v>69</v>
      </c>
      <c r="FA44" s="207" t="s">
        <v>69</v>
      </c>
      <c r="FB44" s="207" t="s">
        <v>69</v>
      </c>
      <c r="FC44" s="207" t="s">
        <v>69</v>
      </c>
      <c r="FD44" s="207" t="s">
        <v>69</v>
      </c>
      <c r="FE44" s="207" t="s">
        <v>69</v>
      </c>
      <c r="FF44" s="207" t="s">
        <v>69</v>
      </c>
      <c r="FG44" s="207" t="s">
        <v>69</v>
      </c>
      <c r="FH44" s="207" t="s">
        <v>69</v>
      </c>
      <c r="FI44" s="207" t="s">
        <v>69</v>
      </c>
      <c r="FJ44" s="207" t="s">
        <v>69</v>
      </c>
      <c r="FK44" s="207" t="s">
        <v>69</v>
      </c>
      <c r="FL44" s="207" t="s">
        <v>69</v>
      </c>
      <c r="FM44" s="207" t="s">
        <v>69</v>
      </c>
      <c r="FN44" s="207" t="s">
        <v>69</v>
      </c>
      <c r="FO44" s="207" t="s">
        <v>69</v>
      </c>
      <c r="FP44" s="207" t="s">
        <v>69</v>
      </c>
      <c r="FQ44" s="207" t="s">
        <v>69</v>
      </c>
      <c r="FR44" s="207" t="s">
        <v>69</v>
      </c>
      <c r="FS44" s="207" t="s">
        <v>69</v>
      </c>
      <c r="FT44" s="207" t="s">
        <v>69</v>
      </c>
      <c r="FU44" s="207" t="s">
        <v>69</v>
      </c>
      <c r="FV44" s="207" t="s">
        <v>69</v>
      </c>
      <c r="FW44" s="207" t="s">
        <v>69</v>
      </c>
      <c r="FX44" s="207" t="s">
        <v>69</v>
      </c>
      <c r="FY44" s="207" t="s">
        <v>69</v>
      </c>
      <c r="FZ44" s="207" t="s">
        <v>69</v>
      </c>
      <c r="GA44" s="207" t="s">
        <v>69</v>
      </c>
      <c r="GB44" s="207" t="s">
        <v>69</v>
      </c>
      <c r="GC44" s="207" t="s">
        <v>69</v>
      </c>
      <c r="GD44" s="207" t="s">
        <v>69</v>
      </c>
      <c r="GE44" s="207" t="s">
        <v>69</v>
      </c>
      <c r="GF44" s="207" t="s">
        <v>69</v>
      </c>
      <c r="GG44" s="207" t="s">
        <v>69</v>
      </c>
      <c r="GH44" s="207" t="s">
        <v>69</v>
      </c>
      <c r="GI44" s="207" t="s">
        <v>69</v>
      </c>
      <c r="GJ44" s="207" t="s">
        <v>69</v>
      </c>
      <c r="GK44" s="207" t="s">
        <v>69</v>
      </c>
      <c r="GL44" s="207" t="s">
        <v>69</v>
      </c>
      <c r="GM44" s="207" t="s">
        <v>69</v>
      </c>
      <c r="GN44" s="207" t="s">
        <v>69</v>
      </c>
      <c r="GO44" s="207" t="s">
        <v>69</v>
      </c>
      <c r="GP44" s="207" t="s">
        <v>69</v>
      </c>
      <c r="GQ44" s="207" t="s">
        <v>69</v>
      </c>
      <c r="GR44" s="207" t="s">
        <v>69</v>
      </c>
      <c r="GS44" s="207" t="s">
        <v>69</v>
      </c>
      <c r="GT44" s="207" t="s">
        <v>69</v>
      </c>
      <c r="GU44" s="207" t="s">
        <v>69</v>
      </c>
      <c r="GV44" s="207" t="s">
        <v>69</v>
      </c>
      <c r="GW44" s="207" t="s">
        <v>69</v>
      </c>
      <c r="GX44" s="207" t="s">
        <v>69</v>
      </c>
      <c r="GY44" s="207" t="s">
        <v>69</v>
      </c>
      <c r="GZ44" s="207" t="s">
        <v>69</v>
      </c>
      <c r="HA44" s="207" t="s">
        <v>69</v>
      </c>
      <c r="HB44" s="207" t="s">
        <v>69</v>
      </c>
      <c r="HC44" s="207" t="s">
        <v>69</v>
      </c>
      <c r="HD44" s="207" t="s">
        <v>69</v>
      </c>
      <c r="HE44" s="207" t="s">
        <v>69</v>
      </c>
      <c r="HF44" s="207" t="s">
        <v>69</v>
      </c>
      <c r="HG44" s="207" t="s">
        <v>69</v>
      </c>
      <c r="HH44" s="207" t="s">
        <v>69</v>
      </c>
      <c r="HI44" s="207" t="s">
        <v>69</v>
      </c>
      <c r="HJ44" s="207" t="s">
        <v>69</v>
      </c>
      <c r="HK44" s="207" t="s">
        <v>69</v>
      </c>
      <c r="HL44" s="207" t="s">
        <v>69</v>
      </c>
      <c r="HM44" s="207" t="s">
        <v>69</v>
      </c>
      <c r="HN44" s="207" t="s">
        <v>69</v>
      </c>
      <c r="HO44" s="207" t="s">
        <v>69</v>
      </c>
      <c r="HP44" s="207" t="s">
        <v>69</v>
      </c>
      <c r="HQ44" s="207" t="s">
        <v>69</v>
      </c>
      <c r="HR44" s="207" t="s">
        <v>69</v>
      </c>
      <c r="HS44" s="207" t="s">
        <v>69</v>
      </c>
      <c r="HT44" s="207" t="s">
        <v>69</v>
      </c>
      <c r="HU44" s="207" t="s">
        <v>69</v>
      </c>
      <c r="HV44" s="207" t="s">
        <v>69</v>
      </c>
      <c r="HW44" s="207" t="s">
        <v>69</v>
      </c>
      <c r="HX44" s="207" t="s">
        <v>69</v>
      </c>
      <c r="HY44" s="207" t="s">
        <v>69</v>
      </c>
      <c r="HZ44" s="207" t="s">
        <v>69</v>
      </c>
      <c r="IA44" s="207" t="s">
        <v>69</v>
      </c>
      <c r="IB44" s="207" t="s">
        <v>69</v>
      </c>
      <c r="IC44" s="207" t="s">
        <v>69</v>
      </c>
      <c r="ID44" s="207" t="s">
        <v>69</v>
      </c>
      <c r="IE44" s="207" t="s">
        <v>69</v>
      </c>
      <c r="IF44" s="207" t="s">
        <v>69</v>
      </c>
      <c r="IG44" s="207" t="s">
        <v>69</v>
      </c>
      <c r="IH44" s="207" t="s">
        <v>69</v>
      </c>
      <c r="II44" s="207" t="s">
        <v>69</v>
      </c>
      <c r="IJ44" s="207" t="s">
        <v>69</v>
      </c>
      <c r="IK44" s="207" t="s">
        <v>69</v>
      </c>
      <c r="IL44" s="207" t="s">
        <v>69</v>
      </c>
      <c r="IM44" s="207" t="s">
        <v>69</v>
      </c>
      <c r="IN44" s="207" t="s">
        <v>69</v>
      </c>
      <c r="IO44" s="207" t="s">
        <v>69</v>
      </c>
      <c r="IP44" s="207" t="s">
        <v>69</v>
      </c>
      <c r="IQ44" s="207" t="s">
        <v>69</v>
      </c>
      <c r="IR44" s="207" t="s">
        <v>69</v>
      </c>
      <c r="IS44" s="207" t="s">
        <v>69</v>
      </c>
      <c r="IT44" s="207" t="s">
        <v>69</v>
      </c>
      <c r="IU44" s="207" t="s">
        <v>69</v>
      </c>
      <c r="IV44" s="207" t="s">
        <v>69</v>
      </c>
      <c r="IW44" s="207" t="s">
        <v>69</v>
      </c>
      <c r="IX44" s="207" t="s">
        <v>69</v>
      </c>
      <c r="IY44" s="207" t="s">
        <v>69</v>
      </c>
      <c r="IZ44" s="207" t="s">
        <v>69</v>
      </c>
      <c r="JA44" s="207" t="s">
        <v>69</v>
      </c>
      <c r="JB44" s="207" t="s">
        <v>69</v>
      </c>
      <c r="JC44" s="207" t="s">
        <v>69</v>
      </c>
      <c r="JD44" s="207" t="s">
        <v>69</v>
      </c>
      <c r="JE44" s="207" t="s">
        <v>69</v>
      </c>
      <c r="JF44" s="207" t="s">
        <v>69</v>
      </c>
      <c r="JG44" s="207" t="s">
        <v>69</v>
      </c>
      <c r="JH44" s="207" t="s">
        <v>69</v>
      </c>
      <c r="JI44" s="207" t="s">
        <v>69</v>
      </c>
      <c r="JJ44" s="207" t="s">
        <v>69</v>
      </c>
      <c r="JK44" s="207" t="s">
        <v>69</v>
      </c>
      <c r="JL44" s="207" t="s">
        <v>69</v>
      </c>
      <c r="JM44" s="207" t="s">
        <v>69</v>
      </c>
      <c r="JN44" s="207" t="s">
        <v>69</v>
      </c>
      <c r="JO44" s="207" t="s">
        <v>69</v>
      </c>
      <c r="JP44" s="207" t="s">
        <v>69</v>
      </c>
      <c r="JQ44" s="207" t="s">
        <v>69</v>
      </c>
      <c r="JR44" s="207" t="s">
        <v>69</v>
      </c>
      <c r="JS44" s="207" t="s">
        <v>69</v>
      </c>
      <c r="JT44" s="207" t="s">
        <v>69</v>
      </c>
      <c r="JU44" s="207" t="s">
        <v>69</v>
      </c>
      <c r="JV44" s="207" t="s">
        <v>69</v>
      </c>
      <c r="JW44" s="207" t="s">
        <v>69</v>
      </c>
      <c r="JX44" s="207" t="s">
        <v>69</v>
      </c>
      <c r="JY44" s="207" t="s">
        <v>69</v>
      </c>
      <c r="JZ44" s="207" t="s">
        <v>69</v>
      </c>
      <c r="KA44" s="207" t="s">
        <v>69</v>
      </c>
      <c r="KB44" s="207" t="s">
        <v>69</v>
      </c>
      <c r="KC44" s="207" t="s">
        <v>69</v>
      </c>
      <c r="KD44" s="207" t="s">
        <v>69</v>
      </c>
      <c r="KE44" s="207" t="s">
        <v>69</v>
      </c>
      <c r="KF44" s="207" t="s">
        <v>69</v>
      </c>
      <c r="KG44" s="207" t="s">
        <v>69</v>
      </c>
      <c r="KH44" s="207" t="s">
        <v>69</v>
      </c>
      <c r="KI44" s="207" t="s">
        <v>69</v>
      </c>
      <c r="KJ44" s="207" t="s">
        <v>69</v>
      </c>
      <c r="KK44" s="207" t="s">
        <v>69</v>
      </c>
      <c r="KL44" s="207" t="s">
        <v>69</v>
      </c>
      <c r="KM44" s="207" t="s">
        <v>69</v>
      </c>
      <c r="KN44" s="207" t="s">
        <v>69</v>
      </c>
      <c r="KO44" s="207" t="s">
        <v>69</v>
      </c>
      <c r="KP44" s="207" t="s">
        <v>69</v>
      </c>
      <c r="KQ44" s="207" t="s">
        <v>69</v>
      </c>
      <c r="KR44" s="207" t="s">
        <v>69</v>
      </c>
      <c r="KS44" s="207" t="s">
        <v>69</v>
      </c>
      <c r="KT44" s="207" t="s">
        <v>69</v>
      </c>
      <c r="KU44" s="207" t="s">
        <v>69</v>
      </c>
      <c r="KV44" s="207" t="s">
        <v>69</v>
      </c>
      <c r="KW44" s="207" t="s">
        <v>69</v>
      </c>
      <c r="KX44" s="207" t="s">
        <v>69</v>
      </c>
      <c r="KY44" s="207" t="s">
        <v>69</v>
      </c>
      <c r="KZ44" s="207" t="s">
        <v>69</v>
      </c>
      <c r="LA44" s="207" t="s">
        <v>69</v>
      </c>
      <c r="LB44" s="207" t="s">
        <v>69</v>
      </c>
      <c r="LC44" s="207" t="s">
        <v>69</v>
      </c>
      <c r="LD44" s="207" t="s">
        <v>69</v>
      </c>
      <c r="LE44" s="207" t="s">
        <v>69</v>
      </c>
      <c r="LF44" s="207" t="s">
        <v>69</v>
      </c>
      <c r="LG44" s="207" t="s">
        <v>69</v>
      </c>
      <c r="LH44" s="207" t="s">
        <v>69</v>
      </c>
      <c r="LI44" s="207" t="s">
        <v>69</v>
      </c>
      <c r="LJ44" s="207" t="s">
        <v>69</v>
      </c>
      <c r="LK44" s="207" t="s">
        <v>69</v>
      </c>
      <c r="LL44" s="207" t="s">
        <v>69</v>
      </c>
      <c r="LM44" s="207" t="s">
        <v>69</v>
      </c>
      <c r="LN44" s="207" t="s">
        <v>69</v>
      </c>
      <c r="LO44" s="207" t="s">
        <v>69</v>
      </c>
      <c r="LP44" s="207" t="s">
        <v>69</v>
      </c>
      <c r="LQ44" s="207" t="s">
        <v>69</v>
      </c>
      <c r="LR44" s="207" t="s">
        <v>69</v>
      </c>
      <c r="LS44" s="207" t="s">
        <v>69</v>
      </c>
      <c r="LT44" s="207" t="s">
        <v>69</v>
      </c>
      <c r="LU44" s="207" t="s">
        <v>69</v>
      </c>
      <c r="LV44" s="207" t="s">
        <v>69</v>
      </c>
      <c r="LW44" s="207" t="s">
        <v>69</v>
      </c>
      <c r="LX44" s="207" t="s">
        <v>69</v>
      </c>
      <c r="LY44" s="207" t="s">
        <v>69</v>
      </c>
      <c r="LZ44" s="207" t="s">
        <v>69</v>
      </c>
      <c r="MA44" s="207" t="s">
        <v>69</v>
      </c>
      <c r="MB44" s="207" t="s">
        <v>69</v>
      </c>
      <c r="MC44" s="207" t="s">
        <v>69</v>
      </c>
      <c r="MD44" s="207" t="s">
        <v>69</v>
      </c>
      <c r="ME44" s="207" t="s">
        <v>69</v>
      </c>
      <c r="MF44" s="207" t="s">
        <v>69</v>
      </c>
      <c r="MG44" s="207" t="s">
        <v>69</v>
      </c>
      <c r="MH44" s="207" t="s">
        <v>69</v>
      </c>
      <c r="MI44" s="207" t="s">
        <v>69</v>
      </c>
      <c r="MJ44" s="207" t="s">
        <v>69</v>
      </c>
      <c r="MK44" s="207" t="s">
        <v>69</v>
      </c>
      <c r="ML44" s="207" t="s">
        <v>69</v>
      </c>
      <c r="MM44" s="207" t="s">
        <v>69</v>
      </c>
      <c r="MN44" s="207" t="s">
        <v>69</v>
      </c>
      <c r="MO44" s="207" t="s">
        <v>69</v>
      </c>
      <c r="MP44" s="207" t="s">
        <v>69</v>
      </c>
      <c r="MQ44" s="207" t="s">
        <v>69</v>
      </c>
      <c r="MR44" s="207" t="s">
        <v>69</v>
      </c>
      <c r="MS44" s="207" t="s">
        <v>69</v>
      </c>
      <c r="MT44" s="207" t="s">
        <v>69</v>
      </c>
      <c r="MU44" s="207" t="s">
        <v>69</v>
      </c>
      <c r="MV44" s="207" t="s">
        <v>69</v>
      </c>
      <c r="MW44" s="207" t="s">
        <v>69</v>
      </c>
      <c r="MX44" s="207" t="s">
        <v>69</v>
      </c>
      <c r="MY44" s="207" t="s">
        <v>69</v>
      </c>
      <c r="MZ44" s="207" t="s">
        <v>69</v>
      </c>
      <c r="NA44" s="207" t="s">
        <v>69</v>
      </c>
      <c r="NB44" s="207" t="s">
        <v>69</v>
      </c>
      <c r="NC44" s="207" t="s">
        <v>69</v>
      </c>
      <c r="ND44" s="207" t="s">
        <v>69</v>
      </c>
      <c r="NE44" s="207" t="s">
        <v>69</v>
      </c>
      <c r="NF44" s="207" t="s">
        <v>69</v>
      </c>
      <c r="NG44" s="207" t="s">
        <v>69</v>
      </c>
      <c r="NH44" s="207" t="s">
        <v>69</v>
      </c>
      <c r="NI44" s="207" t="s">
        <v>69</v>
      </c>
      <c r="NJ44" s="207" t="s">
        <v>69</v>
      </c>
      <c r="NK44" s="207" t="s">
        <v>69</v>
      </c>
      <c r="NL44" s="207" t="s">
        <v>69</v>
      </c>
      <c r="NM44" s="207" t="s">
        <v>69</v>
      </c>
      <c r="NN44" s="207" t="s">
        <v>69</v>
      </c>
      <c r="NO44" s="207" t="s">
        <v>69</v>
      </c>
      <c r="NP44" s="207" t="s">
        <v>69</v>
      </c>
      <c r="NQ44" s="207" t="s">
        <v>69</v>
      </c>
      <c r="NR44" s="207" t="s">
        <v>69</v>
      </c>
      <c r="NS44" s="207" t="s">
        <v>69</v>
      </c>
      <c r="NT44" s="207" t="s">
        <v>69</v>
      </c>
      <c r="NU44" s="207" t="s">
        <v>69</v>
      </c>
      <c r="NV44" s="207" t="s">
        <v>69</v>
      </c>
      <c r="NW44" s="207" t="s">
        <v>69</v>
      </c>
      <c r="NX44" s="207" t="s">
        <v>69</v>
      </c>
      <c r="NY44" s="207" t="s">
        <v>69</v>
      </c>
      <c r="NZ44" s="207" t="s">
        <v>69</v>
      </c>
      <c r="OA44" s="207" t="s">
        <v>69</v>
      </c>
      <c r="OB44" s="207" t="s">
        <v>69</v>
      </c>
      <c r="OC44" s="207" t="s">
        <v>69</v>
      </c>
      <c r="OD44" s="207" t="s">
        <v>69</v>
      </c>
      <c r="OE44" s="207" t="s">
        <v>69</v>
      </c>
      <c r="OF44" s="207" t="s">
        <v>69</v>
      </c>
      <c r="OG44" s="207" t="s">
        <v>69</v>
      </c>
      <c r="OH44" s="207" t="s">
        <v>69</v>
      </c>
      <c r="OI44" s="207" t="s">
        <v>69</v>
      </c>
      <c r="OJ44" s="207" t="s">
        <v>69</v>
      </c>
      <c r="OK44" s="207" t="s">
        <v>69</v>
      </c>
      <c r="OL44" s="207" t="s">
        <v>69</v>
      </c>
      <c r="OM44" s="207" t="s">
        <v>69</v>
      </c>
      <c r="ON44" s="207" t="s">
        <v>69</v>
      </c>
      <c r="OO44" s="207" t="s">
        <v>69</v>
      </c>
      <c r="OP44" s="207" t="s">
        <v>69</v>
      </c>
      <c r="OQ44" s="207" t="s">
        <v>69</v>
      </c>
      <c r="OR44" s="207" t="s">
        <v>69</v>
      </c>
      <c r="OS44" s="207" t="s">
        <v>69</v>
      </c>
      <c r="OT44" s="207" t="s">
        <v>69</v>
      </c>
      <c r="OU44" s="207" t="s">
        <v>69</v>
      </c>
      <c r="OV44" s="207" t="s">
        <v>69</v>
      </c>
      <c r="OW44" s="207" t="s">
        <v>69</v>
      </c>
      <c r="OX44" s="207" t="s">
        <v>69</v>
      </c>
      <c r="OY44" s="207" t="s">
        <v>69</v>
      </c>
      <c r="OZ44" s="207" t="s">
        <v>69</v>
      </c>
      <c r="PA44" s="207" t="s">
        <v>69</v>
      </c>
      <c r="PB44" s="207" t="s">
        <v>69</v>
      </c>
      <c r="PC44" s="207" t="s">
        <v>69</v>
      </c>
      <c r="PD44" s="207" t="s">
        <v>69</v>
      </c>
      <c r="PE44" s="207" t="s">
        <v>69</v>
      </c>
      <c r="PF44" s="207" t="s">
        <v>69</v>
      </c>
      <c r="PG44" s="207" t="s">
        <v>69</v>
      </c>
      <c r="PH44" s="207" t="s">
        <v>69</v>
      </c>
      <c r="PI44" s="207" t="s">
        <v>69</v>
      </c>
      <c r="PJ44" s="207" t="s">
        <v>69</v>
      </c>
      <c r="PK44" s="207" t="s">
        <v>69</v>
      </c>
      <c r="PL44" s="207" t="s">
        <v>69</v>
      </c>
      <c r="PM44" s="207" t="s">
        <v>69</v>
      </c>
      <c r="PN44" s="207" t="s">
        <v>69</v>
      </c>
      <c r="PO44" s="207" t="s">
        <v>69</v>
      </c>
      <c r="PP44" s="207" t="s">
        <v>69</v>
      </c>
      <c r="PQ44" s="207" t="s">
        <v>69</v>
      </c>
      <c r="PR44" s="207" t="s">
        <v>69</v>
      </c>
      <c r="PS44" s="207" t="s">
        <v>69</v>
      </c>
      <c r="PT44" s="207" t="s">
        <v>69</v>
      </c>
      <c r="PU44" s="207" t="s">
        <v>69</v>
      </c>
      <c r="PV44" s="207" t="s">
        <v>69</v>
      </c>
      <c r="PW44" s="207" t="s">
        <v>69</v>
      </c>
      <c r="PX44" s="207" t="s">
        <v>69</v>
      </c>
      <c r="PY44" s="207" t="s">
        <v>69</v>
      </c>
      <c r="PZ44" s="207" t="s">
        <v>69</v>
      </c>
      <c r="QA44" s="207" t="s">
        <v>69</v>
      </c>
      <c r="QB44" s="207" t="s">
        <v>69</v>
      </c>
      <c r="QC44" s="207" t="s">
        <v>69</v>
      </c>
      <c r="QD44" s="207" t="s">
        <v>69</v>
      </c>
      <c r="QE44" s="207" t="s">
        <v>69</v>
      </c>
      <c r="QF44" s="207" t="s">
        <v>69</v>
      </c>
      <c r="QG44" s="207" t="s">
        <v>69</v>
      </c>
      <c r="QH44" s="207" t="s">
        <v>69</v>
      </c>
      <c r="QI44" s="207" t="s">
        <v>69</v>
      </c>
      <c r="QJ44" s="207" t="s">
        <v>69</v>
      </c>
      <c r="QK44" s="207" t="s">
        <v>69</v>
      </c>
      <c r="QL44" s="207" t="s">
        <v>69</v>
      </c>
      <c r="QM44" s="207" t="s">
        <v>69</v>
      </c>
      <c r="QN44" s="207" t="s">
        <v>69</v>
      </c>
      <c r="QO44" s="207" t="s">
        <v>69</v>
      </c>
      <c r="QP44" s="207" t="s">
        <v>69</v>
      </c>
      <c r="QQ44" s="207" t="s">
        <v>69</v>
      </c>
      <c r="QR44" s="207" t="s">
        <v>69</v>
      </c>
      <c r="QS44" s="207" t="s">
        <v>69</v>
      </c>
      <c r="QT44" s="207" t="s">
        <v>69</v>
      </c>
      <c r="QU44" s="207" t="s">
        <v>69</v>
      </c>
      <c r="QV44" s="207" t="s">
        <v>69</v>
      </c>
      <c r="QW44" s="207" t="s">
        <v>69</v>
      </c>
      <c r="QX44" s="207" t="s">
        <v>69</v>
      </c>
      <c r="QY44" s="207" t="s">
        <v>69</v>
      </c>
      <c r="QZ44" s="207" t="s">
        <v>69</v>
      </c>
      <c r="RA44" s="207" t="s">
        <v>69</v>
      </c>
      <c r="RB44" s="207" t="s">
        <v>69</v>
      </c>
      <c r="RC44" s="207" t="s">
        <v>69</v>
      </c>
      <c r="RD44" s="207" t="s">
        <v>69</v>
      </c>
      <c r="RE44" s="207" t="s">
        <v>69</v>
      </c>
      <c r="RF44" s="207" t="s">
        <v>69</v>
      </c>
      <c r="RG44" s="207" t="s">
        <v>69</v>
      </c>
      <c r="RH44" s="207" t="s">
        <v>69</v>
      </c>
      <c r="RI44" s="207" t="s">
        <v>69</v>
      </c>
      <c r="RJ44" s="207" t="s">
        <v>69</v>
      </c>
      <c r="RK44" s="207" t="s">
        <v>69</v>
      </c>
      <c r="RL44" s="207" t="s">
        <v>69</v>
      </c>
      <c r="RM44" s="207" t="s">
        <v>69</v>
      </c>
      <c r="RN44" s="207" t="s">
        <v>69</v>
      </c>
      <c r="RO44" s="207" t="s">
        <v>69</v>
      </c>
      <c r="RP44" s="207" t="s">
        <v>69</v>
      </c>
      <c r="RQ44" s="207" t="s">
        <v>69</v>
      </c>
      <c r="RR44" s="207" t="s">
        <v>69</v>
      </c>
      <c r="RS44" s="207" t="s">
        <v>69</v>
      </c>
      <c r="RT44" s="207" t="s">
        <v>69</v>
      </c>
      <c r="RU44" s="207" t="s">
        <v>69</v>
      </c>
      <c r="RV44" s="207" t="s">
        <v>69</v>
      </c>
      <c r="RW44" s="207" t="s">
        <v>69</v>
      </c>
      <c r="RX44" s="207" t="s">
        <v>69</v>
      </c>
      <c r="RY44" s="207" t="s">
        <v>69</v>
      </c>
      <c r="RZ44" s="207" t="s">
        <v>69</v>
      </c>
      <c r="SA44" s="207" t="s">
        <v>69</v>
      </c>
      <c r="SB44" s="207" t="s">
        <v>69</v>
      </c>
      <c r="SC44" s="207" t="s">
        <v>69</v>
      </c>
      <c r="SD44" s="207" t="s">
        <v>69</v>
      </c>
      <c r="SE44" s="207" t="s">
        <v>69</v>
      </c>
      <c r="SF44" s="207" t="s">
        <v>69</v>
      </c>
      <c r="SG44" s="207" t="s">
        <v>69</v>
      </c>
      <c r="SH44" s="207" t="s">
        <v>69</v>
      </c>
      <c r="SI44" s="207" t="s">
        <v>69</v>
      </c>
      <c r="SJ44" s="207" t="s">
        <v>69</v>
      </c>
      <c r="SK44" s="207" t="s">
        <v>69</v>
      </c>
      <c r="SL44" s="207" t="s">
        <v>69</v>
      </c>
      <c r="SM44" s="207" t="s">
        <v>69</v>
      </c>
      <c r="SN44" s="207" t="s">
        <v>69</v>
      </c>
      <c r="SO44" s="207" t="s">
        <v>69</v>
      </c>
      <c r="SP44" s="207" t="s">
        <v>69</v>
      </c>
      <c r="SQ44" s="207" t="s">
        <v>69</v>
      </c>
      <c r="SR44" s="207" t="s">
        <v>69</v>
      </c>
      <c r="SS44" s="207" t="s">
        <v>69</v>
      </c>
      <c r="ST44" s="207" t="s">
        <v>69</v>
      </c>
      <c r="SU44" s="207" t="s">
        <v>69</v>
      </c>
      <c r="SV44" s="207" t="s">
        <v>69</v>
      </c>
      <c r="SW44" s="207" t="s">
        <v>69</v>
      </c>
      <c r="SX44" s="207" t="s">
        <v>69</v>
      </c>
      <c r="SY44" s="207" t="s">
        <v>69</v>
      </c>
      <c r="SZ44" s="207" t="s">
        <v>69</v>
      </c>
      <c r="TA44" s="207" t="s">
        <v>69</v>
      </c>
      <c r="TB44" s="207" t="s">
        <v>69</v>
      </c>
      <c r="TC44" s="207" t="s">
        <v>69</v>
      </c>
      <c r="TD44" s="207" t="s">
        <v>69</v>
      </c>
      <c r="TE44" s="207" t="s">
        <v>69</v>
      </c>
      <c r="TF44" s="207" t="s">
        <v>69</v>
      </c>
      <c r="TG44" s="207" t="s">
        <v>69</v>
      </c>
      <c r="TH44" s="207" t="s">
        <v>69</v>
      </c>
      <c r="TI44" s="207" t="s">
        <v>69</v>
      </c>
      <c r="TJ44" s="207" t="s">
        <v>69</v>
      </c>
      <c r="TK44" s="207" t="s">
        <v>69</v>
      </c>
      <c r="TL44" s="207" t="s">
        <v>69</v>
      </c>
      <c r="TM44" s="207" t="s">
        <v>69</v>
      </c>
      <c r="TN44" s="207" t="s">
        <v>69</v>
      </c>
      <c r="TO44" s="207" t="s">
        <v>69</v>
      </c>
      <c r="TP44" s="207" t="s">
        <v>69</v>
      </c>
      <c r="TQ44" s="207" t="s">
        <v>69</v>
      </c>
      <c r="TR44" s="207" t="s">
        <v>69</v>
      </c>
      <c r="TS44" s="207" t="s">
        <v>69</v>
      </c>
      <c r="TT44" s="207" t="s">
        <v>69</v>
      </c>
      <c r="TU44" s="207" t="s">
        <v>69</v>
      </c>
      <c r="TV44" s="207" t="s">
        <v>69</v>
      </c>
      <c r="TW44" s="207" t="s">
        <v>69</v>
      </c>
      <c r="TX44" s="207" t="s">
        <v>69</v>
      </c>
      <c r="TY44" s="207" t="s">
        <v>69</v>
      </c>
      <c r="TZ44" s="207" t="s">
        <v>69</v>
      </c>
      <c r="UA44" s="207" t="s">
        <v>69</v>
      </c>
      <c r="UB44" s="207" t="s">
        <v>69</v>
      </c>
      <c r="UC44" s="207" t="s">
        <v>69</v>
      </c>
      <c r="UD44" s="207" t="s">
        <v>69</v>
      </c>
      <c r="UE44" s="207" t="s">
        <v>69</v>
      </c>
      <c r="UF44" s="207" t="s">
        <v>69</v>
      </c>
      <c r="UG44" s="207" t="s">
        <v>69</v>
      </c>
      <c r="UH44" s="207" t="s">
        <v>69</v>
      </c>
      <c r="UI44" s="207" t="s">
        <v>69</v>
      </c>
      <c r="UJ44" s="207" t="s">
        <v>69</v>
      </c>
      <c r="UK44" s="207" t="s">
        <v>69</v>
      </c>
      <c r="UL44" s="207" t="s">
        <v>69</v>
      </c>
      <c r="UM44" s="207" t="s">
        <v>69</v>
      </c>
      <c r="UN44" s="207" t="s">
        <v>69</v>
      </c>
      <c r="UO44" s="207" t="s">
        <v>69</v>
      </c>
      <c r="UP44" s="207" t="s">
        <v>69</v>
      </c>
      <c r="UQ44" s="207" t="s">
        <v>69</v>
      </c>
      <c r="UR44" s="207" t="s">
        <v>69</v>
      </c>
      <c r="US44" s="207" t="s">
        <v>69</v>
      </c>
      <c r="UT44" s="207" t="s">
        <v>69</v>
      </c>
      <c r="UU44" s="207" t="s">
        <v>69</v>
      </c>
      <c r="UV44" s="207" t="s">
        <v>69</v>
      </c>
      <c r="UW44" s="207" t="s">
        <v>69</v>
      </c>
      <c r="UX44" s="207" t="s">
        <v>69</v>
      </c>
      <c r="UY44" s="207" t="s">
        <v>69</v>
      </c>
      <c r="UZ44" s="207" t="s">
        <v>69</v>
      </c>
      <c r="VA44" s="207" t="s">
        <v>69</v>
      </c>
      <c r="VB44" s="207" t="s">
        <v>69</v>
      </c>
      <c r="VC44" s="207" t="s">
        <v>69</v>
      </c>
      <c r="VD44" s="207" t="s">
        <v>69</v>
      </c>
      <c r="VE44" s="207" t="s">
        <v>69</v>
      </c>
      <c r="VF44" s="207" t="s">
        <v>69</v>
      </c>
      <c r="VG44" s="207" t="s">
        <v>69</v>
      </c>
      <c r="VH44" s="207" t="s">
        <v>69</v>
      </c>
      <c r="VI44" s="207" t="s">
        <v>69</v>
      </c>
      <c r="VJ44" s="207" t="s">
        <v>69</v>
      </c>
      <c r="VK44" s="207" t="s">
        <v>69</v>
      </c>
      <c r="VL44" s="207" t="s">
        <v>69</v>
      </c>
      <c r="VM44" s="207" t="s">
        <v>69</v>
      </c>
      <c r="VN44" s="207" t="s">
        <v>69</v>
      </c>
      <c r="VO44" s="207" t="s">
        <v>69</v>
      </c>
      <c r="VP44" s="207" t="s">
        <v>69</v>
      </c>
      <c r="VQ44" s="207" t="s">
        <v>69</v>
      </c>
      <c r="VR44" s="207" t="s">
        <v>69</v>
      </c>
      <c r="VS44" s="207" t="s">
        <v>69</v>
      </c>
      <c r="VT44" s="207" t="s">
        <v>69</v>
      </c>
      <c r="VU44" s="207" t="s">
        <v>69</v>
      </c>
      <c r="VV44" s="207" t="s">
        <v>69</v>
      </c>
      <c r="VW44" s="207" t="s">
        <v>69</v>
      </c>
      <c r="VX44" s="207" t="s">
        <v>69</v>
      </c>
      <c r="VY44" s="207" t="s">
        <v>69</v>
      </c>
      <c r="VZ44" s="207" t="s">
        <v>69</v>
      </c>
      <c r="WA44" s="207" t="s">
        <v>69</v>
      </c>
      <c r="WB44" s="207" t="s">
        <v>69</v>
      </c>
      <c r="WC44" s="207" t="s">
        <v>69</v>
      </c>
      <c r="WD44" s="207" t="s">
        <v>69</v>
      </c>
      <c r="WE44" s="207" t="s">
        <v>69</v>
      </c>
      <c r="WF44" s="207" t="s">
        <v>69</v>
      </c>
      <c r="WG44" s="207" t="s">
        <v>69</v>
      </c>
      <c r="WH44" s="207" t="s">
        <v>69</v>
      </c>
      <c r="WI44" s="207" t="s">
        <v>69</v>
      </c>
      <c r="WJ44" s="207" t="s">
        <v>69</v>
      </c>
      <c r="WK44" s="207" t="s">
        <v>69</v>
      </c>
      <c r="WL44" s="207" t="s">
        <v>69</v>
      </c>
      <c r="WM44" s="207" t="s">
        <v>69</v>
      </c>
      <c r="WN44" s="207" t="s">
        <v>69</v>
      </c>
      <c r="WO44" s="207" t="s">
        <v>69</v>
      </c>
      <c r="WP44" s="207" t="s">
        <v>69</v>
      </c>
      <c r="WQ44" s="207" t="s">
        <v>69</v>
      </c>
      <c r="WR44" s="207" t="s">
        <v>69</v>
      </c>
      <c r="WS44" s="207" t="s">
        <v>69</v>
      </c>
      <c r="WT44" s="207" t="s">
        <v>69</v>
      </c>
      <c r="WU44" s="207" t="s">
        <v>69</v>
      </c>
      <c r="WV44" s="207" t="s">
        <v>69</v>
      </c>
      <c r="WW44" s="207" t="s">
        <v>69</v>
      </c>
      <c r="WX44" s="207" t="s">
        <v>69</v>
      </c>
      <c r="WY44" s="207" t="s">
        <v>69</v>
      </c>
      <c r="WZ44" s="207" t="s">
        <v>69</v>
      </c>
      <c r="XA44" s="207" t="s">
        <v>69</v>
      </c>
      <c r="XB44" s="207" t="s">
        <v>69</v>
      </c>
      <c r="XC44" s="207" t="s">
        <v>69</v>
      </c>
      <c r="XD44" s="207" t="s">
        <v>69</v>
      </c>
      <c r="XE44" s="207" t="s">
        <v>69</v>
      </c>
      <c r="XF44" s="207" t="s">
        <v>69</v>
      </c>
      <c r="XG44" s="207" t="s">
        <v>69</v>
      </c>
      <c r="XH44" s="207" t="s">
        <v>69</v>
      </c>
      <c r="XI44" s="207" t="s">
        <v>69</v>
      </c>
      <c r="XJ44" s="207" t="s">
        <v>69</v>
      </c>
      <c r="XK44" s="207" t="s">
        <v>69</v>
      </c>
      <c r="XL44" s="207" t="s">
        <v>69</v>
      </c>
      <c r="XM44" s="207" t="s">
        <v>69</v>
      </c>
      <c r="XN44" s="207" t="s">
        <v>69</v>
      </c>
      <c r="XO44" s="207" t="s">
        <v>69</v>
      </c>
      <c r="XP44" s="207" t="s">
        <v>69</v>
      </c>
      <c r="XQ44" s="207" t="s">
        <v>69</v>
      </c>
      <c r="XR44" s="207" t="s">
        <v>69</v>
      </c>
      <c r="XS44" s="207" t="s">
        <v>69</v>
      </c>
      <c r="XT44" s="207" t="s">
        <v>69</v>
      </c>
      <c r="XU44" s="207" t="s">
        <v>69</v>
      </c>
      <c r="XV44" s="207" t="s">
        <v>69</v>
      </c>
      <c r="XW44" s="207" t="s">
        <v>69</v>
      </c>
      <c r="XX44" s="207" t="s">
        <v>69</v>
      </c>
      <c r="XY44" s="207" t="s">
        <v>69</v>
      </c>
      <c r="XZ44" s="207" t="s">
        <v>69</v>
      </c>
      <c r="YA44" s="207" t="s">
        <v>69</v>
      </c>
      <c r="YB44" s="207" t="s">
        <v>69</v>
      </c>
      <c r="YC44" s="207" t="s">
        <v>69</v>
      </c>
      <c r="YD44" s="207" t="s">
        <v>69</v>
      </c>
      <c r="YE44" s="207" t="s">
        <v>69</v>
      </c>
      <c r="YF44" s="207" t="s">
        <v>69</v>
      </c>
      <c r="YG44" s="207" t="s">
        <v>69</v>
      </c>
      <c r="YH44" s="207" t="s">
        <v>69</v>
      </c>
      <c r="YI44" s="207" t="s">
        <v>69</v>
      </c>
      <c r="YJ44" s="207" t="s">
        <v>69</v>
      </c>
      <c r="YK44" s="207" t="s">
        <v>69</v>
      </c>
      <c r="YL44" s="207" t="s">
        <v>69</v>
      </c>
      <c r="YM44" s="207" t="s">
        <v>69</v>
      </c>
      <c r="YN44" s="207" t="s">
        <v>69</v>
      </c>
      <c r="YO44" s="207" t="s">
        <v>69</v>
      </c>
      <c r="YP44" s="207" t="s">
        <v>69</v>
      </c>
      <c r="YQ44" s="207" t="s">
        <v>69</v>
      </c>
      <c r="YR44" s="207" t="s">
        <v>69</v>
      </c>
      <c r="YS44" s="207" t="s">
        <v>69</v>
      </c>
      <c r="YT44" s="207" t="s">
        <v>69</v>
      </c>
      <c r="YU44" s="207" t="s">
        <v>69</v>
      </c>
      <c r="YV44" s="207" t="s">
        <v>69</v>
      </c>
      <c r="YW44" s="207" t="s">
        <v>69</v>
      </c>
      <c r="YX44" s="207" t="s">
        <v>69</v>
      </c>
      <c r="YY44" s="207" t="s">
        <v>69</v>
      </c>
      <c r="YZ44" s="207" t="s">
        <v>69</v>
      </c>
      <c r="ZA44" s="207" t="s">
        <v>69</v>
      </c>
      <c r="ZB44" s="207" t="s">
        <v>69</v>
      </c>
      <c r="ZC44" s="207" t="s">
        <v>69</v>
      </c>
      <c r="ZD44" s="207" t="s">
        <v>69</v>
      </c>
      <c r="ZE44" s="207" t="s">
        <v>69</v>
      </c>
      <c r="ZF44" s="207" t="s">
        <v>69</v>
      </c>
      <c r="ZG44" s="207" t="s">
        <v>69</v>
      </c>
      <c r="ZH44" s="207" t="s">
        <v>69</v>
      </c>
      <c r="ZI44" s="207" t="s">
        <v>69</v>
      </c>
      <c r="ZJ44" s="207" t="s">
        <v>69</v>
      </c>
      <c r="ZK44" s="207" t="s">
        <v>69</v>
      </c>
      <c r="ZL44" s="207" t="s">
        <v>69</v>
      </c>
      <c r="ZM44" s="207" t="s">
        <v>69</v>
      </c>
      <c r="ZN44" s="207" t="s">
        <v>69</v>
      </c>
      <c r="ZO44" s="207" t="s">
        <v>69</v>
      </c>
      <c r="ZP44" s="207" t="s">
        <v>69</v>
      </c>
      <c r="ZQ44" s="207" t="s">
        <v>69</v>
      </c>
      <c r="ZR44" s="207" t="s">
        <v>69</v>
      </c>
      <c r="ZS44" s="207" t="s">
        <v>69</v>
      </c>
      <c r="ZT44" s="207" t="s">
        <v>69</v>
      </c>
      <c r="ZU44" s="207" t="s">
        <v>69</v>
      </c>
      <c r="ZV44" s="207" t="s">
        <v>26</v>
      </c>
      <c r="ZW44" s="207" t="s">
        <v>26</v>
      </c>
      <c r="ZX44" s="207" t="s">
        <v>26</v>
      </c>
      <c r="ZY44" s="207" t="s">
        <v>26</v>
      </c>
      <c r="ZZ44" s="207" t="s">
        <v>26</v>
      </c>
      <c r="AAA44" s="207" t="s">
        <v>158</v>
      </c>
      <c r="AAB44" s="207" t="s">
        <v>158</v>
      </c>
      <c r="AAC44" s="207" t="s">
        <v>158</v>
      </c>
      <c r="AAD44" s="207" t="s">
        <v>158</v>
      </c>
      <c r="AAE44" s="207" t="s">
        <v>158</v>
      </c>
      <c r="AAF44" s="207" t="s">
        <v>158</v>
      </c>
      <c r="AAG44" s="207" t="s">
        <v>158</v>
      </c>
      <c r="AAH44" s="207" t="s">
        <v>158</v>
      </c>
      <c r="AAI44" s="207" t="s">
        <v>158</v>
      </c>
      <c r="AAJ44" s="207" t="s">
        <v>158</v>
      </c>
      <c r="AAK44" s="207" t="s">
        <v>158</v>
      </c>
      <c r="AAL44" s="207" t="s">
        <v>158</v>
      </c>
      <c r="AAM44" s="207" t="s">
        <v>158</v>
      </c>
      <c r="AAN44" s="207" t="s">
        <v>158</v>
      </c>
      <c r="AAO44" s="207" t="s">
        <v>158</v>
      </c>
      <c r="AAP44" s="207" t="s">
        <v>158</v>
      </c>
      <c r="AAQ44" s="207" t="s">
        <v>158</v>
      </c>
      <c r="AAR44" s="207" t="s">
        <v>158</v>
      </c>
      <c r="AAS44" s="207" t="s">
        <v>158</v>
      </c>
      <c r="AAT44" s="207" t="s">
        <v>158</v>
      </c>
      <c r="AAU44" s="207" t="s">
        <v>158</v>
      </c>
      <c r="AAV44" s="207" t="s">
        <v>158</v>
      </c>
      <c r="AAW44" s="207" t="s">
        <v>158</v>
      </c>
      <c r="AAX44" s="207" t="s">
        <v>158</v>
      </c>
      <c r="AAY44" s="207" t="s">
        <v>158</v>
      </c>
      <c r="AAZ44" s="207" t="s">
        <v>158</v>
      </c>
      <c r="ABA44" s="306">
        <f>(ÜBERSICHT!K44)</f>
        <v>0</v>
      </c>
      <c r="ABB44" s="195">
        <f>(ÜBERSICHT!L44)</f>
        <v>0</v>
      </c>
      <c r="ABC44" s="206">
        <f t="shared" si="123"/>
        <v>5</v>
      </c>
      <c r="ABD44" s="34">
        <f t="shared" si="124"/>
        <v>5</v>
      </c>
      <c r="ABE44" s="34">
        <f t="shared" si="125"/>
        <v>0</v>
      </c>
      <c r="ABF44" s="34">
        <f t="shared" si="126"/>
        <v>0</v>
      </c>
      <c r="ABG44" s="34">
        <f t="shared" si="127"/>
        <v>0</v>
      </c>
      <c r="ABH44" s="34">
        <f t="shared" si="128"/>
        <v>0</v>
      </c>
      <c r="ABI44" s="34">
        <f t="shared" si="129"/>
        <v>691</v>
      </c>
      <c r="ABJ44" s="73">
        <f t="shared" si="130"/>
        <v>696</v>
      </c>
      <c r="ABK44" s="28"/>
      <c r="ABL44">
        <v>17</v>
      </c>
      <c r="ABM44" s="155">
        <v>880</v>
      </c>
      <c r="ABN44" s="75" t="s">
        <v>397</v>
      </c>
      <c r="ABO44" s="28"/>
      <c r="ABP44" s="271" t="str">
        <f>(Mitglieder!C46)</f>
        <v>Waldi</v>
      </c>
      <c r="ABQ44" s="216">
        <f t="shared" si="103"/>
        <v>1</v>
      </c>
      <c r="ABR44" s="216" t="e">
        <f t="shared" si="104"/>
        <v>#DIV/0!</v>
      </c>
      <c r="ABS44" s="34">
        <f t="shared" si="131"/>
        <v>0</v>
      </c>
      <c r="ABT44" s="34">
        <f t="shared" si="132"/>
        <v>0</v>
      </c>
      <c r="ABU44" s="34">
        <f t="shared" si="133"/>
        <v>0</v>
      </c>
      <c r="ABV44" s="34">
        <f t="shared" si="134"/>
        <v>0</v>
      </c>
      <c r="ABW44" s="34">
        <f t="shared" si="135"/>
        <v>0</v>
      </c>
      <c r="ABX44" s="34">
        <f t="shared" si="136"/>
        <v>31</v>
      </c>
      <c r="ABY44" s="73">
        <f t="shared" si="16"/>
        <v>31</v>
      </c>
      <c r="ABZ44" s="216" t="e">
        <f t="shared" si="105"/>
        <v>#DIV/0!</v>
      </c>
      <c r="ACA44" s="34">
        <f t="shared" si="137"/>
        <v>0</v>
      </c>
      <c r="ACB44" s="34">
        <f t="shared" si="138"/>
        <v>0</v>
      </c>
      <c r="ACC44" s="34">
        <f t="shared" si="139"/>
        <v>0</v>
      </c>
      <c r="ACD44" s="34">
        <f t="shared" si="140"/>
        <v>0</v>
      </c>
      <c r="ACE44" s="34">
        <f t="shared" si="141"/>
        <v>0</v>
      </c>
      <c r="ACF44" s="34">
        <f t="shared" si="142"/>
        <v>31</v>
      </c>
      <c r="ACG44" s="73">
        <f t="shared" si="113"/>
        <v>31</v>
      </c>
      <c r="ACH44" s="216" t="e">
        <f t="shared" si="106"/>
        <v>#DIV/0!</v>
      </c>
      <c r="ACI44" s="34">
        <f t="shared" si="143"/>
        <v>0</v>
      </c>
      <c r="ACJ44" s="34">
        <f t="shared" si="144"/>
        <v>0</v>
      </c>
      <c r="ACK44" s="34">
        <f t="shared" si="145"/>
        <v>0</v>
      </c>
      <c r="ACL44" s="34">
        <f t="shared" si="146"/>
        <v>0</v>
      </c>
      <c r="ACM44" s="34">
        <f t="shared" si="147"/>
        <v>0</v>
      </c>
      <c r="ACN44" s="34">
        <f t="shared" si="148"/>
        <v>31</v>
      </c>
      <c r="ACO44" s="73">
        <f t="shared" si="114"/>
        <v>31</v>
      </c>
      <c r="ACP44" s="216" t="e">
        <f t="shared" si="107"/>
        <v>#DIV/0!</v>
      </c>
      <c r="ACQ44" s="34">
        <f t="shared" si="149"/>
        <v>0</v>
      </c>
      <c r="ACR44" s="34">
        <f t="shared" si="150"/>
        <v>0</v>
      </c>
      <c r="ACS44" s="34">
        <f t="shared" si="151"/>
        <v>0</v>
      </c>
      <c r="ACT44" s="34">
        <f t="shared" si="152"/>
        <v>0</v>
      </c>
      <c r="ACU44" s="34">
        <f t="shared" si="153"/>
        <v>0</v>
      </c>
      <c r="ACV44" s="34">
        <f t="shared" si="154"/>
        <v>30</v>
      </c>
      <c r="ACW44" s="73">
        <f t="shared" si="115"/>
        <v>30</v>
      </c>
      <c r="ACX44" s="216" t="e">
        <f t="shared" si="108"/>
        <v>#DIV/0!</v>
      </c>
      <c r="ACY44" s="34">
        <f t="shared" si="155"/>
        <v>0</v>
      </c>
      <c r="ACZ44" s="34">
        <f t="shared" si="156"/>
        <v>0</v>
      </c>
      <c r="ADA44" s="34">
        <f t="shared" si="157"/>
        <v>0</v>
      </c>
      <c r="ADB44" s="34">
        <f t="shared" si="158"/>
        <v>0</v>
      </c>
      <c r="ADC44" s="34">
        <f t="shared" si="159"/>
        <v>0</v>
      </c>
      <c r="ADD44" s="34">
        <f t="shared" si="160"/>
        <v>31</v>
      </c>
      <c r="ADE44" s="73">
        <f t="shared" si="116"/>
        <v>31</v>
      </c>
      <c r="ADF44" s="216" t="e">
        <f t="shared" si="109"/>
        <v>#DIV/0!</v>
      </c>
      <c r="ADG44" s="34">
        <f t="shared" si="161"/>
        <v>0</v>
      </c>
      <c r="ADH44" s="34">
        <f t="shared" si="162"/>
        <v>0</v>
      </c>
      <c r="ADI44" s="34">
        <f t="shared" si="163"/>
        <v>0</v>
      </c>
      <c r="ADJ44" s="34">
        <f t="shared" si="164"/>
        <v>0</v>
      </c>
      <c r="ADK44" s="34">
        <f t="shared" si="165"/>
        <v>0</v>
      </c>
      <c r="ADL44" s="34">
        <f t="shared" si="166"/>
        <v>30</v>
      </c>
      <c r="ADM44" s="73">
        <f t="shared" si="117"/>
        <v>30</v>
      </c>
      <c r="ADN44" s="216" t="e">
        <f t="shared" si="110"/>
        <v>#DIV/0!</v>
      </c>
      <c r="ADO44" s="34">
        <f t="shared" si="167"/>
        <v>0</v>
      </c>
      <c r="ADP44" s="34">
        <f t="shared" si="168"/>
        <v>0</v>
      </c>
      <c r="ADQ44" s="34">
        <f t="shared" si="169"/>
        <v>0</v>
      </c>
      <c r="ADR44" s="34">
        <f t="shared" si="170"/>
        <v>0</v>
      </c>
      <c r="ADS44" s="34">
        <f t="shared" si="171"/>
        <v>0</v>
      </c>
      <c r="ADT44" s="34">
        <f t="shared" si="172"/>
        <v>31</v>
      </c>
      <c r="ADU44" s="73">
        <f t="shared" si="118"/>
        <v>31</v>
      </c>
      <c r="ADV44" s="216" t="e">
        <f t="shared" si="111"/>
        <v>#DIV/0!</v>
      </c>
      <c r="ADW44" s="34">
        <f t="shared" si="72"/>
        <v>0</v>
      </c>
      <c r="ADX44" s="34">
        <f t="shared" si="73"/>
        <v>0</v>
      </c>
      <c r="ADY44" s="34">
        <f t="shared" si="74"/>
        <v>0</v>
      </c>
      <c r="ADZ44" s="34">
        <f t="shared" si="75"/>
        <v>0</v>
      </c>
      <c r="AEA44" s="34">
        <f t="shared" si="76"/>
        <v>0</v>
      </c>
      <c r="AEB44" s="34">
        <f t="shared" si="77"/>
        <v>31</v>
      </c>
      <c r="AEC44" s="73">
        <f t="shared" si="119"/>
        <v>31</v>
      </c>
      <c r="AED44" s="216">
        <f t="shared" si="112"/>
        <v>1</v>
      </c>
      <c r="AEE44" s="34">
        <f t="shared" si="79"/>
        <v>5</v>
      </c>
      <c r="AEF44" s="34">
        <f t="shared" si="80"/>
        <v>0</v>
      </c>
      <c r="AEG44" s="34">
        <f t="shared" si="81"/>
        <v>0</v>
      </c>
      <c r="AEH44" s="34">
        <f t="shared" si="82"/>
        <v>0</v>
      </c>
      <c r="AEI44" s="34">
        <f t="shared" si="83"/>
        <v>0</v>
      </c>
      <c r="AEJ44" s="34">
        <f t="shared" si="84"/>
        <v>5</v>
      </c>
      <c r="AEK44" s="73">
        <f t="shared" si="120"/>
        <v>10</v>
      </c>
    </row>
    <row r="45" spans="1:817" x14ac:dyDescent="0.3">
      <c r="A45" s="200">
        <f t="shared" si="61"/>
        <v>43</v>
      </c>
      <c r="B45" s="283">
        <f>1*SUBTOTAL(3,A$3:A45)</f>
        <v>43</v>
      </c>
      <c r="C45" s="6" t="str">
        <f>(Mitglieder!C45)</f>
        <v>tremas</v>
      </c>
      <c r="D45" s="171">
        <f t="shared" si="121"/>
        <v>1</v>
      </c>
      <c r="E45" s="171">
        <f t="shared" si="122"/>
        <v>1</v>
      </c>
      <c r="F45" s="56"/>
      <c r="G45" s="207" t="s">
        <v>69</v>
      </c>
      <c r="H45" s="207" t="s">
        <v>69</v>
      </c>
      <c r="I45" s="207" t="s">
        <v>69</v>
      </c>
      <c r="J45" s="207" t="s">
        <v>69</v>
      </c>
      <c r="K45" s="207" t="s">
        <v>69</v>
      </c>
      <c r="L45" s="207" t="s">
        <v>69</v>
      </c>
      <c r="M45" s="207" t="s">
        <v>69</v>
      </c>
      <c r="N45" s="207" t="s">
        <v>69</v>
      </c>
      <c r="O45" s="207" t="s">
        <v>69</v>
      </c>
      <c r="P45" s="207" t="s">
        <v>69</v>
      </c>
      <c r="Q45" s="207" t="s">
        <v>69</v>
      </c>
      <c r="R45" s="207" t="s">
        <v>69</v>
      </c>
      <c r="S45" s="207" t="s">
        <v>69</v>
      </c>
      <c r="T45" s="207" t="s">
        <v>69</v>
      </c>
      <c r="U45" s="207" t="s">
        <v>69</v>
      </c>
      <c r="V45" s="207" t="s">
        <v>69</v>
      </c>
      <c r="W45" s="207" t="s">
        <v>69</v>
      </c>
      <c r="X45" s="207" t="s">
        <v>69</v>
      </c>
      <c r="Y45" s="207" t="s">
        <v>69</v>
      </c>
      <c r="Z45" s="207" t="s">
        <v>69</v>
      </c>
      <c r="AA45" s="207" t="s">
        <v>69</v>
      </c>
      <c r="AB45" s="207" t="s">
        <v>69</v>
      </c>
      <c r="AC45" s="207" t="s">
        <v>69</v>
      </c>
      <c r="AD45" s="207" t="s">
        <v>69</v>
      </c>
      <c r="AE45" s="207" t="s">
        <v>69</v>
      </c>
      <c r="AF45" s="207" t="s">
        <v>69</v>
      </c>
      <c r="AG45" s="207" t="s">
        <v>69</v>
      </c>
      <c r="AH45" s="207" t="s">
        <v>69</v>
      </c>
      <c r="AI45" s="207" t="s">
        <v>69</v>
      </c>
      <c r="AJ45" s="207" t="s">
        <v>69</v>
      </c>
      <c r="AK45" s="207" t="s">
        <v>69</v>
      </c>
      <c r="AL45" s="207" t="s">
        <v>69</v>
      </c>
      <c r="AM45" s="207" t="s">
        <v>69</v>
      </c>
      <c r="AN45" s="207" t="s">
        <v>69</v>
      </c>
      <c r="AO45" s="207" t="s">
        <v>69</v>
      </c>
      <c r="AP45" s="207" t="s">
        <v>69</v>
      </c>
      <c r="AQ45" s="207" t="s">
        <v>69</v>
      </c>
      <c r="AR45" s="207" t="s">
        <v>69</v>
      </c>
      <c r="AS45" s="207" t="s">
        <v>69</v>
      </c>
      <c r="AT45" s="207" t="s">
        <v>69</v>
      </c>
      <c r="AU45" s="207" t="s">
        <v>69</v>
      </c>
      <c r="AV45" s="207" t="s">
        <v>69</v>
      </c>
      <c r="AW45" s="207" t="s">
        <v>69</v>
      </c>
      <c r="AX45" s="207" t="s">
        <v>69</v>
      </c>
      <c r="AY45" s="207" t="s">
        <v>69</v>
      </c>
      <c r="AZ45" s="207" t="s">
        <v>69</v>
      </c>
      <c r="BA45" s="207" t="s">
        <v>69</v>
      </c>
      <c r="BB45" s="207" t="s">
        <v>69</v>
      </c>
      <c r="BC45" s="207" t="s">
        <v>69</v>
      </c>
      <c r="BD45" s="207" t="s">
        <v>69</v>
      </c>
      <c r="BE45" s="207" t="s">
        <v>69</v>
      </c>
      <c r="BF45" s="207" t="s">
        <v>69</v>
      </c>
      <c r="BG45" s="207" t="s">
        <v>69</v>
      </c>
      <c r="BH45" s="207" t="s">
        <v>69</v>
      </c>
      <c r="BI45" s="207" t="s">
        <v>69</v>
      </c>
      <c r="BJ45" s="207" t="s">
        <v>69</v>
      </c>
      <c r="BK45" s="207" t="s">
        <v>69</v>
      </c>
      <c r="BL45" s="207" t="s">
        <v>69</v>
      </c>
      <c r="BM45" s="207" t="s">
        <v>69</v>
      </c>
      <c r="BN45" s="207" t="s">
        <v>69</v>
      </c>
      <c r="BO45" s="207" t="s">
        <v>69</v>
      </c>
      <c r="BP45" s="207" t="s">
        <v>69</v>
      </c>
      <c r="BQ45" s="207" t="s">
        <v>69</v>
      </c>
      <c r="BR45" s="207" t="s">
        <v>69</v>
      </c>
      <c r="BS45" s="207" t="s">
        <v>69</v>
      </c>
      <c r="BT45" s="207" t="s">
        <v>69</v>
      </c>
      <c r="BU45" s="207" t="s">
        <v>69</v>
      </c>
      <c r="BV45" s="207" t="s">
        <v>69</v>
      </c>
      <c r="BW45" s="207" t="s">
        <v>69</v>
      </c>
      <c r="BX45" s="207" t="s">
        <v>69</v>
      </c>
      <c r="BY45" s="207" t="s">
        <v>69</v>
      </c>
      <c r="BZ45" s="207" t="s">
        <v>69</v>
      </c>
      <c r="CA45" s="207" t="s">
        <v>69</v>
      </c>
      <c r="CB45" s="207" t="s">
        <v>69</v>
      </c>
      <c r="CC45" s="207" t="s">
        <v>69</v>
      </c>
      <c r="CD45" s="207" t="s">
        <v>69</v>
      </c>
      <c r="CE45" s="207" t="s">
        <v>69</v>
      </c>
      <c r="CF45" s="207" t="s">
        <v>69</v>
      </c>
      <c r="CG45" s="207" t="s">
        <v>69</v>
      </c>
      <c r="CH45" s="207" t="s">
        <v>69</v>
      </c>
      <c r="CI45" s="207" t="s">
        <v>69</v>
      </c>
      <c r="CJ45" s="207" t="s">
        <v>69</v>
      </c>
      <c r="CK45" s="207" t="s">
        <v>69</v>
      </c>
      <c r="CL45" s="207" t="s">
        <v>69</v>
      </c>
      <c r="CM45" s="207" t="s">
        <v>69</v>
      </c>
      <c r="CN45" s="207" t="s">
        <v>69</v>
      </c>
      <c r="CO45" s="207" t="s">
        <v>69</v>
      </c>
      <c r="CP45" s="207" t="s">
        <v>69</v>
      </c>
      <c r="CQ45" s="207" t="s">
        <v>69</v>
      </c>
      <c r="CR45" s="207" t="s">
        <v>69</v>
      </c>
      <c r="CS45" s="207" t="s">
        <v>69</v>
      </c>
      <c r="CT45" s="207" t="s">
        <v>69</v>
      </c>
      <c r="CU45" s="207" t="s">
        <v>69</v>
      </c>
      <c r="CV45" s="207" t="s">
        <v>69</v>
      </c>
      <c r="CW45" s="207" t="s">
        <v>69</v>
      </c>
      <c r="CX45" s="207" t="s">
        <v>69</v>
      </c>
      <c r="CY45" s="207" t="s">
        <v>69</v>
      </c>
      <c r="CZ45" s="207" t="s">
        <v>69</v>
      </c>
      <c r="DA45" s="207" t="s">
        <v>69</v>
      </c>
      <c r="DB45" s="207" t="s">
        <v>69</v>
      </c>
      <c r="DC45" s="207" t="s">
        <v>69</v>
      </c>
      <c r="DD45" s="207" t="s">
        <v>69</v>
      </c>
      <c r="DE45" s="207" t="s">
        <v>69</v>
      </c>
      <c r="DF45" s="207" t="s">
        <v>69</v>
      </c>
      <c r="DG45" s="207" t="s">
        <v>69</v>
      </c>
      <c r="DH45" s="207" t="s">
        <v>69</v>
      </c>
      <c r="DI45" s="207" t="s">
        <v>69</v>
      </c>
      <c r="DJ45" s="207" t="s">
        <v>69</v>
      </c>
      <c r="DK45" s="207" t="s">
        <v>69</v>
      </c>
      <c r="DL45" s="207" t="s">
        <v>69</v>
      </c>
      <c r="DM45" s="207" t="s">
        <v>69</v>
      </c>
      <c r="DN45" s="207" t="s">
        <v>69</v>
      </c>
      <c r="DO45" s="207" t="s">
        <v>69</v>
      </c>
      <c r="DP45" s="207" t="s">
        <v>69</v>
      </c>
      <c r="DQ45" s="207" t="s">
        <v>69</v>
      </c>
      <c r="DR45" s="207" t="s">
        <v>69</v>
      </c>
      <c r="DS45" s="207" t="s">
        <v>69</v>
      </c>
      <c r="DT45" s="207" t="s">
        <v>69</v>
      </c>
      <c r="DU45" s="207" t="s">
        <v>69</v>
      </c>
      <c r="DV45" s="207" t="s">
        <v>69</v>
      </c>
      <c r="DW45" s="207" t="s">
        <v>69</v>
      </c>
      <c r="DX45" s="207" t="s">
        <v>69</v>
      </c>
      <c r="DY45" s="207" t="s">
        <v>69</v>
      </c>
      <c r="DZ45" s="207" t="s">
        <v>69</v>
      </c>
      <c r="EA45" s="207" t="s">
        <v>69</v>
      </c>
      <c r="EB45" s="207" t="s">
        <v>69</v>
      </c>
      <c r="EC45" s="207" t="s">
        <v>69</v>
      </c>
      <c r="ED45" s="207" t="s">
        <v>69</v>
      </c>
      <c r="EE45" s="207" t="s">
        <v>69</v>
      </c>
      <c r="EF45" s="207" t="s">
        <v>69</v>
      </c>
      <c r="EG45" s="207" t="s">
        <v>69</v>
      </c>
      <c r="EH45" s="207" t="s">
        <v>69</v>
      </c>
      <c r="EI45" s="207" t="s">
        <v>69</v>
      </c>
      <c r="EJ45" s="207" t="s">
        <v>69</v>
      </c>
      <c r="EK45" s="207" t="s">
        <v>69</v>
      </c>
      <c r="EL45" s="207" t="s">
        <v>69</v>
      </c>
      <c r="EM45" s="207" t="s">
        <v>69</v>
      </c>
      <c r="EN45" s="207" t="s">
        <v>69</v>
      </c>
      <c r="EO45" s="207" t="s">
        <v>69</v>
      </c>
      <c r="EP45" s="207" t="s">
        <v>69</v>
      </c>
      <c r="EQ45" s="207" t="s">
        <v>69</v>
      </c>
      <c r="ER45" s="207" t="s">
        <v>69</v>
      </c>
      <c r="ES45" s="207" t="s">
        <v>69</v>
      </c>
      <c r="ET45" s="207" t="s">
        <v>69</v>
      </c>
      <c r="EU45" s="207" t="s">
        <v>69</v>
      </c>
      <c r="EV45" s="207" t="s">
        <v>69</v>
      </c>
      <c r="EW45" s="207" t="s">
        <v>69</v>
      </c>
      <c r="EX45" s="207" t="s">
        <v>69</v>
      </c>
      <c r="EY45" s="207" t="s">
        <v>69</v>
      </c>
      <c r="EZ45" s="207" t="s">
        <v>69</v>
      </c>
      <c r="FA45" s="207" t="s">
        <v>69</v>
      </c>
      <c r="FB45" s="207" t="s">
        <v>69</v>
      </c>
      <c r="FC45" s="207" t="s">
        <v>69</v>
      </c>
      <c r="FD45" s="207" t="s">
        <v>69</v>
      </c>
      <c r="FE45" s="207" t="s">
        <v>69</v>
      </c>
      <c r="FF45" s="207" t="s">
        <v>69</v>
      </c>
      <c r="FG45" s="207" t="s">
        <v>69</v>
      </c>
      <c r="FH45" s="207" t="s">
        <v>69</v>
      </c>
      <c r="FI45" s="207" t="s">
        <v>69</v>
      </c>
      <c r="FJ45" s="207" t="s">
        <v>69</v>
      </c>
      <c r="FK45" s="207" t="s">
        <v>69</v>
      </c>
      <c r="FL45" s="207" t="s">
        <v>69</v>
      </c>
      <c r="FM45" s="207" t="s">
        <v>69</v>
      </c>
      <c r="FN45" s="207" t="s">
        <v>69</v>
      </c>
      <c r="FO45" s="207" t="s">
        <v>69</v>
      </c>
      <c r="FP45" s="207" t="s">
        <v>69</v>
      </c>
      <c r="FQ45" s="207" t="s">
        <v>69</v>
      </c>
      <c r="FR45" s="207" t="s">
        <v>69</v>
      </c>
      <c r="FS45" s="207" t="s">
        <v>69</v>
      </c>
      <c r="FT45" s="207" t="s">
        <v>69</v>
      </c>
      <c r="FU45" s="207" t="s">
        <v>69</v>
      </c>
      <c r="FV45" s="207" t="s">
        <v>69</v>
      </c>
      <c r="FW45" s="207" t="s">
        <v>69</v>
      </c>
      <c r="FX45" s="207" t="s">
        <v>69</v>
      </c>
      <c r="FY45" s="207" t="s">
        <v>69</v>
      </c>
      <c r="FZ45" s="207" t="s">
        <v>69</v>
      </c>
      <c r="GA45" s="207" t="s">
        <v>69</v>
      </c>
      <c r="GB45" s="207" t="s">
        <v>69</v>
      </c>
      <c r="GC45" s="207" t="s">
        <v>69</v>
      </c>
      <c r="GD45" s="207" t="s">
        <v>69</v>
      </c>
      <c r="GE45" s="207" t="s">
        <v>69</v>
      </c>
      <c r="GF45" s="207" t="s">
        <v>69</v>
      </c>
      <c r="GG45" s="207" t="s">
        <v>69</v>
      </c>
      <c r="GH45" s="207" t="s">
        <v>69</v>
      </c>
      <c r="GI45" s="207" t="s">
        <v>69</v>
      </c>
      <c r="GJ45" s="207" t="s">
        <v>69</v>
      </c>
      <c r="GK45" s="207" t="s">
        <v>69</v>
      </c>
      <c r="GL45" s="207" t="s">
        <v>69</v>
      </c>
      <c r="GM45" s="207" t="s">
        <v>69</v>
      </c>
      <c r="GN45" s="207" t="s">
        <v>69</v>
      </c>
      <c r="GO45" s="207" t="s">
        <v>69</v>
      </c>
      <c r="GP45" s="207" t="s">
        <v>69</v>
      </c>
      <c r="GQ45" s="207" t="s">
        <v>69</v>
      </c>
      <c r="GR45" s="207" t="s">
        <v>69</v>
      </c>
      <c r="GS45" s="207" t="s">
        <v>69</v>
      </c>
      <c r="GT45" s="207" t="s">
        <v>69</v>
      </c>
      <c r="GU45" s="207" t="s">
        <v>69</v>
      </c>
      <c r="GV45" s="207" t="s">
        <v>69</v>
      </c>
      <c r="GW45" s="207" t="s">
        <v>69</v>
      </c>
      <c r="GX45" s="207" t="s">
        <v>69</v>
      </c>
      <c r="GY45" s="207" t="s">
        <v>69</v>
      </c>
      <c r="GZ45" s="207" t="s">
        <v>69</v>
      </c>
      <c r="HA45" s="207" t="s">
        <v>69</v>
      </c>
      <c r="HB45" s="207" t="s">
        <v>69</v>
      </c>
      <c r="HC45" s="207" t="s">
        <v>69</v>
      </c>
      <c r="HD45" s="207" t="s">
        <v>69</v>
      </c>
      <c r="HE45" s="207" t="s">
        <v>69</v>
      </c>
      <c r="HF45" s="207" t="s">
        <v>69</v>
      </c>
      <c r="HG45" s="207" t="s">
        <v>69</v>
      </c>
      <c r="HH45" s="207" t="s">
        <v>69</v>
      </c>
      <c r="HI45" s="207" t="s">
        <v>69</v>
      </c>
      <c r="HJ45" s="207" t="s">
        <v>69</v>
      </c>
      <c r="HK45" s="207" t="s">
        <v>69</v>
      </c>
      <c r="HL45" s="207" t="s">
        <v>69</v>
      </c>
      <c r="HM45" s="207" t="s">
        <v>69</v>
      </c>
      <c r="HN45" s="207" t="s">
        <v>69</v>
      </c>
      <c r="HO45" s="207" t="s">
        <v>69</v>
      </c>
      <c r="HP45" s="207" t="s">
        <v>69</v>
      </c>
      <c r="HQ45" s="207" t="s">
        <v>69</v>
      </c>
      <c r="HR45" s="207" t="s">
        <v>69</v>
      </c>
      <c r="HS45" s="207" t="s">
        <v>69</v>
      </c>
      <c r="HT45" s="207" t="s">
        <v>69</v>
      </c>
      <c r="HU45" s="207" t="s">
        <v>69</v>
      </c>
      <c r="HV45" s="207" t="s">
        <v>69</v>
      </c>
      <c r="HW45" s="207" t="s">
        <v>69</v>
      </c>
      <c r="HX45" s="207" t="s">
        <v>69</v>
      </c>
      <c r="HY45" s="207" t="s">
        <v>69</v>
      </c>
      <c r="HZ45" s="207" t="s">
        <v>69</v>
      </c>
      <c r="IA45" s="207" t="s">
        <v>69</v>
      </c>
      <c r="IB45" s="207" t="s">
        <v>69</v>
      </c>
      <c r="IC45" s="207" t="s">
        <v>69</v>
      </c>
      <c r="ID45" s="207" t="s">
        <v>69</v>
      </c>
      <c r="IE45" s="207" t="s">
        <v>69</v>
      </c>
      <c r="IF45" s="207" t="s">
        <v>69</v>
      </c>
      <c r="IG45" s="207" t="s">
        <v>69</v>
      </c>
      <c r="IH45" s="207" t="s">
        <v>69</v>
      </c>
      <c r="II45" s="207" t="s">
        <v>69</v>
      </c>
      <c r="IJ45" s="207" t="s">
        <v>69</v>
      </c>
      <c r="IK45" s="207" t="s">
        <v>69</v>
      </c>
      <c r="IL45" s="207" t="s">
        <v>69</v>
      </c>
      <c r="IM45" s="207" t="s">
        <v>69</v>
      </c>
      <c r="IN45" s="207" t="s">
        <v>69</v>
      </c>
      <c r="IO45" s="207" t="s">
        <v>69</v>
      </c>
      <c r="IP45" s="207" t="s">
        <v>69</v>
      </c>
      <c r="IQ45" s="207" t="s">
        <v>69</v>
      </c>
      <c r="IR45" s="207" t="s">
        <v>69</v>
      </c>
      <c r="IS45" s="207" t="s">
        <v>69</v>
      </c>
      <c r="IT45" s="207" t="s">
        <v>69</v>
      </c>
      <c r="IU45" s="207" t="s">
        <v>69</v>
      </c>
      <c r="IV45" s="207" t="s">
        <v>69</v>
      </c>
      <c r="IW45" s="207" t="s">
        <v>69</v>
      </c>
      <c r="IX45" s="207" t="s">
        <v>69</v>
      </c>
      <c r="IY45" s="207" t="s">
        <v>69</v>
      </c>
      <c r="IZ45" s="207" t="s">
        <v>69</v>
      </c>
      <c r="JA45" s="207" t="s">
        <v>69</v>
      </c>
      <c r="JB45" s="207" t="s">
        <v>69</v>
      </c>
      <c r="JC45" s="207" t="s">
        <v>69</v>
      </c>
      <c r="JD45" s="207" t="s">
        <v>69</v>
      </c>
      <c r="JE45" s="207" t="s">
        <v>69</v>
      </c>
      <c r="JF45" s="207" t="s">
        <v>69</v>
      </c>
      <c r="JG45" s="207" t="s">
        <v>69</v>
      </c>
      <c r="JH45" s="207" t="s">
        <v>69</v>
      </c>
      <c r="JI45" s="207" t="s">
        <v>69</v>
      </c>
      <c r="JJ45" s="207" t="s">
        <v>69</v>
      </c>
      <c r="JK45" s="207" t="s">
        <v>69</v>
      </c>
      <c r="JL45" s="207" t="s">
        <v>69</v>
      </c>
      <c r="JM45" s="207" t="s">
        <v>69</v>
      </c>
      <c r="JN45" s="207" t="s">
        <v>69</v>
      </c>
      <c r="JO45" s="207" t="s">
        <v>69</v>
      </c>
      <c r="JP45" s="207" t="s">
        <v>69</v>
      </c>
      <c r="JQ45" s="207" t="s">
        <v>69</v>
      </c>
      <c r="JR45" s="207" t="s">
        <v>69</v>
      </c>
      <c r="JS45" s="207" t="s">
        <v>69</v>
      </c>
      <c r="JT45" s="207" t="s">
        <v>69</v>
      </c>
      <c r="JU45" s="207" t="s">
        <v>69</v>
      </c>
      <c r="JV45" s="207" t="s">
        <v>69</v>
      </c>
      <c r="JW45" s="207" t="s">
        <v>69</v>
      </c>
      <c r="JX45" s="207" t="s">
        <v>69</v>
      </c>
      <c r="JY45" s="207" t="s">
        <v>69</v>
      </c>
      <c r="JZ45" s="207" t="s">
        <v>69</v>
      </c>
      <c r="KA45" s="207" t="s">
        <v>69</v>
      </c>
      <c r="KB45" s="207" t="s">
        <v>69</v>
      </c>
      <c r="KC45" s="207" t="s">
        <v>69</v>
      </c>
      <c r="KD45" s="207" t="s">
        <v>69</v>
      </c>
      <c r="KE45" s="207" t="s">
        <v>69</v>
      </c>
      <c r="KF45" s="207" t="s">
        <v>69</v>
      </c>
      <c r="KG45" s="207" t="s">
        <v>69</v>
      </c>
      <c r="KH45" s="207" t="s">
        <v>69</v>
      </c>
      <c r="KI45" s="207" t="s">
        <v>69</v>
      </c>
      <c r="KJ45" s="207" t="s">
        <v>69</v>
      </c>
      <c r="KK45" s="207" t="s">
        <v>69</v>
      </c>
      <c r="KL45" s="207" t="s">
        <v>69</v>
      </c>
      <c r="KM45" s="207" t="s">
        <v>69</v>
      </c>
      <c r="KN45" s="207" t="s">
        <v>69</v>
      </c>
      <c r="KO45" s="207" t="s">
        <v>69</v>
      </c>
      <c r="KP45" s="207" t="s">
        <v>69</v>
      </c>
      <c r="KQ45" s="207" t="s">
        <v>69</v>
      </c>
      <c r="KR45" s="207" t="s">
        <v>69</v>
      </c>
      <c r="KS45" s="207" t="s">
        <v>69</v>
      </c>
      <c r="KT45" s="207" t="s">
        <v>69</v>
      </c>
      <c r="KU45" s="207" t="s">
        <v>69</v>
      </c>
      <c r="KV45" s="207" t="s">
        <v>69</v>
      </c>
      <c r="KW45" s="207" t="s">
        <v>69</v>
      </c>
      <c r="KX45" s="207" t="s">
        <v>69</v>
      </c>
      <c r="KY45" s="207" t="s">
        <v>69</v>
      </c>
      <c r="KZ45" s="207" t="s">
        <v>69</v>
      </c>
      <c r="LA45" s="207" t="s">
        <v>69</v>
      </c>
      <c r="LB45" s="207" t="s">
        <v>69</v>
      </c>
      <c r="LC45" s="207" t="s">
        <v>69</v>
      </c>
      <c r="LD45" s="207" t="s">
        <v>69</v>
      </c>
      <c r="LE45" s="207" t="s">
        <v>69</v>
      </c>
      <c r="LF45" s="207" t="s">
        <v>69</v>
      </c>
      <c r="LG45" s="207" t="s">
        <v>69</v>
      </c>
      <c r="LH45" s="207" t="s">
        <v>69</v>
      </c>
      <c r="LI45" s="207" t="s">
        <v>69</v>
      </c>
      <c r="LJ45" s="207" t="s">
        <v>69</v>
      </c>
      <c r="LK45" s="207" t="s">
        <v>69</v>
      </c>
      <c r="LL45" s="207" t="s">
        <v>69</v>
      </c>
      <c r="LM45" s="207" t="s">
        <v>69</v>
      </c>
      <c r="LN45" s="207" t="s">
        <v>69</v>
      </c>
      <c r="LO45" s="207" t="s">
        <v>69</v>
      </c>
      <c r="LP45" s="207" t="s">
        <v>69</v>
      </c>
      <c r="LQ45" s="207" t="s">
        <v>69</v>
      </c>
      <c r="LR45" s="207" t="s">
        <v>69</v>
      </c>
      <c r="LS45" s="207" t="s">
        <v>69</v>
      </c>
      <c r="LT45" s="207" t="s">
        <v>69</v>
      </c>
      <c r="LU45" s="207" t="s">
        <v>69</v>
      </c>
      <c r="LV45" s="207" t="s">
        <v>69</v>
      </c>
      <c r="LW45" s="207" t="s">
        <v>69</v>
      </c>
      <c r="LX45" s="207" t="s">
        <v>69</v>
      </c>
      <c r="LY45" s="207" t="s">
        <v>69</v>
      </c>
      <c r="LZ45" s="207" t="s">
        <v>69</v>
      </c>
      <c r="MA45" s="207" t="s">
        <v>69</v>
      </c>
      <c r="MB45" s="207" t="s">
        <v>69</v>
      </c>
      <c r="MC45" s="207" t="s">
        <v>69</v>
      </c>
      <c r="MD45" s="207" t="s">
        <v>69</v>
      </c>
      <c r="ME45" s="207" t="s">
        <v>69</v>
      </c>
      <c r="MF45" s="207" t="s">
        <v>69</v>
      </c>
      <c r="MG45" s="207" t="s">
        <v>69</v>
      </c>
      <c r="MH45" s="207" t="s">
        <v>69</v>
      </c>
      <c r="MI45" s="207" t="s">
        <v>69</v>
      </c>
      <c r="MJ45" s="207" t="s">
        <v>69</v>
      </c>
      <c r="MK45" s="207" t="s">
        <v>69</v>
      </c>
      <c r="ML45" s="207" t="s">
        <v>69</v>
      </c>
      <c r="MM45" s="207" t="s">
        <v>69</v>
      </c>
      <c r="MN45" s="207" t="s">
        <v>69</v>
      </c>
      <c r="MO45" s="207" t="s">
        <v>69</v>
      </c>
      <c r="MP45" s="207" t="s">
        <v>69</v>
      </c>
      <c r="MQ45" s="207" t="s">
        <v>69</v>
      </c>
      <c r="MR45" s="207" t="s">
        <v>69</v>
      </c>
      <c r="MS45" s="207" t="s">
        <v>69</v>
      </c>
      <c r="MT45" s="207" t="s">
        <v>69</v>
      </c>
      <c r="MU45" s="207" t="s">
        <v>69</v>
      </c>
      <c r="MV45" s="207" t="s">
        <v>69</v>
      </c>
      <c r="MW45" s="207" t="s">
        <v>69</v>
      </c>
      <c r="MX45" s="207" t="s">
        <v>69</v>
      </c>
      <c r="MY45" s="207" t="s">
        <v>69</v>
      </c>
      <c r="MZ45" s="207" t="s">
        <v>69</v>
      </c>
      <c r="NA45" s="207" t="s">
        <v>69</v>
      </c>
      <c r="NB45" s="207" t="s">
        <v>69</v>
      </c>
      <c r="NC45" s="207" t="s">
        <v>69</v>
      </c>
      <c r="ND45" s="207" t="s">
        <v>69</v>
      </c>
      <c r="NE45" s="207" t="s">
        <v>69</v>
      </c>
      <c r="NF45" s="207" t="s">
        <v>69</v>
      </c>
      <c r="NG45" s="207" t="s">
        <v>69</v>
      </c>
      <c r="NH45" s="207" t="s">
        <v>69</v>
      </c>
      <c r="NI45" s="207" t="s">
        <v>69</v>
      </c>
      <c r="NJ45" s="207" t="s">
        <v>69</v>
      </c>
      <c r="NK45" s="207" t="s">
        <v>69</v>
      </c>
      <c r="NL45" s="207" t="s">
        <v>69</v>
      </c>
      <c r="NM45" s="207" t="s">
        <v>69</v>
      </c>
      <c r="NN45" s="207" t="s">
        <v>69</v>
      </c>
      <c r="NO45" s="207" t="s">
        <v>69</v>
      </c>
      <c r="NP45" s="207" t="s">
        <v>69</v>
      </c>
      <c r="NQ45" s="207" t="s">
        <v>69</v>
      </c>
      <c r="NR45" s="207" t="s">
        <v>69</v>
      </c>
      <c r="NS45" s="207" t="s">
        <v>69</v>
      </c>
      <c r="NT45" s="207" t="s">
        <v>69</v>
      </c>
      <c r="NU45" s="207" t="s">
        <v>69</v>
      </c>
      <c r="NV45" s="207" t="s">
        <v>69</v>
      </c>
      <c r="NW45" s="207" t="s">
        <v>69</v>
      </c>
      <c r="NX45" s="207" t="s">
        <v>69</v>
      </c>
      <c r="NY45" s="207" t="s">
        <v>69</v>
      </c>
      <c r="NZ45" s="207" t="s">
        <v>69</v>
      </c>
      <c r="OA45" s="207" t="s">
        <v>69</v>
      </c>
      <c r="OB45" s="207" t="s">
        <v>69</v>
      </c>
      <c r="OC45" s="207" t="s">
        <v>69</v>
      </c>
      <c r="OD45" s="207" t="s">
        <v>69</v>
      </c>
      <c r="OE45" s="207" t="s">
        <v>69</v>
      </c>
      <c r="OF45" s="207" t="s">
        <v>69</v>
      </c>
      <c r="OG45" s="207" t="s">
        <v>69</v>
      </c>
      <c r="OH45" s="207" t="s">
        <v>69</v>
      </c>
      <c r="OI45" s="207" t="s">
        <v>69</v>
      </c>
      <c r="OJ45" s="207" t="s">
        <v>69</v>
      </c>
      <c r="OK45" s="207" t="s">
        <v>69</v>
      </c>
      <c r="OL45" s="207" t="s">
        <v>69</v>
      </c>
      <c r="OM45" s="207" t="s">
        <v>69</v>
      </c>
      <c r="ON45" s="207" t="s">
        <v>69</v>
      </c>
      <c r="OO45" s="207" t="s">
        <v>69</v>
      </c>
      <c r="OP45" s="207" t="s">
        <v>69</v>
      </c>
      <c r="OQ45" s="207" t="s">
        <v>69</v>
      </c>
      <c r="OR45" s="207" t="s">
        <v>69</v>
      </c>
      <c r="OS45" s="207" t="s">
        <v>69</v>
      </c>
      <c r="OT45" s="207" t="s">
        <v>69</v>
      </c>
      <c r="OU45" s="207" t="s">
        <v>69</v>
      </c>
      <c r="OV45" s="207" t="s">
        <v>69</v>
      </c>
      <c r="OW45" s="207" t="s">
        <v>69</v>
      </c>
      <c r="OX45" s="207" t="s">
        <v>69</v>
      </c>
      <c r="OY45" s="207" t="s">
        <v>69</v>
      </c>
      <c r="OZ45" s="207" t="s">
        <v>69</v>
      </c>
      <c r="PA45" s="207" t="s">
        <v>69</v>
      </c>
      <c r="PB45" s="207" t="s">
        <v>69</v>
      </c>
      <c r="PC45" s="207" t="s">
        <v>69</v>
      </c>
      <c r="PD45" s="207" t="s">
        <v>69</v>
      </c>
      <c r="PE45" s="207" t="s">
        <v>69</v>
      </c>
      <c r="PF45" s="207" t="s">
        <v>69</v>
      </c>
      <c r="PG45" s="207" t="s">
        <v>69</v>
      </c>
      <c r="PH45" s="207" t="s">
        <v>69</v>
      </c>
      <c r="PI45" s="207" t="s">
        <v>69</v>
      </c>
      <c r="PJ45" s="207" t="s">
        <v>69</v>
      </c>
      <c r="PK45" s="207" t="s">
        <v>69</v>
      </c>
      <c r="PL45" s="207" t="s">
        <v>69</v>
      </c>
      <c r="PM45" s="207" t="s">
        <v>69</v>
      </c>
      <c r="PN45" s="207" t="s">
        <v>69</v>
      </c>
      <c r="PO45" s="207" t="s">
        <v>69</v>
      </c>
      <c r="PP45" s="207" t="s">
        <v>69</v>
      </c>
      <c r="PQ45" s="207" t="s">
        <v>69</v>
      </c>
      <c r="PR45" s="207" t="s">
        <v>69</v>
      </c>
      <c r="PS45" s="207" t="s">
        <v>69</v>
      </c>
      <c r="PT45" s="207" t="s">
        <v>69</v>
      </c>
      <c r="PU45" s="207" t="s">
        <v>69</v>
      </c>
      <c r="PV45" s="207" t="s">
        <v>69</v>
      </c>
      <c r="PW45" s="207" t="s">
        <v>69</v>
      </c>
      <c r="PX45" s="207" t="s">
        <v>69</v>
      </c>
      <c r="PY45" s="207" t="s">
        <v>69</v>
      </c>
      <c r="PZ45" s="207" t="s">
        <v>69</v>
      </c>
      <c r="QA45" s="207" t="s">
        <v>69</v>
      </c>
      <c r="QB45" s="207" t="s">
        <v>69</v>
      </c>
      <c r="QC45" s="207" t="s">
        <v>69</v>
      </c>
      <c r="QD45" s="207" t="s">
        <v>69</v>
      </c>
      <c r="QE45" s="207" t="s">
        <v>69</v>
      </c>
      <c r="QF45" s="207" t="s">
        <v>69</v>
      </c>
      <c r="QG45" s="207" t="s">
        <v>69</v>
      </c>
      <c r="QH45" s="207" t="s">
        <v>69</v>
      </c>
      <c r="QI45" s="207" t="s">
        <v>69</v>
      </c>
      <c r="QJ45" s="207" t="s">
        <v>69</v>
      </c>
      <c r="QK45" s="207" t="s">
        <v>69</v>
      </c>
      <c r="QL45" s="207" t="s">
        <v>69</v>
      </c>
      <c r="QM45" s="207" t="s">
        <v>69</v>
      </c>
      <c r="QN45" s="207" t="s">
        <v>69</v>
      </c>
      <c r="QO45" s="207" t="s">
        <v>69</v>
      </c>
      <c r="QP45" s="207" t="s">
        <v>69</v>
      </c>
      <c r="QQ45" s="207" t="s">
        <v>69</v>
      </c>
      <c r="QR45" s="207" t="s">
        <v>69</v>
      </c>
      <c r="QS45" s="207" t="s">
        <v>69</v>
      </c>
      <c r="QT45" s="207" t="s">
        <v>69</v>
      </c>
      <c r="QU45" s="207" t="s">
        <v>69</v>
      </c>
      <c r="QV45" s="207" t="s">
        <v>69</v>
      </c>
      <c r="QW45" s="207" t="s">
        <v>69</v>
      </c>
      <c r="QX45" s="207" t="s">
        <v>69</v>
      </c>
      <c r="QY45" s="207" t="s">
        <v>69</v>
      </c>
      <c r="QZ45" s="207" t="s">
        <v>69</v>
      </c>
      <c r="RA45" s="207" t="s">
        <v>69</v>
      </c>
      <c r="RB45" s="207" t="s">
        <v>69</v>
      </c>
      <c r="RC45" s="207" t="s">
        <v>69</v>
      </c>
      <c r="RD45" s="207" t="s">
        <v>69</v>
      </c>
      <c r="RE45" s="207" t="s">
        <v>69</v>
      </c>
      <c r="RF45" s="207" t="s">
        <v>69</v>
      </c>
      <c r="RG45" s="207" t="s">
        <v>69</v>
      </c>
      <c r="RH45" s="207" t="s">
        <v>69</v>
      </c>
      <c r="RI45" s="207" t="s">
        <v>69</v>
      </c>
      <c r="RJ45" s="207" t="s">
        <v>69</v>
      </c>
      <c r="RK45" s="207" t="s">
        <v>69</v>
      </c>
      <c r="RL45" s="207" t="s">
        <v>69</v>
      </c>
      <c r="RM45" s="207" t="s">
        <v>69</v>
      </c>
      <c r="RN45" s="207" t="s">
        <v>69</v>
      </c>
      <c r="RO45" s="207" t="s">
        <v>69</v>
      </c>
      <c r="RP45" s="207" t="s">
        <v>69</v>
      </c>
      <c r="RQ45" s="207" t="s">
        <v>69</v>
      </c>
      <c r="RR45" s="207" t="s">
        <v>69</v>
      </c>
      <c r="RS45" s="207" t="s">
        <v>69</v>
      </c>
      <c r="RT45" s="207" t="s">
        <v>69</v>
      </c>
      <c r="RU45" s="207" t="s">
        <v>69</v>
      </c>
      <c r="RV45" s="207" t="s">
        <v>69</v>
      </c>
      <c r="RW45" s="207" t="s">
        <v>69</v>
      </c>
      <c r="RX45" s="207" t="s">
        <v>69</v>
      </c>
      <c r="RY45" s="207" t="s">
        <v>69</v>
      </c>
      <c r="RZ45" s="207" t="s">
        <v>69</v>
      </c>
      <c r="SA45" s="207" t="s">
        <v>69</v>
      </c>
      <c r="SB45" s="207" t="s">
        <v>69</v>
      </c>
      <c r="SC45" s="207" t="s">
        <v>69</v>
      </c>
      <c r="SD45" s="207" t="s">
        <v>69</v>
      </c>
      <c r="SE45" s="207" t="s">
        <v>69</v>
      </c>
      <c r="SF45" s="207" t="s">
        <v>69</v>
      </c>
      <c r="SG45" s="207" t="s">
        <v>69</v>
      </c>
      <c r="SH45" s="207" t="s">
        <v>69</v>
      </c>
      <c r="SI45" s="207" t="s">
        <v>69</v>
      </c>
      <c r="SJ45" s="207" t="s">
        <v>69</v>
      </c>
      <c r="SK45" s="207" t="s">
        <v>69</v>
      </c>
      <c r="SL45" s="207" t="s">
        <v>69</v>
      </c>
      <c r="SM45" s="207" t="s">
        <v>69</v>
      </c>
      <c r="SN45" s="207" t="s">
        <v>69</v>
      </c>
      <c r="SO45" s="207" t="s">
        <v>69</v>
      </c>
      <c r="SP45" s="207" t="s">
        <v>69</v>
      </c>
      <c r="SQ45" s="207" t="s">
        <v>69</v>
      </c>
      <c r="SR45" s="207" t="s">
        <v>69</v>
      </c>
      <c r="SS45" s="207" t="s">
        <v>69</v>
      </c>
      <c r="ST45" s="207" t="s">
        <v>69</v>
      </c>
      <c r="SU45" s="207" t="s">
        <v>69</v>
      </c>
      <c r="SV45" s="207" t="s">
        <v>69</v>
      </c>
      <c r="SW45" s="207" t="s">
        <v>69</v>
      </c>
      <c r="SX45" s="207" t="s">
        <v>69</v>
      </c>
      <c r="SY45" s="207" t="s">
        <v>69</v>
      </c>
      <c r="SZ45" s="207" t="s">
        <v>69</v>
      </c>
      <c r="TA45" s="207" t="s">
        <v>69</v>
      </c>
      <c r="TB45" s="207" t="s">
        <v>69</v>
      </c>
      <c r="TC45" s="207" t="s">
        <v>69</v>
      </c>
      <c r="TD45" s="207" t="s">
        <v>69</v>
      </c>
      <c r="TE45" s="207" t="s">
        <v>69</v>
      </c>
      <c r="TF45" s="207" t="s">
        <v>69</v>
      </c>
      <c r="TG45" s="207" t="s">
        <v>69</v>
      </c>
      <c r="TH45" s="207" t="s">
        <v>69</v>
      </c>
      <c r="TI45" s="207" t="s">
        <v>69</v>
      </c>
      <c r="TJ45" s="207" t="s">
        <v>69</v>
      </c>
      <c r="TK45" s="207" t="s">
        <v>69</v>
      </c>
      <c r="TL45" s="207" t="s">
        <v>69</v>
      </c>
      <c r="TM45" s="207" t="s">
        <v>69</v>
      </c>
      <c r="TN45" s="207" t="s">
        <v>69</v>
      </c>
      <c r="TO45" s="207" t="s">
        <v>69</v>
      </c>
      <c r="TP45" s="207" t="s">
        <v>69</v>
      </c>
      <c r="TQ45" s="207" t="s">
        <v>69</v>
      </c>
      <c r="TR45" s="207" t="s">
        <v>69</v>
      </c>
      <c r="TS45" s="207" t="s">
        <v>69</v>
      </c>
      <c r="TT45" s="207" t="s">
        <v>69</v>
      </c>
      <c r="TU45" s="207" t="s">
        <v>69</v>
      </c>
      <c r="TV45" s="207" t="s">
        <v>69</v>
      </c>
      <c r="TW45" s="207" t="s">
        <v>69</v>
      </c>
      <c r="TX45" s="207" t="s">
        <v>69</v>
      </c>
      <c r="TY45" s="207" t="s">
        <v>69</v>
      </c>
      <c r="TZ45" s="207" t="s">
        <v>69</v>
      </c>
      <c r="UA45" s="207" t="s">
        <v>69</v>
      </c>
      <c r="UB45" s="207" t="s">
        <v>69</v>
      </c>
      <c r="UC45" s="207" t="s">
        <v>69</v>
      </c>
      <c r="UD45" s="207" t="s">
        <v>69</v>
      </c>
      <c r="UE45" s="207" t="s">
        <v>69</v>
      </c>
      <c r="UF45" s="207" t="s">
        <v>69</v>
      </c>
      <c r="UG45" s="207" t="s">
        <v>69</v>
      </c>
      <c r="UH45" s="207" t="s">
        <v>69</v>
      </c>
      <c r="UI45" s="207" t="s">
        <v>69</v>
      </c>
      <c r="UJ45" s="207" t="s">
        <v>69</v>
      </c>
      <c r="UK45" s="207" t="s">
        <v>69</v>
      </c>
      <c r="UL45" s="207" t="s">
        <v>69</v>
      </c>
      <c r="UM45" s="207" t="s">
        <v>69</v>
      </c>
      <c r="UN45" s="207" t="s">
        <v>69</v>
      </c>
      <c r="UO45" s="207" t="s">
        <v>69</v>
      </c>
      <c r="UP45" s="207" t="s">
        <v>69</v>
      </c>
      <c r="UQ45" s="207" t="s">
        <v>69</v>
      </c>
      <c r="UR45" s="207" t="s">
        <v>69</v>
      </c>
      <c r="US45" s="207" t="s">
        <v>69</v>
      </c>
      <c r="UT45" s="207" t="s">
        <v>69</v>
      </c>
      <c r="UU45" s="207" t="s">
        <v>69</v>
      </c>
      <c r="UV45" s="207" t="s">
        <v>69</v>
      </c>
      <c r="UW45" s="207" t="s">
        <v>69</v>
      </c>
      <c r="UX45" s="207" t="s">
        <v>69</v>
      </c>
      <c r="UY45" s="207" t="s">
        <v>69</v>
      </c>
      <c r="UZ45" s="207" t="s">
        <v>69</v>
      </c>
      <c r="VA45" s="207" t="s">
        <v>69</v>
      </c>
      <c r="VB45" s="207" t="s">
        <v>69</v>
      </c>
      <c r="VC45" s="207" t="s">
        <v>69</v>
      </c>
      <c r="VD45" s="207" t="s">
        <v>69</v>
      </c>
      <c r="VE45" s="207" t="s">
        <v>69</v>
      </c>
      <c r="VF45" s="207" t="s">
        <v>69</v>
      </c>
      <c r="VG45" s="207" t="s">
        <v>69</v>
      </c>
      <c r="VH45" s="207" t="s">
        <v>69</v>
      </c>
      <c r="VI45" s="207" t="s">
        <v>69</v>
      </c>
      <c r="VJ45" s="207" t="s">
        <v>69</v>
      </c>
      <c r="VK45" s="207" t="s">
        <v>69</v>
      </c>
      <c r="VL45" s="207" t="s">
        <v>69</v>
      </c>
      <c r="VM45" s="207" t="s">
        <v>69</v>
      </c>
      <c r="VN45" s="207" t="s">
        <v>69</v>
      </c>
      <c r="VO45" s="207" t="s">
        <v>69</v>
      </c>
      <c r="VP45" s="207" t="s">
        <v>69</v>
      </c>
      <c r="VQ45" s="207" t="s">
        <v>69</v>
      </c>
      <c r="VR45" s="207" t="s">
        <v>69</v>
      </c>
      <c r="VS45" s="207" t="s">
        <v>69</v>
      </c>
      <c r="VT45" s="207" t="s">
        <v>69</v>
      </c>
      <c r="VU45" s="207" t="s">
        <v>69</v>
      </c>
      <c r="VV45" s="207" t="s">
        <v>69</v>
      </c>
      <c r="VW45" s="207" t="s">
        <v>69</v>
      </c>
      <c r="VX45" s="207" t="s">
        <v>69</v>
      </c>
      <c r="VY45" s="207" t="s">
        <v>69</v>
      </c>
      <c r="VZ45" s="207" t="s">
        <v>69</v>
      </c>
      <c r="WA45" s="207" t="s">
        <v>69</v>
      </c>
      <c r="WB45" s="207" t="s">
        <v>69</v>
      </c>
      <c r="WC45" s="207" t="s">
        <v>69</v>
      </c>
      <c r="WD45" s="207" t="s">
        <v>69</v>
      </c>
      <c r="WE45" s="207" t="s">
        <v>69</v>
      </c>
      <c r="WF45" s="207" t="s">
        <v>69</v>
      </c>
      <c r="WG45" s="207" t="s">
        <v>69</v>
      </c>
      <c r="WH45" s="207" t="s">
        <v>69</v>
      </c>
      <c r="WI45" s="207" t="s">
        <v>69</v>
      </c>
      <c r="WJ45" s="207" t="s">
        <v>69</v>
      </c>
      <c r="WK45" s="207" t="s">
        <v>69</v>
      </c>
      <c r="WL45" s="207" t="s">
        <v>69</v>
      </c>
      <c r="WM45" s="207" t="s">
        <v>69</v>
      </c>
      <c r="WN45" s="207" t="s">
        <v>69</v>
      </c>
      <c r="WO45" s="207" t="s">
        <v>69</v>
      </c>
      <c r="WP45" s="207" t="s">
        <v>69</v>
      </c>
      <c r="WQ45" s="207" t="s">
        <v>69</v>
      </c>
      <c r="WR45" s="207" t="s">
        <v>69</v>
      </c>
      <c r="WS45" s="207" t="s">
        <v>69</v>
      </c>
      <c r="WT45" s="207" t="s">
        <v>69</v>
      </c>
      <c r="WU45" s="207" t="s">
        <v>69</v>
      </c>
      <c r="WV45" s="207" t="s">
        <v>69</v>
      </c>
      <c r="WW45" s="207" t="s">
        <v>69</v>
      </c>
      <c r="WX45" s="207" t="s">
        <v>69</v>
      </c>
      <c r="WY45" s="207" t="s">
        <v>69</v>
      </c>
      <c r="WZ45" s="207" t="s">
        <v>69</v>
      </c>
      <c r="XA45" s="207" t="s">
        <v>69</v>
      </c>
      <c r="XB45" s="207" t="s">
        <v>69</v>
      </c>
      <c r="XC45" s="207" t="s">
        <v>69</v>
      </c>
      <c r="XD45" s="207" t="s">
        <v>69</v>
      </c>
      <c r="XE45" s="207" t="s">
        <v>69</v>
      </c>
      <c r="XF45" s="207" t="s">
        <v>69</v>
      </c>
      <c r="XG45" s="207" t="s">
        <v>69</v>
      </c>
      <c r="XH45" s="207" t="s">
        <v>69</v>
      </c>
      <c r="XI45" s="207" t="s">
        <v>69</v>
      </c>
      <c r="XJ45" s="207" t="s">
        <v>69</v>
      </c>
      <c r="XK45" s="207" t="s">
        <v>69</v>
      </c>
      <c r="XL45" s="207" t="s">
        <v>69</v>
      </c>
      <c r="XM45" s="207" t="s">
        <v>69</v>
      </c>
      <c r="XN45" s="207" t="s">
        <v>69</v>
      </c>
      <c r="XO45" s="207" t="s">
        <v>69</v>
      </c>
      <c r="XP45" s="207" t="s">
        <v>69</v>
      </c>
      <c r="XQ45" s="207" t="s">
        <v>69</v>
      </c>
      <c r="XR45" s="207" t="s">
        <v>69</v>
      </c>
      <c r="XS45" s="207" t="s">
        <v>69</v>
      </c>
      <c r="XT45" s="207" t="s">
        <v>69</v>
      </c>
      <c r="XU45" s="207" t="s">
        <v>69</v>
      </c>
      <c r="XV45" s="207" t="s">
        <v>69</v>
      </c>
      <c r="XW45" s="207" t="s">
        <v>69</v>
      </c>
      <c r="XX45" s="207" t="s">
        <v>69</v>
      </c>
      <c r="XY45" s="207" t="s">
        <v>69</v>
      </c>
      <c r="XZ45" s="207" t="s">
        <v>69</v>
      </c>
      <c r="YA45" s="207" t="s">
        <v>69</v>
      </c>
      <c r="YB45" s="207" t="s">
        <v>69</v>
      </c>
      <c r="YC45" s="207" t="s">
        <v>69</v>
      </c>
      <c r="YD45" s="207" t="s">
        <v>69</v>
      </c>
      <c r="YE45" s="207" t="s">
        <v>69</v>
      </c>
      <c r="YF45" s="207" t="s">
        <v>69</v>
      </c>
      <c r="YG45" s="207" t="s">
        <v>69</v>
      </c>
      <c r="YH45" s="207" t="s">
        <v>69</v>
      </c>
      <c r="YI45" s="207" t="s">
        <v>69</v>
      </c>
      <c r="YJ45" s="207" t="s">
        <v>69</v>
      </c>
      <c r="YK45" s="207" t="s">
        <v>69</v>
      </c>
      <c r="YL45" s="207" t="s">
        <v>69</v>
      </c>
      <c r="YM45" s="207" t="s">
        <v>69</v>
      </c>
      <c r="YN45" s="207" t="s">
        <v>69</v>
      </c>
      <c r="YO45" s="207" t="s">
        <v>69</v>
      </c>
      <c r="YP45" s="207" t="s">
        <v>69</v>
      </c>
      <c r="YQ45" s="207" t="s">
        <v>69</v>
      </c>
      <c r="YR45" s="207" t="s">
        <v>69</v>
      </c>
      <c r="YS45" s="207" t="s">
        <v>69</v>
      </c>
      <c r="YT45" s="207" t="s">
        <v>69</v>
      </c>
      <c r="YU45" s="207" t="s">
        <v>69</v>
      </c>
      <c r="YV45" s="207" t="s">
        <v>69</v>
      </c>
      <c r="YW45" s="207" t="s">
        <v>69</v>
      </c>
      <c r="YX45" s="207" t="s">
        <v>69</v>
      </c>
      <c r="YY45" s="207" t="s">
        <v>69</v>
      </c>
      <c r="YZ45" s="207" t="s">
        <v>69</v>
      </c>
      <c r="ZA45" s="207" t="s">
        <v>69</v>
      </c>
      <c r="ZB45" s="207" t="s">
        <v>69</v>
      </c>
      <c r="ZC45" s="207" t="s">
        <v>69</v>
      </c>
      <c r="ZD45" s="207" t="s">
        <v>69</v>
      </c>
      <c r="ZE45" s="207" t="s">
        <v>69</v>
      </c>
      <c r="ZF45" s="207" t="s">
        <v>69</v>
      </c>
      <c r="ZG45" s="207" t="s">
        <v>69</v>
      </c>
      <c r="ZH45" s="207" t="s">
        <v>69</v>
      </c>
      <c r="ZI45" s="207" t="s">
        <v>69</v>
      </c>
      <c r="ZJ45" s="207" t="s">
        <v>69</v>
      </c>
      <c r="ZK45" s="207" t="s">
        <v>69</v>
      </c>
      <c r="ZL45" s="207" t="s">
        <v>69</v>
      </c>
      <c r="ZM45" s="207" t="s">
        <v>69</v>
      </c>
      <c r="ZN45" s="207" t="s">
        <v>69</v>
      </c>
      <c r="ZO45" s="207" t="s">
        <v>69</v>
      </c>
      <c r="ZP45" s="207" t="s">
        <v>69</v>
      </c>
      <c r="ZQ45" s="207" t="s">
        <v>69</v>
      </c>
      <c r="ZR45" s="207" t="s">
        <v>69</v>
      </c>
      <c r="ZS45" s="207" t="s">
        <v>69</v>
      </c>
      <c r="ZT45" s="207" t="s">
        <v>69</v>
      </c>
      <c r="ZU45" s="207" t="s">
        <v>69</v>
      </c>
      <c r="ZV45" s="207" t="s">
        <v>69</v>
      </c>
      <c r="ZW45" s="207" t="s">
        <v>69</v>
      </c>
      <c r="ZX45" s="207" t="s">
        <v>69</v>
      </c>
      <c r="ZY45" s="207" t="s">
        <v>26</v>
      </c>
      <c r="ZZ45" s="207" t="s">
        <v>26</v>
      </c>
      <c r="AAA45" s="207" t="s">
        <v>158</v>
      </c>
      <c r="AAB45" s="207" t="s">
        <v>158</v>
      </c>
      <c r="AAC45" s="207" t="s">
        <v>158</v>
      </c>
      <c r="AAD45" s="207" t="s">
        <v>158</v>
      </c>
      <c r="AAE45" s="207" t="s">
        <v>158</v>
      </c>
      <c r="AAF45" s="207" t="s">
        <v>158</v>
      </c>
      <c r="AAG45" s="207" t="s">
        <v>158</v>
      </c>
      <c r="AAH45" s="207" t="s">
        <v>158</v>
      </c>
      <c r="AAI45" s="207" t="s">
        <v>158</v>
      </c>
      <c r="AAJ45" s="207" t="s">
        <v>158</v>
      </c>
      <c r="AAK45" s="207" t="s">
        <v>158</v>
      </c>
      <c r="AAL45" s="207" t="s">
        <v>158</v>
      </c>
      <c r="AAM45" s="207" t="s">
        <v>158</v>
      </c>
      <c r="AAN45" s="207" t="s">
        <v>158</v>
      </c>
      <c r="AAO45" s="207" t="s">
        <v>158</v>
      </c>
      <c r="AAP45" s="207" t="s">
        <v>158</v>
      </c>
      <c r="AAQ45" s="207" t="s">
        <v>158</v>
      </c>
      <c r="AAR45" s="207" t="s">
        <v>158</v>
      </c>
      <c r="AAS45" s="207" t="s">
        <v>158</v>
      </c>
      <c r="AAT45" s="207" t="s">
        <v>158</v>
      </c>
      <c r="AAU45" s="207" t="s">
        <v>158</v>
      </c>
      <c r="AAV45" s="207" t="s">
        <v>158</v>
      </c>
      <c r="AAW45" s="207" t="s">
        <v>158</v>
      </c>
      <c r="AAX45" s="207" t="s">
        <v>158</v>
      </c>
      <c r="AAY45" s="207" t="s">
        <v>158</v>
      </c>
      <c r="AAZ45" s="207" t="s">
        <v>158</v>
      </c>
      <c r="ABA45" s="306">
        <f>(ÜBERSICHT!K45)</f>
        <v>0</v>
      </c>
      <c r="ABB45" s="195">
        <f>(ÜBERSICHT!L45)</f>
        <v>0</v>
      </c>
      <c r="ABC45" s="206">
        <f t="shared" si="123"/>
        <v>2</v>
      </c>
      <c r="ABD45" s="34">
        <f t="shared" si="124"/>
        <v>2</v>
      </c>
      <c r="ABE45" s="34">
        <f t="shared" si="125"/>
        <v>0</v>
      </c>
      <c r="ABF45" s="34">
        <f t="shared" si="126"/>
        <v>0</v>
      </c>
      <c r="ABG45" s="34">
        <f t="shared" si="127"/>
        <v>0</v>
      </c>
      <c r="ABH45" s="34">
        <f t="shared" si="128"/>
        <v>0</v>
      </c>
      <c r="ABI45" s="34">
        <f t="shared" si="129"/>
        <v>694</v>
      </c>
      <c r="ABJ45" s="73">
        <f t="shared" si="130"/>
        <v>696</v>
      </c>
      <c r="ABK45" s="28"/>
      <c r="ABL45">
        <v>18</v>
      </c>
      <c r="ABM45" s="155">
        <v>990</v>
      </c>
      <c r="ABN45" s="75" t="s">
        <v>551</v>
      </c>
      <c r="ABO45" s="28"/>
      <c r="ABP45" s="271" t="str">
        <f>(Mitglieder!C64)</f>
        <v>Zy-///-14</v>
      </c>
      <c r="ABQ45" s="216">
        <f t="shared" si="103"/>
        <v>1</v>
      </c>
      <c r="ABR45" s="216" t="e">
        <f t="shared" si="104"/>
        <v>#DIV/0!</v>
      </c>
      <c r="ABS45" s="34">
        <f t="shared" si="131"/>
        <v>0</v>
      </c>
      <c r="ABT45" s="34">
        <f t="shared" si="132"/>
        <v>0</v>
      </c>
      <c r="ABU45" s="34">
        <f t="shared" si="133"/>
        <v>0</v>
      </c>
      <c r="ABV45" s="34">
        <f t="shared" si="134"/>
        <v>0</v>
      </c>
      <c r="ABW45" s="34">
        <f t="shared" si="135"/>
        <v>0</v>
      </c>
      <c r="ABX45" s="34">
        <f t="shared" si="136"/>
        <v>31</v>
      </c>
      <c r="ABY45" s="73">
        <f t="shared" si="16"/>
        <v>31</v>
      </c>
      <c r="ABZ45" s="216" t="e">
        <f t="shared" si="105"/>
        <v>#DIV/0!</v>
      </c>
      <c r="ACA45" s="34">
        <f t="shared" si="137"/>
        <v>0</v>
      </c>
      <c r="ACB45" s="34">
        <f t="shared" si="138"/>
        <v>0</v>
      </c>
      <c r="ACC45" s="34">
        <f t="shared" si="139"/>
        <v>0</v>
      </c>
      <c r="ACD45" s="34">
        <f t="shared" si="140"/>
        <v>0</v>
      </c>
      <c r="ACE45" s="34">
        <f t="shared" si="141"/>
        <v>0</v>
      </c>
      <c r="ACF45" s="34">
        <f t="shared" si="142"/>
        <v>31</v>
      </c>
      <c r="ACG45" s="73">
        <f t="shared" si="113"/>
        <v>31</v>
      </c>
      <c r="ACH45" s="216" t="e">
        <f t="shared" si="106"/>
        <v>#DIV/0!</v>
      </c>
      <c r="ACI45" s="34">
        <f t="shared" si="143"/>
        <v>0</v>
      </c>
      <c r="ACJ45" s="34">
        <f t="shared" si="144"/>
        <v>0</v>
      </c>
      <c r="ACK45" s="34">
        <f t="shared" si="145"/>
        <v>0</v>
      </c>
      <c r="ACL45" s="34">
        <f t="shared" si="146"/>
        <v>0</v>
      </c>
      <c r="ACM45" s="34">
        <f t="shared" si="147"/>
        <v>0</v>
      </c>
      <c r="ACN45" s="34">
        <f t="shared" si="148"/>
        <v>31</v>
      </c>
      <c r="ACO45" s="73">
        <f t="shared" si="114"/>
        <v>31</v>
      </c>
      <c r="ACP45" s="216" t="e">
        <f t="shared" si="107"/>
        <v>#DIV/0!</v>
      </c>
      <c r="ACQ45" s="34">
        <f t="shared" si="149"/>
        <v>0</v>
      </c>
      <c r="ACR45" s="34">
        <f t="shared" si="150"/>
        <v>0</v>
      </c>
      <c r="ACS45" s="34">
        <f t="shared" si="151"/>
        <v>0</v>
      </c>
      <c r="ACT45" s="34">
        <f t="shared" si="152"/>
        <v>0</v>
      </c>
      <c r="ACU45" s="34">
        <f t="shared" si="153"/>
        <v>0</v>
      </c>
      <c r="ACV45" s="34">
        <f t="shared" si="154"/>
        <v>30</v>
      </c>
      <c r="ACW45" s="73">
        <f t="shared" si="115"/>
        <v>30</v>
      </c>
      <c r="ACX45" s="216" t="e">
        <f t="shared" si="108"/>
        <v>#DIV/0!</v>
      </c>
      <c r="ACY45" s="34">
        <f t="shared" si="155"/>
        <v>0</v>
      </c>
      <c r="ACZ45" s="34">
        <f t="shared" si="156"/>
        <v>0</v>
      </c>
      <c r="ADA45" s="34">
        <f t="shared" si="157"/>
        <v>0</v>
      </c>
      <c r="ADB45" s="34">
        <f t="shared" si="158"/>
        <v>0</v>
      </c>
      <c r="ADC45" s="34">
        <f t="shared" si="159"/>
        <v>0</v>
      </c>
      <c r="ADD45" s="34">
        <f t="shared" si="160"/>
        <v>31</v>
      </c>
      <c r="ADE45" s="73">
        <f t="shared" si="116"/>
        <v>31</v>
      </c>
      <c r="ADF45" s="216" t="e">
        <f t="shared" si="109"/>
        <v>#DIV/0!</v>
      </c>
      <c r="ADG45" s="34">
        <f t="shared" si="161"/>
        <v>0</v>
      </c>
      <c r="ADH45" s="34">
        <f t="shared" si="162"/>
        <v>0</v>
      </c>
      <c r="ADI45" s="34">
        <f t="shared" si="163"/>
        <v>0</v>
      </c>
      <c r="ADJ45" s="34">
        <f t="shared" si="164"/>
        <v>0</v>
      </c>
      <c r="ADK45" s="34">
        <f t="shared" si="165"/>
        <v>0</v>
      </c>
      <c r="ADL45" s="34">
        <f t="shared" si="166"/>
        <v>30</v>
      </c>
      <c r="ADM45" s="73">
        <f t="shared" si="117"/>
        <v>30</v>
      </c>
      <c r="ADN45" s="216" t="e">
        <f t="shared" si="110"/>
        <v>#DIV/0!</v>
      </c>
      <c r="ADO45" s="34">
        <f t="shared" si="167"/>
        <v>0</v>
      </c>
      <c r="ADP45" s="34">
        <f t="shared" si="168"/>
        <v>0</v>
      </c>
      <c r="ADQ45" s="34">
        <f t="shared" si="169"/>
        <v>0</v>
      </c>
      <c r="ADR45" s="34">
        <f t="shared" si="170"/>
        <v>0</v>
      </c>
      <c r="ADS45" s="34">
        <f t="shared" si="171"/>
        <v>0</v>
      </c>
      <c r="ADT45" s="34">
        <f t="shared" si="172"/>
        <v>31</v>
      </c>
      <c r="ADU45" s="73">
        <f t="shared" si="118"/>
        <v>31</v>
      </c>
      <c r="ADV45" s="216" t="e">
        <f t="shared" si="111"/>
        <v>#DIV/0!</v>
      </c>
      <c r="ADW45" s="34">
        <f t="shared" si="72"/>
        <v>0</v>
      </c>
      <c r="ADX45" s="34">
        <f t="shared" si="73"/>
        <v>0</v>
      </c>
      <c r="ADY45" s="34">
        <f t="shared" si="74"/>
        <v>0</v>
      </c>
      <c r="ADZ45" s="34">
        <f t="shared" si="75"/>
        <v>0</v>
      </c>
      <c r="AEA45" s="34">
        <f t="shared" si="76"/>
        <v>0</v>
      </c>
      <c r="AEB45" s="34">
        <f t="shared" si="77"/>
        <v>31</v>
      </c>
      <c r="AEC45" s="73">
        <f t="shared" si="119"/>
        <v>31</v>
      </c>
      <c r="AED45" s="216">
        <f t="shared" si="112"/>
        <v>1</v>
      </c>
      <c r="AEE45" s="34">
        <f t="shared" si="79"/>
        <v>2</v>
      </c>
      <c r="AEF45" s="34">
        <f t="shared" si="80"/>
        <v>0</v>
      </c>
      <c r="AEG45" s="34">
        <f t="shared" si="81"/>
        <v>0</v>
      </c>
      <c r="AEH45" s="34">
        <f t="shared" si="82"/>
        <v>0</v>
      </c>
      <c r="AEI45" s="34">
        <f t="shared" si="83"/>
        <v>0</v>
      </c>
      <c r="AEJ45" s="34">
        <f t="shared" si="84"/>
        <v>8</v>
      </c>
      <c r="AEK45" s="73">
        <f t="shared" si="120"/>
        <v>10</v>
      </c>
    </row>
    <row r="46" spans="1:817" x14ac:dyDescent="0.3">
      <c r="A46" s="200">
        <f t="shared" si="61"/>
        <v>44</v>
      </c>
      <c r="B46" s="283">
        <f>1*SUBTOTAL(3,A$3:A46)</f>
        <v>44</v>
      </c>
      <c r="C46" s="6" t="str">
        <f>(Mitglieder!C46)</f>
        <v>Waldi</v>
      </c>
      <c r="D46" s="171">
        <f t="shared" si="121"/>
        <v>0.86850152905198774</v>
      </c>
      <c r="E46" s="171">
        <f t="shared" si="122"/>
        <v>0.9</v>
      </c>
      <c r="F46" s="56"/>
      <c r="G46" s="207" t="s">
        <v>26</v>
      </c>
      <c r="H46" s="207" t="s">
        <v>27</v>
      </c>
      <c r="I46" s="207" t="s">
        <v>26</v>
      </c>
      <c r="J46" s="207" t="s">
        <v>26</v>
      </c>
      <c r="K46" s="207" t="s">
        <v>26</v>
      </c>
      <c r="L46" s="207" t="s">
        <v>27</v>
      </c>
      <c r="M46" s="207" t="s">
        <v>26</v>
      </c>
      <c r="N46" s="207" t="s">
        <v>27</v>
      </c>
      <c r="O46" s="207" t="s">
        <v>26</v>
      </c>
      <c r="P46" s="207" t="s">
        <v>26</v>
      </c>
      <c r="Q46" s="207" t="s">
        <v>27</v>
      </c>
      <c r="R46" s="207" t="s">
        <v>26</v>
      </c>
      <c r="S46" s="207" t="s">
        <v>26</v>
      </c>
      <c r="T46" s="207" t="s">
        <v>27</v>
      </c>
      <c r="U46" s="207" t="s">
        <v>26</v>
      </c>
      <c r="V46" s="207" t="s">
        <v>26</v>
      </c>
      <c r="W46" s="207" t="s">
        <v>26</v>
      </c>
      <c r="X46" s="207" t="s">
        <v>26</v>
      </c>
      <c r="Y46" s="207" t="s">
        <v>27</v>
      </c>
      <c r="Z46" s="207" t="s">
        <v>27</v>
      </c>
      <c r="AA46" s="207" t="s">
        <v>15</v>
      </c>
      <c r="AB46" s="207" t="s">
        <v>26</v>
      </c>
      <c r="AC46" s="207" t="s">
        <v>27</v>
      </c>
      <c r="AD46" s="207" t="s">
        <v>27</v>
      </c>
      <c r="AE46" s="207" t="s">
        <v>26</v>
      </c>
      <c r="AF46" s="207" t="s">
        <v>27</v>
      </c>
      <c r="AG46" s="207" t="s">
        <v>27</v>
      </c>
      <c r="AH46" s="207" t="s">
        <v>27</v>
      </c>
      <c r="AI46" s="207" t="s">
        <v>27</v>
      </c>
      <c r="AJ46" s="207" t="s">
        <v>26</v>
      </c>
      <c r="AK46" s="207" t="s">
        <v>26</v>
      </c>
      <c r="AL46" s="207" t="s">
        <v>26</v>
      </c>
      <c r="AM46" s="207" t="s">
        <v>27</v>
      </c>
      <c r="AN46" s="207" t="s">
        <v>27</v>
      </c>
      <c r="AO46" s="207" t="s">
        <v>26</v>
      </c>
      <c r="AP46" s="207" t="s">
        <v>26</v>
      </c>
      <c r="AQ46" s="207" t="s">
        <v>26</v>
      </c>
      <c r="AR46" s="207" t="s">
        <v>26</v>
      </c>
      <c r="AS46" s="207" t="s">
        <v>26</v>
      </c>
      <c r="AT46" s="207" t="s">
        <v>27</v>
      </c>
      <c r="AU46" s="207" t="s">
        <v>27</v>
      </c>
      <c r="AV46" s="207" t="s">
        <v>26</v>
      </c>
      <c r="AW46" s="207" t="s">
        <v>26</v>
      </c>
      <c r="AX46" s="207" t="s">
        <v>26</v>
      </c>
      <c r="AY46" s="207" t="s">
        <v>27</v>
      </c>
      <c r="AZ46" s="207" t="s">
        <v>27</v>
      </c>
      <c r="BA46" s="207" t="s">
        <v>26</v>
      </c>
      <c r="BB46" s="207" t="s">
        <v>26</v>
      </c>
      <c r="BC46" s="207" t="s">
        <v>26</v>
      </c>
      <c r="BD46" s="207" t="s">
        <v>26</v>
      </c>
      <c r="BE46" s="207" t="s">
        <v>26</v>
      </c>
      <c r="BF46" s="207" t="s">
        <v>26</v>
      </c>
      <c r="BG46" s="207" t="s">
        <v>26</v>
      </c>
      <c r="BH46" s="207" t="s">
        <v>26</v>
      </c>
      <c r="BI46" s="207" t="s">
        <v>26</v>
      </c>
      <c r="BJ46" s="207" t="s">
        <v>26</v>
      </c>
      <c r="BK46" s="207" t="s">
        <v>26</v>
      </c>
      <c r="BL46" s="207" t="s">
        <v>26</v>
      </c>
      <c r="BM46" s="207" t="s">
        <v>26</v>
      </c>
      <c r="BN46" s="207" t="s">
        <v>26</v>
      </c>
      <c r="BO46" s="207" t="s">
        <v>26</v>
      </c>
      <c r="BP46" s="207" t="s">
        <v>26</v>
      </c>
      <c r="BQ46" s="207" t="s">
        <v>26</v>
      </c>
      <c r="BR46" s="207" t="s">
        <v>26</v>
      </c>
      <c r="BS46" s="207" t="s">
        <v>26</v>
      </c>
      <c r="BT46" s="207" t="s">
        <v>26</v>
      </c>
      <c r="BU46" s="207" t="s">
        <v>26</v>
      </c>
      <c r="BV46" s="207" t="s">
        <v>26</v>
      </c>
      <c r="BW46" s="207" t="s">
        <v>26</v>
      </c>
      <c r="BX46" s="207" t="s">
        <v>26</v>
      </c>
      <c r="BY46" s="207" t="s">
        <v>26</v>
      </c>
      <c r="BZ46" s="207" t="s">
        <v>26</v>
      </c>
      <c r="CA46" s="207" t="s">
        <v>26</v>
      </c>
      <c r="CB46" s="207" t="s">
        <v>26</v>
      </c>
      <c r="CC46" s="207" t="s">
        <v>26</v>
      </c>
      <c r="CD46" s="207" t="s">
        <v>26</v>
      </c>
      <c r="CE46" s="207" t="s">
        <v>26</v>
      </c>
      <c r="CF46" s="207" t="s">
        <v>26</v>
      </c>
      <c r="CG46" s="207" t="s">
        <v>26</v>
      </c>
      <c r="CH46" s="207" t="s">
        <v>26</v>
      </c>
      <c r="CI46" s="207" t="s">
        <v>26</v>
      </c>
      <c r="CJ46" s="207" t="s">
        <v>26</v>
      </c>
      <c r="CK46" s="207" t="s">
        <v>26</v>
      </c>
      <c r="CL46" s="207" t="s">
        <v>26</v>
      </c>
      <c r="CM46" s="207" t="s">
        <v>26</v>
      </c>
      <c r="CN46" s="207" t="s">
        <v>26</v>
      </c>
      <c r="CO46" s="207" t="s">
        <v>26</v>
      </c>
      <c r="CP46" s="207" t="s">
        <v>26</v>
      </c>
      <c r="CQ46" s="207" t="s">
        <v>26</v>
      </c>
      <c r="CR46" s="207" t="s">
        <v>26</v>
      </c>
      <c r="CS46" s="207" t="s">
        <v>26</v>
      </c>
      <c r="CT46" s="207" t="s">
        <v>26</v>
      </c>
      <c r="CU46" s="207" t="s">
        <v>26</v>
      </c>
      <c r="CV46" s="207" t="s">
        <v>26</v>
      </c>
      <c r="CW46" s="207" t="s">
        <v>26</v>
      </c>
      <c r="CX46" s="207" t="s">
        <v>26</v>
      </c>
      <c r="CY46" s="207" t="s">
        <v>26</v>
      </c>
      <c r="CZ46" s="207" t="s">
        <v>27</v>
      </c>
      <c r="DA46" s="207" t="s">
        <v>26</v>
      </c>
      <c r="DB46" s="207" t="s">
        <v>26</v>
      </c>
      <c r="DC46" s="207" t="s">
        <v>26</v>
      </c>
      <c r="DD46" s="207" t="s">
        <v>26</v>
      </c>
      <c r="DE46" s="207" t="s">
        <v>26</v>
      </c>
      <c r="DF46" s="207" t="s">
        <v>26</v>
      </c>
      <c r="DG46" s="207" t="s">
        <v>26</v>
      </c>
      <c r="DH46" s="207" t="s">
        <v>26</v>
      </c>
      <c r="DI46" s="207" t="s">
        <v>26</v>
      </c>
      <c r="DJ46" s="207" t="s">
        <v>26</v>
      </c>
      <c r="DK46" s="207" t="s">
        <v>26</v>
      </c>
      <c r="DL46" s="207" t="s">
        <v>26</v>
      </c>
      <c r="DM46" s="207" t="s">
        <v>26</v>
      </c>
      <c r="DN46" s="207" t="s">
        <v>26</v>
      </c>
      <c r="DO46" s="207" t="s">
        <v>26</v>
      </c>
      <c r="DP46" s="207" t="s">
        <v>26</v>
      </c>
      <c r="DQ46" s="207" t="s">
        <v>26</v>
      </c>
      <c r="DR46" s="207" t="s">
        <v>26</v>
      </c>
      <c r="DS46" s="207" t="s">
        <v>26</v>
      </c>
      <c r="DT46" s="207" t="s">
        <v>26</v>
      </c>
      <c r="DU46" s="207" t="s">
        <v>26</v>
      </c>
      <c r="DV46" s="207" t="s">
        <v>26</v>
      </c>
      <c r="DW46" s="207" t="s">
        <v>26</v>
      </c>
      <c r="DX46" s="207" t="s">
        <v>15</v>
      </c>
      <c r="DY46" s="207" t="s">
        <v>26</v>
      </c>
      <c r="DZ46" s="207" t="s">
        <v>15</v>
      </c>
      <c r="EA46" s="207" t="s">
        <v>26</v>
      </c>
      <c r="EB46" s="207" t="s">
        <v>26</v>
      </c>
      <c r="EC46" s="207" t="s">
        <v>26</v>
      </c>
      <c r="ED46" s="207" t="s">
        <v>15</v>
      </c>
      <c r="EE46" s="207" t="s">
        <v>15</v>
      </c>
      <c r="EF46" s="207" t="s">
        <v>26</v>
      </c>
      <c r="EG46" s="207" t="s">
        <v>26</v>
      </c>
      <c r="EH46" s="207" t="s">
        <v>26</v>
      </c>
      <c r="EI46" s="207" t="s">
        <v>26</v>
      </c>
      <c r="EJ46" s="207" t="s">
        <v>26</v>
      </c>
      <c r="EK46" s="207" t="s">
        <v>26</v>
      </c>
      <c r="EL46" s="207" t="s">
        <v>26</v>
      </c>
      <c r="EM46" s="207" t="s">
        <v>26</v>
      </c>
      <c r="EN46" s="207" t="s">
        <v>26</v>
      </c>
      <c r="EO46" s="207" t="s">
        <v>26</v>
      </c>
      <c r="EP46" s="207" t="s">
        <v>26</v>
      </c>
      <c r="EQ46" s="207" t="s">
        <v>26</v>
      </c>
      <c r="ER46" s="207" t="s">
        <v>26</v>
      </c>
      <c r="ES46" s="207" t="s">
        <v>26</v>
      </c>
      <c r="ET46" s="207" t="s">
        <v>26</v>
      </c>
      <c r="EU46" s="207" t="s">
        <v>26</v>
      </c>
      <c r="EV46" s="207" t="s">
        <v>26</v>
      </c>
      <c r="EW46" s="207" t="s">
        <v>26</v>
      </c>
      <c r="EX46" s="207" t="s">
        <v>26</v>
      </c>
      <c r="EY46" s="207" t="s">
        <v>27</v>
      </c>
      <c r="EZ46" s="207" t="s">
        <v>26</v>
      </c>
      <c r="FA46" s="207" t="s">
        <v>26</v>
      </c>
      <c r="FB46" s="207" t="s">
        <v>26</v>
      </c>
      <c r="FC46" s="207" t="s">
        <v>26</v>
      </c>
      <c r="FD46" s="207" t="s">
        <v>26</v>
      </c>
      <c r="FE46" s="207" t="s">
        <v>26</v>
      </c>
      <c r="FF46" s="207" t="s">
        <v>26</v>
      </c>
      <c r="FG46" s="207" t="s">
        <v>26</v>
      </c>
      <c r="FH46" s="207" t="s">
        <v>26</v>
      </c>
      <c r="FI46" s="207" t="s">
        <v>26</v>
      </c>
      <c r="FJ46" s="207" t="s">
        <v>26</v>
      </c>
      <c r="FK46" s="207" t="s">
        <v>26</v>
      </c>
      <c r="FL46" s="207" t="s">
        <v>26</v>
      </c>
      <c r="FM46" s="207" t="s">
        <v>26</v>
      </c>
      <c r="FN46" s="207" t="s">
        <v>26</v>
      </c>
      <c r="FO46" s="207" t="s">
        <v>26</v>
      </c>
      <c r="FP46" s="207" t="s">
        <v>27</v>
      </c>
      <c r="FQ46" s="207" t="s">
        <v>26</v>
      </c>
      <c r="FR46" s="207" t="s">
        <v>26</v>
      </c>
      <c r="FS46" s="207" t="s">
        <v>26</v>
      </c>
      <c r="FT46" s="207" t="s">
        <v>26</v>
      </c>
      <c r="FU46" s="207" t="s">
        <v>26</v>
      </c>
      <c r="FV46" s="207" t="s">
        <v>26</v>
      </c>
      <c r="FW46" s="207" t="s">
        <v>26</v>
      </c>
      <c r="FX46" s="207" t="s">
        <v>26</v>
      </c>
      <c r="FY46" s="207" t="s">
        <v>27</v>
      </c>
      <c r="FZ46" s="207" t="s">
        <v>26</v>
      </c>
      <c r="GA46" s="207" t="s">
        <v>26</v>
      </c>
      <c r="GB46" s="207" t="s">
        <v>26</v>
      </c>
      <c r="GC46" s="207" t="s">
        <v>26</v>
      </c>
      <c r="GD46" s="207" t="s">
        <v>27</v>
      </c>
      <c r="GE46" s="207" t="s">
        <v>15</v>
      </c>
      <c r="GF46" s="207" t="s">
        <v>26</v>
      </c>
      <c r="GG46" s="207" t="s">
        <v>26</v>
      </c>
      <c r="GH46" s="207" t="s">
        <v>26</v>
      </c>
      <c r="GI46" s="207" t="s">
        <v>26</v>
      </c>
      <c r="GJ46" s="207" t="s">
        <v>27</v>
      </c>
      <c r="GK46" s="207" t="s">
        <v>26</v>
      </c>
      <c r="GL46" s="207" t="s">
        <v>26</v>
      </c>
      <c r="GM46" s="207" t="s">
        <v>26</v>
      </c>
      <c r="GN46" s="207" t="s">
        <v>26</v>
      </c>
      <c r="GO46" s="207" t="s">
        <v>26</v>
      </c>
      <c r="GP46" s="207" t="s">
        <v>26</v>
      </c>
      <c r="GQ46" s="207" t="s">
        <v>26</v>
      </c>
      <c r="GR46" s="207" t="s">
        <v>15</v>
      </c>
      <c r="GS46" s="207" t="s">
        <v>15</v>
      </c>
      <c r="GT46" s="207" t="s">
        <v>26</v>
      </c>
      <c r="GU46" s="207" t="s">
        <v>26</v>
      </c>
      <c r="GV46" s="207" t="s">
        <v>26</v>
      </c>
      <c r="GW46" s="207" t="s">
        <v>26</v>
      </c>
      <c r="GX46" s="207" t="s">
        <v>26</v>
      </c>
      <c r="GY46" s="207" t="s">
        <v>26</v>
      </c>
      <c r="GZ46" s="207" t="s">
        <v>26</v>
      </c>
      <c r="HA46" s="207" t="s">
        <v>26</v>
      </c>
      <c r="HB46" s="207" t="s">
        <v>27</v>
      </c>
      <c r="HC46" s="207" t="s">
        <v>26</v>
      </c>
      <c r="HD46" s="207" t="s">
        <v>26</v>
      </c>
      <c r="HE46" s="207" t="s">
        <v>27</v>
      </c>
      <c r="HF46" s="207" t="s">
        <v>26</v>
      </c>
      <c r="HG46" s="207" t="s">
        <v>26</v>
      </c>
      <c r="HH46" s="207" t="s">
        <v>26</v>
      </c>
      <c r="HI46" s="207" t="s">
        <v>26</v>
      </c>
      <c r="HJ46" s="207" t="s">
        <v>26</v>
      </c>
      <c r="HK46" s="207" t="s">
        <v>26</v>
      </c>
      <c r="HL46" s="207" t="s">
        <v>26</v>
      </c>
      <c r="HM46" s="207" t="s">
        <v>26</v>
      </c>
      <c r="HN46" s="207" t="s">
        <v>26</v>
      </c>
      <c r="HO46" s="207" t="s">
        <v>26</v>
      </c>
      <c r="HP46" s="207" t="s">
        <v>26</v>
      </c>
      <c r="HQ46" s="207" t="s">
        <v>26</v>
      </c>
      <c r="HR46" s="207" t="s">
        <v>26</v>
      </c>
      <c r="HS46" s="207" t="s">
        <v>26</v>
      </c>
      <c r="HT46" s="207" t="s">
        <v>27</v>
      </c>
      <c r="HU46" s="207" t="s">
        <v>26</v>
      </c>
      <c r="HV46" s="207" t="s">
        <v>27</v>
      </c>
      <c r="HW46" s="207" t="s">
        <v>26</v>
      </c>
      <c r="HX46" s="207" t="s">
        <v>26</v>
      </c>
      <c r="HY46" s="207" t="s">
        <v>26</v>
      </c>
      <c r="HZ46" s="207" t="s">
        <v>26</v>
      </c>
      <c r="IA46" s="207" t="s">
        <v>27</v>
      </c>
      <c r="IB46" s="207" t="s">
        <v>26</v>
      </c>
      <c r="IC46" s="207" t="s">
        <v>26</v>
      </c>
      <c r="ID46" s="207" t="s">
        <v>26</v>
      </c>
      <c r="IE46" s="207" t="s">
        <v>26</v>
      </c>
      <c r="IF46" s="207" t="s">
        <v>26</v>
      </c>
      <c r="IG46" s="207" t="s">
        <v>26</v>
      </c>
      <c r="IH46" s="207" t="s">
        <v>26</v>
      </c>
      <c r="II46" s="207" t="s">
        <v>26</v>
      </c>
      <c r="IJ46" s="207" t="s">
        <v>27</v>
      </c>
      <c r="IK46" s="207" t="s">
        <v>26</v>
      </c>
      <c r="IL46" s="207" t="s">
        <v>26</v>
      </c>
      <c r="IM46" s="207" t="s">
        <v>26</v>
      </c>
      <c r="IN46" s="207" t="s">
        <v>26</v>
      </c>
      <c r="IO46" s="207" t="s">
        <v>26</v>
      </c>
      <c r="IP46" s="207" t="s">
        <v>26</v>
      </c>
      <c r="IQ46" s="207" t="s">
        <v>26</v>
      </c>
      <c r="IR46" s="207" t="s">
        <v>27</v>
      </c>
      <c r="IS46" s="207" t="s">
        <v>26</v>
      </c>
      <c r="IT46" s="207" t="s">
        <v>26</v>
      </c>
      <c r="IU46" s="207" t="s">
        <v>27</v>
      </c>
      <c r="IV46" s="207" t="s">
        <v>26</v>
      </c>
      <c r="IW46" s="207" t="s">
        <v>26</v>
      </c>
      <c r="IX46" s="207" t="s">
        <v>26</v>
      </c>
      <c r="IY46" s="207" t="s">
        <v>26</v>
      </c>
      <c r="IZ46" s="207" t="s">
        <v>26</v>
      </c>
      <c r="JA46" s="207" t="s">
        <v>26</v>
      </c>
      <c r="JB46" s="207" t="s">
        <v>27</v>
      </c>
      <c r="JC46" s="207" t="s">
        <v>26</v>
      </c>
      <c r="JD46" s="207" t="s">
        <v>27</v>
      </c>
      <c r="JE46" s="207" t="s">
        <v>26</v>
      </c>
      <c r="JF46" s="207" t="s">
        <v>26</v>
      </c>
      <c r="JG46" s="207" t="s">
        <v>26</v>
      </c>
      <c r="JH46" s="207" t="s">
        <v>26</v>
      </c>
      <c r="JI46" s="207" t="s">
        <v>26</v>
      </c>
      <c r="JJ46" s="207" t="s">
        <v>26</v>
      </c>
      <c r="JK46" s="207" t="s">
        <v>26</v>
      </c>
      <c r="JL46" s="207" t="s">
        <v>26</v>
      </c>
      <c r="JM46" s="207" t="s">
        <v>26</v>
      </c>
      <c r="JN46" s="207" t="s">
        <v>27</v>
      </c>
      <c r="JO46" s="207" t="s">
        <v>27</v>
      </c>
      <c r="JP46" s="207" t="s">
        <v>26</v>
      </c>
      <c r="JQ46" s="207" t="s">
        <v>26</v>
      </c>
      <c r="JR46" s="207" t="s">
        <v>26</v>
      </c>
      <c r="JS46" s="207" t="s">
        <v>26</v>
      </c>
      <c r="JT46" s="207" t="s">
        <v>26</v>
      </c>
      <c r="JU46" s="207" t="s">
        <v>26</v>
      </c>
      <c r="JV46" s="207" t="s">
        <v>27</v>
      </c>
      <c r="JW46" s="207" t="s">
        <v>27</v>
      </c>
      <c r="JX46" s="207" t="s">
        <v>26</v>
      </c>
      <c r="JY46" s="207" t="s">
        <v>26</v>
      </c>
      <c r="JZ46" s="207" t="s">
        <v>26</v>
      </c>
      <c r="KA46" s="207" t="s">
        <v>27</v>
      </c>
      <c r="KB46" s="207" t="s">
        <v>26</v>
      </c>
      <c r="KC46" s="207" t="s">
        <v>26</v>
      </c>
      <c r="KD46" s="207" t="s">
        <v>26</v>
      </c>
      <c r="KE46" s="207" t="s">
        <v>26</v>
      </c>
      <c r="KF46" s="207" t="s">
        <v>26</v>
      </c>
      <c r="KG46" s="207" t="s">
        <v>26</v>
      </c>
      <c r="KH46" s="207" t="s">
        <v>26</v>
      </c>
      <c r="KI46" s="207" t="s">
        <v>26</v>
      </c>
      <c r="KJ46" s="207" t="s">
        <v>26</v>
      </c>
      <c r="KK46" s="207" t="s">
        <v>26</v>
      </c>
      <c r="KL46" s="207" t="s">
        <v>26</v>
      </c>
      <c r="KM46" s="207" t="s">
        <v>26</v>
      </c>
      <c r="KN46" s="207" t="s">
        <v>26</v>
      </c>
      <c r="KO46" s="207" t="s">
        <v>26</v>
      </c>
      <c r="KP46" s="207" t="s">
        <v>26</v>
      </c>
      <c r="KQ46" s="207" t="s">
        <v>26</v>
      </c>
      <c r="KR46" s="207" t="s">
        <v>26</v>
      </c>
      <c r="KS46" s="207" t="s">
        <v>26</v>
      </c>
      <c r="KT46" s="207" t="s">
        <v>26</v>
      </c>
      <c r="KU46" s="207" t="s">
        <v>26</v>
      </c>
      <c r="KV46" s="207" t="s">
        <v>26</v>
      </c>
      <c r="KW46" s="207" t="s">
        <v>26</v>
      </c>
      <c r="KX46" s="207" t="s">
        <v>26</v>
      </c>
      <c r="KY46" s="207" t="s">
        <v>26</v>
      </c>
      <c r="KZ46" s="207" t="s">
        <v>26</v>
      </c>
      <c r="LA46" s="207" t="s">
        <v>27</v>
      </c>
      <c r="LB46" s="207" t="s">
        <v>26</v>
      </c>
      <c r="LC46" s="207" t="s">
        <v>26</v>
      </c>
      <c r="LD46" s="207" t="s">
        <v>26</v>
      </c>
      <c r="LE46" s="207" t="s">
        <v>26</v>
      </c>
      <c r="LF46" s="207" t="s">
        <v>26</v>
      </c>
      <c r="LG46" s="207" t="s">
        <v>26</v>
      </c>
      <c r="LH46" s="207" t="s">
        <v>26</v>
      </c>
      <c r="LI46" s="207" t="s">
        <v>26</v>
      </c>
      <c r="LJ46" s="207" t="s">
        <v>26</v>
      </c>
      <c r="LK46" s="207" t="s">
        <v>26</v>
      </c>
      <c r="LL46" s="207" t="s">
        <v>26</v>
      </c>
      <c r="LM46" s="207" t="s">
        <v>26</v>
      </c>
      <c r="LN46" s="207" t="s">
        <v>26</v>
      </c>
      <c r="LO46" s="207" t="s">
        <v>26</v>
      </c>
      <c r="LP46" s="207" t="s">
        <v>26</v>
      </c>
      <c r="LQ46" s="207" t="s">
        <v>26</v>
      </c>
      <c r="LR46" s="207" t="s">
        <v>26</v>
      </c>
      <c r="LS46" s="207" t="s">
        <v>26</v>
      </c>
      <c r="LT46" s="207" t="s">
        <v>26</v>
      </c>
      <c r="LU46" s="207" t="s">
        <v>26</v>
      </c>
      <c r="LV46" s="207" t="s">
        <v>26</v>
      </c>
      <c r="LW46" s="207" t="s">
        <v>26</v>
      </c>
      <c r="LX46" s="207" t="s">
        <v>26</v>
      </c>
      <c r="LY46" s="207" t="s">
        <v>26</v>
      </c>
      <c r="LZ46" s="207" t="s">
        <v>26</v>
      </c>
      <c r="MA46" s="207" t="s">
        <v>26</v>
      </c>
      <c r="MB46" s="207" t="s">
        <v>26</v>
      </c>
      <c r="MC46" s="207" t="s">
        <v>26</v>
      </c>
      <c r="MD46" s="207" t="s">
        <v>26</v>
      </c>
      <c r="ME46" s="207" t="s">
        <v>26</v>
      </c>
      <c r="MF46" s="207" t="s">
        <v>26</v>
      </c>
      <c r="MG46" s="207" t="s">
        <v>26</v>
      </c>
      <c r="MH46" s="207" t="s">
        <v>26</v>
      </c>
      <c r="MI46" s="207" t="s">
        <v>26</v>
      </c>
      <c r="MJ46" s="207" t="s">
        <v>26</v>
      </c>
      <c r="MK46" s="207" t="s">
        <v>26</v>
      </c>
      <c r="ML46" s="207" t="s">
        <v>26</v>
      </c>
      <c r="MM46" s="207" t="s">
        <v>26</v>
      </c>
      <c r="MN46" s="207" t="s">
        <v>26</v>
      </c>
      <c r="MO46" s="207" t="s">
        <v>27</v>
      </c>
      <c r="MP46" s="207" t="s">
        <v>26</v>
      </c>
      <c r="MQ46" s="207" t="s">
        <v>26</v>
      </c>
      <c r="MR46" s="207" t="s">
        <v>26</v>
      </c>
      <c r="MS46" s="207" t="s">
        <v>26</v>
      </c>
      <c r="MT46" s="207" t="s">
        <v>26</v>
      </c>
      <c r="MU46" s="207" t="s">
        <v>26</v>
      </c>
      <c r="MV46" s="207" t="s">
        <v>26</v>
      </c>
      <c r="MW46" s="207" t="s">
        <v>26</v>
      </c>
      <c r="MX46" s="207" t="s">
        <v>26</v>
      </c>
      <c r="MY46" s="207" t="s">
        <v>26</v>
      </c>
      <c r="MZ46" s="207" t="s">
        <v>26</v>
      </c>
      <c r="NA46" s="207" t="s">
        <v>26</v>
      </c>
      <c r="NB46" s="207">
        <v>0</v>
      </c>
      <c r="NC46" s="207" t="s">
        <v>26</v>
      </c>
      <c r="ND46" s="207" t="s">
        <v>26</v>
      </c>
      <c r="NE46" s="207" t="s">
        <v>26</v>
      </c>
      <c r="NF46" s="207" t="s">
        <v>26</v>
      </c>
      <c r="NG46" s="207" t="s">
        <v>26</v>
      </c>
      <c r="NH46" s="207" t="s">
        <v>26</v>
      </c>
      <c r="NI46" s="207" t="s">
        <v>26</v>
      </c>
      <c r="NJ46" s="207" t="s">
        <v>27</v>
      </c>
      <c r="NK46" s="207" t="s">
        <v>26</v>
      </c>
      <c r="NL46" s="207" t="s">
        <v>26</v>
      </c>
      <c r="NM46" s="207" t="s">
        <v>26</v>
      </c>
      <c r="NN46" s="207" t="s">
        <v>26</v>
      </c>
      <c r="NO46" s="207" t="s">
        <v>27</v>
      </c>
      <c r="NP46" s="207" t="s">
        <v>26</v>
      </c>
      <c r="NQ46" s="207" t="s">
        <v>26</v>
      </c>
      <c r="NR46" s="207" t="s">
        <v>26</v>
      </c>
      <c r="NS46" s="207" t="s">
        <v>26</v>
      </c>
      <c r="NT46" s="207" t="s">
        <v>26</v>
      </c>
      <c r="NU46" s="207" t="s">
        <v>26</v>
      </c>
      <c r="NV46" s="207" t="s">
        <v>26</v>
      </c>
      <c r="NW46" s="207" t="s">
        <v>26</v>
      </c>
      <c r="NX46" s="207" t="s">
        <v>26</v>
      </c>
      <c r="NY46" s="207" t="s">
        <v>26</v>
      </c>
      <c r="NZ46" s="207" t="s">
        <v>26</v>
      </c>
      <c r="OA46" s="207" t="s">
        <v>26</v>
      </c>
      <c r="OB46" s="207" t="s">
        <v>26</v>
      </c>
      <c r="OC46" s="207" t="s">
        <v>26</v>
      </c>
      <c r="OD46" s="207" t="s">
        <v>26</v>
      </c>
      <c r="OE46" s="207" t="s">
        <v>26</v>
      </c>
      <c r="OF46" s="207" t="s">
        <v>26</v>
      </c>
      <c r="OG46" s="207" t="s">
        <v>26</v>
      </c>
      <c r="OH46" s="207" t="s">
        <v>26</v>
      </c>
      <c r="OI46" s="207" t="s">
        <v>26</v>
      </c>
      <c r="OJ46" s="207" t="s">
        <v>26</v>
      </c>
      <c r="OK46" s="207" t="s">
        <v>26</v>
      </c>
      <c r="OL46" s="207" t="s">
        <v>26</v>
      </c>
      <c r="OM46" s="207" t="s">
        <v>26</v>
      </c>
      <c r="ON46" s="207" t="s">
        <v>26</v>
      </c>
      <c r="OO46" s="207" t="s">
        <v>26</v>
      </c>
      <c r="OP46" s="207" t="s">
        <v>26</v>
      </c>
      <c r="OQ46" s="207" t="s">
        <v>26</v>
      </c>
      <c r="OR46" s="207" t="s">
        <v>26</v>
      </c>
      <c r="OS46" s="207" t="s">
        <v>26</v>
      </c>
      <c r="OT46" s="207" t="s">
        <v>26</v>
      </c>
      <c r="OU46" s="207" t="s">
        <v>26</v>
      </c>
      <c r="OV46" s="207" t="s">
        <v>26</v>
      </c>
      <c r="OW46" s="207" t="s">
        <v>26</v>
      </c>
      <c r="OX46" s="207" t="s">
        <v>26</v>
      </c>
      <c r="OY46" s="207" t="s">
        <v>26</v>
      </c>
      <c r="OZ46" s="207" t="s">
        <v>26</v>
      </c>
      <c r="PA46" s="207" t="s">
        <v>26</v>
      </c>
      <c r="PB46" s="207" t="s">
        <v>26</v>
      </c>
      <c r="PC46" s="207" t="s">
        <v>26</v>
      </c>
      <c r="PD46" s="207" t="s">
        <v>15</v>
      </c>
      <c r="PE46" s="207" t="s">
        <v>26</v>
      </c>
      <c r="PF46" s="207" t="s">
        <v>26</v>
      </c>
      <c r="PG46" s="207" t="s">
        <v>26</v>
      </c>
      <c r="PH46" s="207" t="s">
        <v>26</v>
      </c>
      <c r="PI46" s="207" t="s">
        <v>26</v>
      </c>
      <c r="PJ46" s="207" t="s">
        <v>26</v>
      </c>
      <c r="PK46" s="207" t="s">
        <v>26</v>
      </c>
      <c r="PL46" s="207" t="s">
        <v>26</v>
      </c>
      <c r="PM46" s="207" t="s">
        <v>15</v>
      </c>
      <c r="PN46" s="207" t="s">
        <v>15</v>
      </c>
      <c r="PO46" s="207" t="s">
        <v>15</v>
      </c>
      <c r="PP46" s="207" t="s">
        <v>15</v>
      </c>
      <c r="PQ46" s="207" t="s">
        <v>15</v>
      </c>
      <c r="PR46" s="207" t="s">
        <v>15</v>
      </c>
      <c r="PS46" s="207" t="s">
        <v>15</v>
      </c>
      <c r="PT46" s="207" t="s">
        <v>15</v>
      </c>
      <c r="PU46" s="207" t="s">
        <v>26</v>
      </c>
      <c r="PV46" s="207" t="s">
        <v>27</v>
      </c>
      <c r="PW46" s="207" t="s">
        <v>26</v>
      </c>
      <c r="PX46" s="207" t="s">
        <v>26</v>
      </c>
      <c r="PY46" s="207" t="s">
        <v>27</v>
      </c>
      <c r="PZ46" s="207" t="s">
        <v>26</v>
      </c>
      <c r="QA46" s="207" t="s">
        <v>26</v>
      </c>
      <c r="QB46" s="207" t="s">
        <v>26</v>
      </c>
      <c r="QC46" s="207" t="s">
        <v>26</v>
      </c>
      <c r="QD46" s="207" t="s">
        <v>26</v>
      </c>
      <c r="QE46" s="207" t="s">
        <v>26</v>
      </c>
      <c r="QF46" s="207" t="s">
        <v>26</v>
      </c>
      <c r="QG46" s="207" t="s">
        <v>26</v>
      </c>
      <c r="QH46" s="207" t="s">
        <v>26</v>
      </c>
      <c r="QI46" s="207" t="s">
        <v>26</v>
      </c>
      <c r="QJ46" s="207" t="s">
        <v>27</v>
      </c>
      <c r="QK46" s="207" t="s">
        <v>26</v>
      </c>
      <c r="QL46" s="207" t="s">
        <v>26</v>
      </c>
      <c r="QM46" s="207" t="s">
        <v>26</v>
      </c>
      <c r="QN46" s="207" t="s">
        <v>26</v>
      </c>
      <c r="QO46" s="207" t="s">
        <v>27</v>
      </c>
      <c r="QP46" s="207" t="s">
        <v>26</v>
      </c>
      <c r="QQ46" s="207" t="s">
        <v>26</v>
      </c>
      <c r="QR46" s="207" t="s">
        <v>26</v>
      </c>
      <c r="QS46" s="207" t="s">
        <v>27</v>
      </c>
      <c r="QT46" s="207" t="s">
        <v>27</v>
      </c>
      <c r="QU46" s="207" t="s">
        <v>26</v>
      </c>
      <c r="QV46" s="207" t="s">
        <v>27</v>
      </c>
      <c r="QW46" s="207" t="s">
        <v>26</v>
      </c>
      <c r="QX46" s="207" t="s">
        <v>26</v>
      </c>
      <c r="QY46" s="207" t="s">
        <v>26</v>
      </c>
      <c r="QZ46" s="207" t="s">
        <v>27</v>
      </c>
      <c r="RA46" s="207" t="s">
        <v>27</v>
      </c>
      <c r="RB46" s="207" t="s">
        <v>26</v>
      </c>
      <c r="RC46" s="207" t="s">
        <v>26</v>
      </c>
      <c r="RD46" s="207" t="s">
        <v>27</v>
      </c>
      <c r="RE46" s="207" t="s">
        <v>26</v>
      </c>
      <c r="RF46" s="207" t="s">
        <v>26</v>
      </c>
      <c r="RG46" s="207" t="s">
        <v>26</v>
      </c>
      <c r="RH46" s="207" t="s">
        <v>26</v>
      </c>
      <c r="RI46" s="207" t="s">
        <v>26</v>
      </c>
      <c r="RJ46" s="207" t="s">
        <v>15</v>
      </c>
      <c r="RK46" s="207" t="s">
        <v>15</v>
      </c>
      <c r="RL46" s="207" t="s">
        <v>26</v>
      </c>
      <c r="RM46" s="207" t="s">
        <v>27</v>
      </c>
      <c r="RN46" s="207" t="s">
        <v>27</v>
      </c>
      <c r="RO46" s="207" t="s">
        <v>26</v>
      </c>
      <c r="RP46" s="207" t="s">
        <v>26</v>
      </c>
      <c r="RQ46" s="207" t="s">
        <v>26</v>
      </c>
      <c r="RR46" s="207" t="s">
        <v>26</v>
      </c>
      <c r="RS46" s="207" t="s">
        <v>26</v>
      </c>
      <c r="RT46" s="207" t="s">
        <v>26</v>
      </c>
      <c r="RU46" s="207" t="s">
        <v>26</v>
      </c>
      <c r="RV46" s="207" t="s">
        <v>27</v>
      </c>
      <c r="RW46" s="207" t="s">
        <v>26</v>
      </c>
      <c r="RX46" s="207" t="s">
        <v>26</v>
      </c>
      <c r="RY46" s="207" t="s">
        <v>26</v>
      </c>
      <c r="RZ46" s="207" t="s">
        <v>27</v>
      </c>
      <c r="SA46" s="207" t="s">
        <v>26</v>
      </c>
      <c r="SB46" s="207" t="s">
        <v>26</v>
      </c>
      <c r="SC46" s="207" t="s">
        <v>27</v>
      </c>
      <c r="SD46" s="207" t="s">
        <v>26</v>
      </c>
      <c r="SE46" s="207" t="s">
        <v>27</v>
      </c>
      <c r="SF46" s="207" t="s">
        <v>26</v>
      </c>
      <c r="SG46" s="207" t="s">
        <v>26</v>
      </c>
      <c r="SH46" s="207" t="s">
        <v>26</v>
      </c>
      <c r="SI46" s="207" t="s">
        <v>26</v>
      </c>
      <c r="SJ46" s="207" t="s">
        <v>26</v>
      </c>
      <c r="SK46" s="207" t="s">
        <v>26</v>
      </c>
      <c r="SL46" s="207" t="s">
        <v>26</v>
      </c>
      <c r="SM46" s="207" t="s">
        <v>27</v>
      </c>
      <c r="SN46" s="207">
        <v>0</v>
      </c>
      <c r="SO46" s="207" t="s">
        <v>26</v>
      </c>
      <c r="SP46" s="207" t="s">
        <v>27</v>
      </c>
      <c r="SQ46" s="207" t="s">
        <v>26</v>
      </c>
      <c r="SR46" s="207" t="s">
        <v>26</v>
      </c>
      <c r="SS46" s="207" t="s">
        <v>26</v>
      </c>
      <c r="ST46" s="207" t="s">
        <v>26</v>
      </c>
      <c r="SU46" s="207" t="s">
        <v>27</v>
      </c>
      <c r="SV46" s="207" t="s">
        <v>26</v>
      </c>
      <c r="SW46" s="207" t="s">
        <v>26</v>
      </c>
      <c r="SX46" s="207" t="s">
        <v>26</v>
      </c>
      <c r="SY46" s="207" t="s">
        <v>26</v>
      </c>
      <c r="SZ46" s="207" t="s">
        <v>15</v>
      </c>
      <c r="TA46" s="207" t="s">
        <v>26</v>
      </c>
      <c r="TB46" s="207" t="s">
        <v>26</v>
      </c>
      <c r="TC46" s="207" t="s">
        <v>26</v>
      </c>
      <c r="TD46" s="207" t="s">
        <v>26</v>
      </c>
      <c r="TE46" s="207" t="s">
        <v>26</v>
      </c>
      <c r="TF46" s="207" t="s">
        <v>26</v>
      </c>
      <c r="TG46" s="207" t="s">
        <v>26</v>
      </c>
      <c r="TH46" s="207" t="s">
        <v>15</v>
      </c>
      <c r="TI46" s="207" t="s">
        <v>26</v>
      </c>
      <c r="TJ46" s="207" t="s">
        <v>26</v>
      </c>
      <c r="TK46" s="207" t="s">
        <v>26</v>
      </c>
      <c r="TL46" s="207" t="s">
        <v>26</v>
      </c>
      <c r="TM46" s="207" t="s">
        <v>26</v>
      </c>
      <c r="TN46" s="207" t="s">
        <v>26</v>
      </c>
      <c r="TO46" s="207" t="s">
        <v>26</v>
      </c>
      <c r="TP46" s="207" t="s">
        <v>26</v>
      </c>
      <c r="TQ46" s="207" t="s">
        <v>26</v>
      </c>
      <c r="TR46" s="207" t="s">
        <v>26</v>
      </c>
      <c r="TS46" s="207" t="s">
        <v>26</v>
      </c>
      <c r="TT46" s="207" t="s">
        <v>26</v>
      </c>
      <c r="TU46" s="207" t="s">
        <v>26</v>
      </c>
      <c r="TV46" s="207" t="s">
        <v>26</v>
      </c>
      <c r="TW46" s="207" t="s">
        <v>27</v>
      </c>
      <c r="TX46" s="207" t="s">
        <v>26</v>
      </c>
      <c r="TY46" s="207" t="s">
        <v>26</v>
      </c>
      <c r="TZ46" s="207" t="s">
        <v>26</v>
      </c>
      <c r="UA46" s="207" t="s">
        <v>26</v>
      </c>
      <c r="UB46" s="207" t="s">
        <v>15</v>
      </c>
      <c r="UC46" s="207" t="s">
        <v>26</v>
      </c>
      <c r="UD46" s="207" t="s">
        <v>15</v>
      </c>
      <c r="UE46" s="207" t="s">
        <v>15</v>
      </c>
      <c r="UF46" s="207" t="s">
        <v>15</v>
      </c>
      <c r="UG46" s="207" t="s">
        <v>15</v>
      </c>
      <c r="UH46" s="207" t="s">
        <v>26</v>
      </c>
      <c r="UI46" s="207" t="s">
        <v>15</v>
      </c>
      <c r="UJ46" s="207" t="s">
        <v>26</v>
      </c>
      <c r="UK46" s="207" t="s">
        <v>26</v>
      </c>
      <c r="UL46" s="207" t="s">
        <v>26</v>
      </c>
      <c r="UM46" s="207" t="s">
        <v>26</v>
      </c>
      <c r="UN46" s="207" t="s">
        <v>26</v>
      </c>
      <c r="UO46" s="207" t="s">
        <v>26</v>
      </c>
      <c r="UP46" s="207" t="s">
        <v>26</v>
      </c>
      <c r="UQ46" s="207" t="s">
        <v>26</v>
      </c>
      <c r="UR46" s="207" t="s">
        <v>26</v>
      </c>
      <c r="US46" s="207" t="s">
        <v>26</v>
      </c>
      <c r="UT46" s="207" t="s">
        <v>26</v>
      </c>
      <c r="UU46" s="207" t="s">
        <v>26</v>
      </c>
      <c r="UV46" s="207" t="s">
        <v>26</v>
      </c>
      <c r="UW46" s="207" t="s">
        <v>27</v>
      </c>
      <c r="UX46" s="207" t="s">
        <v>26</v>
      </c>
      <c r="UY46" s="207" t="s">
        <v>26</v>
      </c>
      <c r="UZ46" s="207" t="s">
        <v>26</v>
      </c>
      <c r="VA46" s="207" t="s">
        <v>26</v>
      </c>
      <c r="VB46" s="207" t="s">
        <v>26</v>
      </c>
      <c r="VC46" s="207" t="s">
        <v>26</v>
      </c>
      <c r="VD46" s="207" t="s">
        <v>26</v>
      </c>
      <c r="VE46" s="207" t="s">
        <v>26</v>
      </c>
      <c r="VF46" s="207" t="s">
        <v>26</v>
      </c>
      <c r="VG46" s="207" t="s">
        <v>26</v>
      </c>
      <c r="VH46" s="207" t="s">
        <v>26</v>
      </c>
      <c r="VI46" s="207" t="s">
        <v>26</v>
      </c>
      <c r="VJ46" s="207" t="s">
        <v>26</v>
      </c>
      <c r="VK46" s="207" t="s">
        <v>26</v>
      </c>
      <c r="VL46" s="207" t="s">
        <v>26</v>
      </c>
      <c r="VM46" s="207" t="s">
        <v>26</v>
      </c>
      <c r="VN46" s="207" t="s">
        <v>26</v>
      </c>
      <c r="VO46" s="207" t="s">
        <v>27</v>
      </c>
      <c r="VP46" s="207" t="s">
        <v>26</v>
      </c>
      <c r="VQ46" s="207" t="s">
        <v>26</v>
      </c>
      <c r="VR46" s="207" t="s">
        <v>26</v>
      </c>
      <c r="VS46" s="207" t="s">
        <v>26</v>
      </c>
      <c r="VT46" s="207" t="s">
        <v>26</v>
      </c>
      <c r="VU46" s="207" t="s">
        <v>26</v>
      </c>
      <c r="VV46" s="207" t="s">
        <v>27</v>
      </c>
      <c r="VW46" s="207" t="s">
        <v>27</v>
      </c>
      <c r="VX46" s="207" t="s">
        <v>26</v>
      </c>
      <c r="VY46" s="207" t="s">
        <v>26</v>
      </c>
      <c r="VZ46" s="207" t="s">
        <v>27</v>
      </c>
      <c r="WA46" s="207" t="s">
        <v>27</v>
      </c>
      <c r="WB46" s="207" t="s">
        <v>26</v>
      </c>
      <c r="WC46" s="207" t="s">
        <v>26</v>
      </c>
      <c r="WD46" s="207" t="s">
        <v>26</v>
      </c>
      <c r="WE46" s="207" t="s">
        <v>26</v>
      </c>
      <c r="WF46" s="207" t="s">
        <v>27</v>
      </c>
      <c r="WG46" s="207" t="s">
        <v>26</v>
      </c>
      <c r="WH46" s="207" t="s">
        <v>27</v>
      </c>
      <c r="WI46" s="207" t="s">
        <v>26</v>
      </c>
      <c r="WJ46" s="207" t="s">
        <v>26</v>
      </c>
      <c r="WK46" s="207" t="s">
        <v>27</v>
      </c>
      <c r="WL46" s="207" t="s">
        <v>26</v>
      </c>
      <c r="WM46" s="207" t="s">
        <v>26</v>
      </c>
      <c r="WN46" s="207" t="s">
        <v>26</v>
      </c>
      <c r="WO46" s="207" t="s">
        <v>26</v>
      </c>
      <c r="WP46" s="207" t="s">
        <v>15</v>
      </c>
      <c r="WQ46" s="207" t="s">
        <v>26</v>
      </c>
      <c r="WR46" s="207" t="s">
        <v>26</v>
      </c>
      <c r="WS46" s="207" t="s">
        <v>26</v>
      </c>
      <c r="WT46" s="207" t="s">
        <v>26</v>
      </c>
      <c r="WU46" s="207" t="s">
        <v>27</v>
      </c>
      <c r="WV46" s="207" t="s">
        <v>26</v>
      </c>
      <c r="WW46" s="207" t="s">
        <v>26</v>
      </c>
      <c r="WX46" s="207" t="s">
        <v>26</v>
      </c>
      <c r="WY46" s="207" t="s">
        <v>26</v>
      </c>
      <c r="WZ46" s="207" t="s">
        <v>26</v>
      </c>
      <c r="XA46" s="207" t="s">
        <v>26</v>
      </c>
      <c r="XB46" s="207" t="s">
        <v>27</v>
      </c>
      <c r="XC46" s="207" t="s">
        <v>26</v>
      </c>
      <c r="XD46" s="207" t="s">
        <v>26</v>
      </c>
      <c r="XE46" s="207" t="s">
        <v>26</v>
      </c>
      <c r="XF46" s="207" t="s">
        <v>27</v>
      </c>
      <c r="XG46" s="207" t="s">
        <v>27</v>
      </c>
      <c r="XH46" s="207" t="s">
        <v>27</v>
      </c>
      <c r="XI46" s="207" t="s">
        <v>27</v>
      </c>
      <c r="XJ46" s="207" t="s">
        <v>26</v>
      </c>
      <c r="XK46" s="207" t="s">
        <v>26</v>
      </c>
      <c r="XL46" s="207" t="s">
        <v>26</v>
      </c>
      <c r="XM46" s="207" t="s">
        <v>26</v>
      </c>
      <c r="XN46" s="207" t="s">
        <v>26</v>
      </c>
      <c r="XO46" s="207" t="s">
        <v>26</v>
      </c>
      <c r="XP46" s="207" t="s">
        <v>26</v>
      </c>
      <c r="XQ46" s="207" t="s">
        <v>26</v>
      </c>
      <c r="XR46" s="207" t="s">
        <v>26</v>
      </c>
      <c r="XS46" s="207" t="s">
        <v>15</v>
      </c>
      <c r="XT46" s="207" t="s">
        <v>26</v>
      </c>
      <c r="XU46" s="207" t="s">
        <v>15</v>
      </c>
      <c r="XV46" s="207" t="s">
        <v>15</v>
      </c>
      <c r="XW46" s="207" t="s">
        <v>15</v>
      </c>
      <c r="XX46" s="207" t="s">
        <v>15</v>
      </c>
      <c r="XY46" s="207" t="s">
        <v>26</v>
      </c>
      <c r="XZ46" s="207" t="s">
        <v>26</v>
      </c>
      <c r="YA46" s="207" t="s">
        <v>15</v>
      </c>
      <c r="YB46" s="207" t="s">
        <v>26</v>
      </c>
      <c r="YC46" s="207" t="s">
        <v>15</v>
      </c>
      <c r="YD46" s="207" t="s">
        <v>15</v>
      </c>
      <c r="YE46" s="207" t="s">
        <v>15</v>
      </c>
      <c r="YF46" s="207" t="s">
        <v>26</v>
      </c>
      <c r="YG46" s="207" t="s">
        <v>26</v>
      </c>
      <c r="YH46" s="207" t="s">
        <v>26</v>
      </c>
      <c r="YI46" s="207" t="s">
        <v>15</v>
      </c>
      <c r="YJ46" s="207" t="s">
        <v>26</v>
      </c>
      <c r="YK46" s="207" t="s">
        <v>69</v>
      </c>
      <c r="YL46" s="207" t="s">
        <v>69</v>
      </c>
      <c r="YM46" s="207" t="s">
        <v>69</v>
      </c>
      <c r="YN46" s="207" t="s">
        <v>26</v>
      </c>
      <c r="YO46" s="207" t="s">
        <v>26</v>
      </c>
      <c r="YP46" s="207" t="s">
        <v>26</v>
      </c>
      <c r="YQ46" s="207" t="s">
        <v>26</v>
      </c>
      <c r="YR46" s="207" t="s">
        <v>26</v>
      </c>
      <c r="YS46" s="207" t="s">
        <v>26</v>
      </c>
      <c r="YT46" s="207" t="s">
        <v>26</v>
      </c>
      <c r="YU46" s="207" t="s">
        <v>26</v>
      </c>
      <c r="YV46" s="207" t="s">
        <v>26</v>
      </c>
      <c r="YW46" s="207" t="s">
        <v>26</v>
      </c>
      <c r="YX46" s="207" t="s">
        <v>26</v>
      </c>
      <c r="YY46" s="207" t="s">
        <v>15</v>
      </c>
      <c r="YZ46" s="207" t="s">
        <v>26</v>
      </c>
      <c r="ZA46" s="207" t="s">
        <v>26</v>
      </c>
      <c r="ZB46" s="207" t="s">
        <v>26</v>
      </c>
      <c r="ZC46" s="207" t="s">
        <v>26</v>
      </c>
      <c r="ZD46" s="207" t="s">
        <v>26</v>
      </c>
      <c r="ZE46" s="207">
        <v>0</v>
      </c>
      <c r="ZF46" s="207" t="s">
        <v>27</v>
      </c>
      <c r="ZG46" s="207" t="s">
        <v>26</v>
      </c>
      <c r="ZH46" s="207" t="s">
        <v>26</v>
      </c>
      <c r="ZI46" s="207" t="s">
        <v>26</v>
      </c>
      <c r="ZJ46" s="207" t="s">
        <v>26</v>
      </c>
      <c r="ZK46" s="207" t="s">
        <v>26</v>
      </c>
      <c r="ZL46" s="207" t="s">
        <v>26</v>
      </c>
      <c r="ZM46" s="207" t="s">
        <v>27</v>
      </c>
      <c r="ZN46" s="207" t="s">
        <v>26</v>
      </c>
      <c r="ZO46" s="207" t="s">
        <v>27</v>
      </c>
      <c r="ZP46" s="207" t="s">
        <v>26</v>
      </c>
      <c r="ZQ46" s="207" t="s">
        <v>26</v>
      </c>
      <c r="ZR46" s="207" t="s">
        <v>26</v>
      </c>
      <c r="ZS46" s="207" t="s">
        <v>26</v>
      </c>
      <c r="ZT46" s="207" t="s">
        <v>26</v>
      </c>
      <c r="ZU46" s="207" t="s">
        <v>26</v>
      </c>
      <c r="ZV46" s="207" t="s">
        <v>26</v>
      </c>
      <c r="ZW46" s="207" t="s">
        <v>26</v>
      </c>
      <c r="ZX46" s="207" t="s">
        <v>26</v>
      </c>
      <c r="ZY46" s="207" t="s">
        <v>26</v>
      </c>
      <c r="ZZ46" s="207">
        <v>0</v>
      </c>
      <c r="AAA46" s="207" t="s">
        <v>158</v>
      </c>
      <c r="AAB46" s="207" t="s">
        <v>158</v>
      </c>
      <c r="AAC46" s="207" t="s">
        <v>158</v>
      </c>
      <c r="AAD46" s="207" t="s">
        <v>158</v>
      </c>
      <c r="AAE46" s="207" t="s">
        <v>158</v>
      </c>
      <c r="AAF46" s="207" t="s">
        <v>158</v>
      </c>
      <c r="AAG46" s="207" t="s">
        <v>158</v>
      </c>
      <c r="AAH46" s="207" t="s">
        <v>158</v>
      </c>
      <c r="AAI46" s="207" t="s">
        <v>158</v>
      </c>
      <c r="AAJ46" s="207" t="s">
        <v>158</v>
      </c>
      <c r="AAK46" s="207" t="s">
        <v>158</v>
      </c>
      <c r="AAL46" s="207" t="s">
        <v>158</v>
      </c>
      <c r="AAM46" s="207" t="s">
        <v>158</v>
      </c>
      <c r="AAN46" s="207" t="s">
        <v>158</v>
      </c>
      <c r="AAO46" s="207" t="s">
        <v>158</v>
      </c>
      <c r="AAP46" s="207" t="s">
        <v>158</v>
      </c>
      <c r="AAQ46" s="207" t="s">
        <v>158</v>
      </c>
      <c r="AAR46" s="207" t="s">
        <v>158</v>
      </c>
      <c r="AAS46" s="207" t="s">
        <v>158</v>
      </c>
      <c r="AAT46" s="207" t="s">
        <v>158</v>
      </c>
      <c r="AAU46" s="207" t="s">
        <v>158</v>
      </c>
      <c r="AAV46" s="207" t="s">
        <v>158</v>
      </c>
      <c r="AAW46" s="207" t="s">
        <v>158</v>
      </c>
      <c r="AAX46" s="207" t="s">
        <v>158</v>
      </c>
      <c r="AAY46" s="207" t="s">
        <v>158</v>
      </c>
      <c r="AAZ46" s="207" t="s">
        <v>158</v>
      </c>
      <c r="ABA46" s="306">
        <f>(ÜBERSICHT!K46)</f>
        <v>0</v>
      </c>
      <c r="ABB46" s="195">
        <f>(ÜBERSICHT!L46)</f>
        <v>0</v>
      </c>
      <c r="ABC46" s="206">
        <f t="shared" si="123"/>
        <v>654</v>
      </c>
      <c r="ABD46" s="34">
        <f t="shared" si="124"/>
        <v>568</v>
      </c>
      <c r="ABE46" s="34">
        <f t="shared" si="125"/>
        <v>82</v>
      </c>
      <c r="ABF46" s="34">
        <f t="shared" si="126"/>
        <v>4</v>
      </c>
      <c r="ABG46" s="34">
        <f t="shared" si="127"/>
        <v>39</v>
      </c>
      <c r="ABH46" s="34">
        <f t="shared" si="128"/>
        <v>0</v>
      </c>
      <c r="ABI46" s="34">
        <f t="shared" si="129"/>
        <v>3</v>
      </c>
      <c r="ABJ46" s="73">
        <f t="shared" si="130"/>
        <v>696</v>
      </c>
      <c r="ABK46" s="28"/>
      <c r="ABL46">
        <v>19</v>
      </c>
      <c r="ABM46" s="155">
        <v>1110</v>
      </c>
      <c r="ABN46" s="75" t="s">
        <v>705</v>
      </c>
      <c r="ABO46" s="28"/>
      <c r="ABP46" s="271" t="str">
        <f>(Mitglieder!C47)</f>
        <v>Zipzapzup</v>
      </c>
      <c r="ABQ46" s="216">
        <f t="shared" si="103"/>
        <v>0.86850152905198774</v>
      </c>
      <c r="ABR46" s="216">
        <f t="shared" si="104"/>
        <v>0.74193548387096775</v>
      </c>
      <c r="ABS46" s="34">
        <f t="shared" si="131"/>
        <v>23</v>
      </c>
      <c r="ABT46" s="34">
        <f t="shared" si="132"/>
        <v>8</v>
      </c>
      <c r="ABU46" s="34">
        <f t="shared" si="133"/>
        <v>0</v>
      </c>
      <c r="ABV46" s="34">
        <f t="shared" si="134"/>
        <v>0</v>
      </c>
      <c r="ABW46" s="34">
        <f t="shared" si="135"/>
        <v>0</v>
      </c>
      <c r="ABX46" s="34">
        <f t="shared" si="136"/>
        <v>0</v>
      </c>
      <c r="ABY46" s="73">
        <f t="shared" si="16"/>
        <v>31</v>
      </c>
      <c r="ABZ46" s="216">
        <f t="shared" si="105"/>
        <v>0.72413793103448276</v>
      </c>
      <c r="ACA46" s="34">
        <f t="shared" si="137"/>
        <v>21</v>
      </c>
      <c r="ACB46" s="34">
        <f t="shared" si="138"/>
        <v>7</v>
      </c>
      <c r="ACC46" s="34">
        <f t="shared" si="139"/>
        <v>1</v>
      </c>
      <c r="ACD46" s="34">
        <f t="shared" si="140"/>
        <v>2</v>
      </c>
      <c r="ACE46" s="34">
        <f t="shared" si="141"/>
        <v>0</v>
      </c>
      <c r="ACF46" s="34">
        <f t="shared" si="142"/>
        <v>0</v>
      </c>
      <c r="ACG46" s="73">
        <f t="shared" si="113"/>
        <v>31</v>
      </c>
      <c r="ACH46" s="216">
        <f t="shared" si="106"/>
        <v>0.93103448275862066</v>
      </c>
      <c r="ACI46" s="34">
        <f t="shared" si="143"/>
        <v>27</v>
      </c>
      <c r="ACJ46" s="34">
        <f t="shared" si="144"/>
        <v>2</v>
      </c>
      <c r="ACK46" s="34">
        <f t="shared" si="145"/>
        <v>0</v>
      </c>
      <c r="ACL46" s="34">
        <f t="shared" si="146"/>
        <v>2</v>
      </c>
      <c r="ACM46" s="34">
        <f t="shared" si="147"/>
        <v>0</v>
      </c>
      <c r="ACN46" s="34">
        <f t="shared" si="148"/>
        <v>0</v>
      </c>
      <c r="ACO46" s="73">
        <f t="shared" si="114"/>
        <v>31</v>
      </c>
      <c r="ACP46" s="216">
        <f t="shared" si="107"/>
        <v>0.91666666666666663</v>
      </c>
      <c r="ACQ46" s="34">
        <f t="shared" si="149"/>
        <v>22</v>
      </c>
      <c r="ACR46" s="34">
        <f t="shared" si="150"/>
        <v>2</v>
      </c>
      <c r="ACS46" s="34">
        <f t="shared" si="151"/>
        <v>0</v>
      </c>
      <c r="ACT46" s="34">
        <f t="shared" si="152"/>
        <v>6</v>
      </c>
      <c r="ACU46" s="34">
        <f t="shared" si="153"/>
        <v>0</v>
      </c>
      <c r="ACV46" s="34">
        <f t="shared" si="154"/>
        <v>0</v>
      </c>
      <c r="ACW46" s="73">
        <f t="shared" si="115"/>
        <v>30</v>
      </c>
      <c r="ACX46" s="216">
        <f t="shared" si="108"/>
        <v>0.83870967741935476</v>
      </c>
      <c r="ACY46" s="34">
        <f t="shared" si="155"/>
        <v>26</v>
      </c>
      <c r="ACZ46" s="34">
        <f t="shared" si="156"/>
        <v>5</v>
      </c>
      <c r="ADA46" s="34">
        <f t="shared" si="157"/>
        <v>0</v>
      </c>
      <c r="ADB46" s="34">
        <f t="shared" si="158"/>
        <v>0</v>
      </c>
      <c r="ADC46" s="34">
        <f t="shared" si="159"/>
        <v>0</v>
      </c>
      <c r="ADD46" s="34">
        <f t="shared" si="160"/>
        <v>0</v>
      </c>
      <c r="ADE46" s="73">
        <f t="shared" si="116"/>
        <v>31</v>
      </c>
      <c r="ADF46" s="216">
        <f t="shared" si="109"/>
        <v>0.7931034482758621</v>
      </c>
      <c r="ADG46" s="34">
        <f t="shared" si="161"/>
        <v>23</v>
      </c>
      <c r="ADH46" s="34">
        <f t="shared" si="162"/>
        <v>6</v>
      </c>
      <c r="ADI46" s="34">
        <f t="shared" si="163"/>
        <v>0</v>
      </c>
      <c r="ADJ46" s="34">
        <f t="shared" si="164"/>
        <v>1</v>
      </c>
      <c r="ADK46" s="34">
        <f t="shared" si="165"/>
        <v>0</v>
      </c>
      <c r="ADL46" s="34">
        <f t="shared" si="166"/>
        <v>0</v>
      </c>
      <c r="ADM46" s="73">
        <f t="shared" si="117"/>
        <v>30</v>
      </c>
      <c r="ADN46" s="216">
        <f t="shared" si="110"/>
        <v>0.85000000000000009</v>
      </c>
      <c r="ADO46" s="34">
        <f t="shared" si="167"/>
        <v>17</v>
      </c>
      <c r="ADP46" s="34">
        <f t="shared" si="168"/>
        <v>3</v>
      </c>
      <c r="ADQ46" s="34">
        <f t="shared" si="169"/>
        <v>0</v>
      </c>
      <c r="ADR46" s="34">
        <f t="shared" si="170"/>
        <v>10</v>
      </c>
      <c r="ADS46" s="34">
        <f t="shared" si="171"/>
        <v>0</v>
      </c>
      <c r="ADT46" s="34">
        <f t="shared" si="172"/>
        <v>1</v>
      </c>
      <c r="ADU46" s="73">
        <f t="shared" si="118"/>
        <v>31</v>
      </c>
      <c r="ADV46" s="216">
        <f t="shared" si="111"/>
        <v>0.8571428571428571</v>
      </c>
      <c r="ADW46" s="34">
        <f t="shared" si="72"/>
        <v>24</v>
      </c>
      <c r="ADX46" s="34">
        <f t="shared" si="73"/>
        <v>3</v>
      </c>
      <c r="ADY46" s="34">
        <f t="shared" si="74"/>
        <v>1</v>
      </c>
      <c r="ADZ46" s="34">
        <f t="shared" si="75"/>
        <v>1</v>
      </c>
      <c r="AEA46" s="34">
        <f t="shared" si="76"/>
        <v>0</v>
      </c>
      <c r="AEB46" s="34">
        <f t="shared" si="77"/>
        <v>2</v>
      </c>
      <c r="AEC46" s="73">
        <f t="shared" si="119"/>
        <v>31</v>
      </c>
      <c r="AED46" s="216">
        <f t="shared" si="112"/>
        <v>0.9</v>
      </c>
      <c r="AEE46" s="34">
        <f t="shared" si="79"/>
        <v>9</v>
      </c>
      <c r="AEF46" s="34">
        <f t="shared" si="80"/>
        <v>0</v>
      </c>
      <c r="AEG46" s="34">
        <f t="shared" si="81"/>
        <v>1</v>
      </c>
      <c r="AEH46" s="34">
        <f t="shared" si="82"/>
        <v>0</v>
      </c>
      <c r="AEI46" s="34">
        <f t="shared" si="83"/>
        <v>0</v>
      </c>
      <c r="AEJ46" s="34">
        <f t="shared" si="84"/>
        <v>0</v>
      </c>
      <c r="AEK46" s="73">
        <f t="shared" si="120"/>
        <v>10</v>
      </c>
    </row>
    <row r="47" spans="1:817" x14ac:dyDescent="0.3">
      <c r="A47" s="200">
        <f t="shared" si="61"/>
        <v>45</v>
      </c>
      <c r="B47" s="283">
        <f>1*SUBTOTAL(3,A$3:A47)</f>
        <v>45</v>
      </c>
      <c r="C47" s="6" t="str">
        <f>(Mitglieder!C47)</f>
        <v>Zipzapzup</v>
      </c>
      <c r="D47" s="171">
        <f t="shared" si="121"/>
        <v>0.91764705882352937</v>
      </c>
      <c r="E47" s="171">
        <f t="shared" si="122"/>
        <v>1</v>
      </c>
      <c r="F47" s="56"/>
      <c r="G47" s="207" t="s">
        <v>69</v>
      </c>
      <c r="H47" s="207" t="s">
        <v>69</v>
      </c>
      <c r="I47" s="207" t="s">
        <v>69</v>
      </c>
      <c r="J47" s="207" t="s">
        <v>69</v>
      </c>
      <c r="K47" s="207" t="s">
        <v>69</v>
      </c>
      <c r="L47" s="207" t="s">
        <v>69</v>
      </c>
      <c r="M47" s="207" t="s">
        <v>69</v>
      </c>
      <c r="N47" s="207" t="s">
        <v>69</v>
      </c>
      <c r="O47" s="207" t="s">
        <v>69</v>
      </c>
      <c r="P47" s="207" t="s">
        <v>69</v>
      </c>
      <c r="Q47" s="207" t="s">
        <v>69</v>
      </c>
      <c r="R47" s="207" t="s">
        <v>69</v>
      </c>
      <c r="S47" s="207" t="s">
        <v>69</v>
      </c>
      <c r="T47" s="207" t="s">
        <v>69</v>
      </c>
      <c r="U47" s="207" t="s">
        <v>69</v>
      </c>
      <c r="V47" s="207" t="s">
        <v>69</v>
      </c>
      <c r="W47" s="207" t="s">
        <v>69</v>
      </c>
      <c r="X47" s="207" t="s">
        <v>69</v>
      </c>
      <c r="Y47" s="207" t="s">
        <v>69</v>
      </c>
      <c r="Z47" s="207" t="s">
        <v>69</v>
      </c>
      <c r="AA47" s="207" t="s">
        <v>69</v>
      </c>
      <c r="AB47" s="207" t="s">
        <v>69</v>
      </c>
      <c r="AC47" s="207" t="s">
        <v>69</v>
      </c>
      <c r="AD47" s="207" t="s">
        <v>69</v>
      </c>
      <c r="AE47" s="207" t="s">
        <v>69</v>
      </c>
      <c r="AF47" s="207" t="s">
        <v>69</v>
      </c>
      <c r="AG47" s="207" t="s">
        <v>69</v>
      </c>
      <c r="AH47" s="207" t="s">
        <v>69</v>
      </c>
      <c r="AI47" s="207" t="s">
        <v>69</v>
      </c>
      <c r="AJ47" s="207" t="s">
        <v>69</v>
      </c>
      <c r="AK47" s="207" t="s">
        <v>69</v>
      </c>
      <c r="AL47" s="207" t="s">
        <v>69</v>
      </c>
      <c r="AM47" s="207" t="s">
        <v>69</v>
      </c>
      <c r="AN47" s="207" t="s">
        <v>69</v>
      </c>
      <c r="AO47" s="207" t="s">
        <v>69</v>
      </c>
      <c r="AP47" s="207" t="s">
        <v>69</v>
      </c>
      <c r="AQ47" s="207" t="s">
        <v>69</v>
      </c>
      <c r="AR47" s="207" t="s">
        <v>69</v>
      </c>
      <c r="AS47" s="207" t="s">
        <v>69</v>
      </c>
      <c r="AT47" s="207" t="s">
        <v>69</v>
      </c>
      <c r="AU47" s="207" t="s">
        <v>69</v>
      </c>
      <c r="AV47" s="207" t="s">
        <v>69</v>
      </c>
      <c r="AW47" s="207" t="s">
        <v>69</v>
      </c>
      <c r="AX47" s="207" t="s">
        <v>69</v>
      </c>
      <c r="AY47" s="207" t="s">
        <v>69</v>
      </c>
      <c r="AZ47" s="207" t="s">
        <v>69</v>
      </c>
      <c r="BA47" s="207" t="s">
        <v>69</v>
      </c>
      <c r="BB47" s="207" t="s">
        <v>69</v>
      </c>
      <c r="BC47" s="207" t="s">
        <v>69</v>
      </c>
      <c r="BD47" s="207" t="s">
        <v>69</v>
      </c>
      <c r="BE47" s="207" t="s">
        <v>69</v>
      </c>
      <c r="BF47" s="207" t="s">
        <v>69</v>
      </c>
      <c r="BG47" s="207" t="s">
        <v>69</v>
      </c>
      <c r="BH47" s="207" t="s">
        <v>69</v>
      </c>
      <c r="BI47" s="207" t="s">
        <v>69</v>
      </c>
      <c r="BJ47" s="207" t="s">
        <v>69</v>
      </c>
      <c r="BK47" s="207" t="s">
        <v>69</v>
      </c>
      <c r="BL47" s="207" t="s">
        <v>69</v>
      </c>
      <c r="BM47" s="207" t="s">
        <v>69</v>
      </c>
      <c r="BN47" s="207" t="s">
        <v>69</v>
      </c>
      <c r="BO47" s="207" t="s">
        <v>69</v>
      </c>
      <c r="BP47" s="207" t="s">
        <v>69</v>
      </c>
      <c r="BQ47" s="207" t="s">
        <v>69</v>
      </c>
      <c r="BR47" s="207" t="s">
        <v>69</v>
      </c>
      <c r="BS47" s="207" t="s">
        <v>69</v>
      </c>
      <c r="BT47" s="207" t="s">
        <v>69</v>
      </c>
      <c r="BU47" s="207" t="s">
        <v>69</v>
      </c>
      <c r="BV47" s="207" t="s">
        <v>69</v>
      </c>
      <c r="BW47" s="207" t="s">
        <v>69</v>
      </c>
      <c r="BX47" s="207" t="s">
        <v>69</v>
      </c>
      <c r="BY47" s="207" t="s">
        <v>69</v>
      </c>
      <c r="BZ47" s="207" t="s">
        <v>69</v>
      </c>
      <c r="CA47" s="207" t="s">
        <v>69</v>
      </c>
      <c r="CB47" s="207" t="s">
        <v>69</v>
      </c>
      <c r="CC47" s="207" t="s">
        <v>69</v>
      </c>
      <c r="CD47" s="207" t="s">
        <v>69</v>
      </c>
      <c r="CE47" s="207" t="s">
        <v>69</v>
      </c>
      <c r="CF47" s="207" t="s">
        <v>69</v>
      </c>
      <c r="CG47" s="207" t="s">
        <v>69</v>
      </c>
      <c r="CH47" s="207" t="s">
        <v>69</v>
      </c>
      <c r="CI47" s="207" t="s">
        <v>69</v>
      </c>
      <c r="CJ47" s="207" t="s">
        <v>69</v>
      </c>
      <c r="CK47" s="207" t="s">
        <v>69</v>
      </c>
      <c r="CL47" s="207" t="s">
        <v>69</v>
      </c>
      <c r="CM47" s="207" t="s">
        <v>69</v>
      </c>
      <c r="CN47" s="207" t="s">
        <v>69</v>
      </c>
      <c r="CO47" s="207" t="s">
        <v>69</v>
      </c>
      <c r="CP47" s="207" t="s">
        <v>69</v>
      </c>
      <c r="CQ47" s="207" t="s">
        <v>69</v>
      </c>
      <c r="CR47" s="207" t="s">
        <v>69</v>
      </c>
      <c r="CS47" s="207" t="s">
        <v>69</v>
      </c>
      <c r="CT47" s="207" t="s">
        <v>69</v>
      </c>
      <c r="CU47" s="207" t="s">
        <v>69</v>
      </c>
      <c r="CV47" s="207" t="s">
        <v>69</v>
      </c>
      <c r="CW47" s="207" t="s">
        <v>69</v>
      </c>
      <c r="CX47" s="207" t="s">
        <v>69</v>
      </c>
      <c r="CY47" s="207" t="s">
        <v>69</v>
      </c>
      <c r="CZ47" s="207" t="s">
        <v>69</v>
      </c>
      <c r="DA47" s="207" t="s">
        <v>69</v>
      </c>
      <c r="DB47" s="207" t="s">
        <v>69</v>
      </c>
      <c r="DC47" s="207" t="s">
        <v>69</v>
      </c>
      <c r="DD47" s="207" t="s">
        <v>69</v>
      </c>
      <c r="DE47" s="207" t="s">
        <v>69</v>
      </c>
      <c r="DF47" s="207" t="s">
        <v>69</v>
      </c>
      <c r="DG47" s="207" t="s">
        <v>69</v>
      </c>
      <c r="DH47" s="207" t="s">
        <v>69</v>
      </c>
      <c r="DI47" s="207" t="s">
        <v>69</v>
      </c>
      <c r="DJ47" s="207" t="s">
        <v>69</v>
      </c>
      <c r="DK47" s="207" t="s">
        <v>69</v>
      </c>
      <c r="DL47" s="207" t="s">
        <v>69</v>
      </c>
      <c r="DM47" s="207" t="s">
        <v>69</v>
      </c>
      <c r="DN47" s="207" t="s">
        <v>69</v>
      </c>
      <c r="DO47" s="207" t="s">
        <v>69</v>
      </c>
      <c r="DP47" s="207" t="s">
        <v>69</v>
      </c>
      <c r="DQ47" s="207" t="s">
        <v>69</v>
      </c>
      <c r="DR47" s="207" t="s">
        <v>69</v>
      </c>
      <c r="DS47" s="207" t="s">
        <v>69</v>
      </c>
      <c r="DT47" s="207" t="s">
        <v>69</v>
      </c>
      <c r="DU47" s="207" t="s">
        <v>69</v>
      </c>
      <c r="DV47" s="207" t="s">
        <v>69</v>
      </c>
      <c r="DW47" s="207" t="s">
        <v>69</v>
      </c>
      <c r="DX47" s="207" t="s">
        <v>69</v>
      </c>
      <c r="DY47" s="207" t="s">
        <v>69</v>
      </c>
      <c r="DZ47" s="207" t="s">
        <v>69</v>
      </c>
      <c r="EA47" s="207" t="s">
        <v>69</v>
      </c>
      <c r="EB47" s="207" t="s">
        <v>69</v>
      </c>
      <c r="EC47" s="207" t="s">
        <v>69</v>
      </c>
      <c r="ED47" s="207" t="s">
        <v>69</v>
      </c>
      <c r="EE47" s="207" t="s">
        <v>69</v>
      </c>
      <c r="EF47" s="207" t="s">
        <v>69</v>
      </c>
      <c r="EG47" s="207" t="s">
        <v>69</v>
      </c>
      <c r="EH47" s="207" t="s">
        <v>69</v>
      </c>
      <c r="EI47" s="207" t="s">
        <v>69</v>
      </c>
      <c r="EJ47" s="207" t="s">
        <v>69</v>
      </c>
      <c r="EK47" s="207" t="s">
        <v>69</v>
      </c>
      <c r="EL47" s="207" t="s">
        <v>69</v>
      </c>
      <c r="EM47" s="207" t="s">
        <v>69</v>
      </c>
      <c r="EN47" s="207" t="s">
        <v>69</v>
      </c>
      <c r="EO47" s="207" t="s">
        <v>69</v>
      </c>
      <c r="EP47" s="207" t="s">
        <v>69</v>
      </c>
      <c r="EQ47" s="207" t="s">
        <v>69</v>
      </c>
      <c r="ER47" s="207" t="s">
        <v>69</v>
      </c>
      <c r="ES47" s="207" t="s">
        <v>69</v>
      </c>
      <c r="ET47" s="207" t="s">
        <v>69</v>
      </c>
      <c r="EU47" s="207" t="s">
        <v>69</v>
      </c>
      <c r="EV47" s="207" t="s">
        <v>69</v>
      </c>
      <c r="EW47" s="207" t="s">
        <v>69</v>
      </c>
      <c r="EX47" s="207" t="s">
        <v>69</v>
      </c>
      <c r="EY47" s="207" t="s">
        <v>69</v>
      </c>
      <c r="EZ47" s="207" t="s">
        <v>69</v>
      </c>
      <c r="FA47" s="207" t="s">
        <v>69</v>
      </c>
      <c r="FB47" s="207" t="s">
        <v>69</v>
      </c>
      <c r="FC47" s="207" t="s">
        <v>69</v>
      </c>
      <c r="FD47" s="207" t="s">
        <v>69</v>
      </c>
      <c r="FE47" s="207" t="s">
        <v>69</v>
      </c>
      <c r="FF47" s="207" t="s">
        <v>69</v>
      </c>
      <c r="FG47" s="207" t="s">
        <v>69</v>
      </c>
      <c r="FH47" s="207" t="s">
        <v>69</v>
      </c>
      <c r="FI47" s="207" t="s">
        <v>69</v>
      </c>
      <c r="FJ47" s="207" t="s">
        <v>69</v>
      </c>
      <c r="FK47" s="207" t="s">
        <v>69</v>
      </c>
      <c r="FL47" s="207" t="s">
        <v>69</v>
      </c>
      <c r="FM47" s="207" t="s">
        <v>69</v>
      </c>
      <c r="FN47" s="207" t="s">
        <v>69</v>
      </c>
      <c r="FO47" s="207" t="s">
        <v>69</v>
      </c>
      <c r="FP47" s="207" t="s">
        <v>69</v>
      </c>
      <c r="FQ47" s="207" t="s">
        <v>69</v>
      </c>
      <c r="FR47" s="207" t="s">
        <v>69</v>
      </c>
      <c r="FS47" s="207" t="s">
        <v>69</v>
      </c>
      <c r="FT47" s="207" t="s">
        <v>69</v>
      </c>
      <c r="FU47" s="207" t="s">
        <v>69</v>
      </c>
      <c r="FV47" s="207" t="s">
        <v>69</v>
      </c>
      <c r="FW47" s="207" t="s">
        <v>69</v>
      </c>
      <c r="FX47" s="207" t="s">
        <v>69</v>
      </c>
      <c r="FY47" s="207" t="s">
        <v>69</v>
      </c>
      <c r="FZ47" s="207" t="s">
        <v>69</v>
      </c>
      <c r="GA47" s="207" t="s">
        <v>69</v>
      </c>
      <c r="GB47" s="207" t="s">
        <v>69</v>
      </c>
      <c r="GC47" s="207" t="s">
        <v>69</v>
      </c>
      <c r="GD47" s="207" t="s">
        <v>69</v>
      </c>
      <c r="GE47" s="207" t="s">
        <v>69</v>
      </c>
      <c r="GF47" s="207" t="s">
        <v>69</v>
      </c>
      <c r="GG47" s="207" t="s">
        <v>69</v>
      </c>
      <c r="GH47" s="207" t="s">
        <v>69</v>
      </c>
      <c r="GI47" s="207" t="s">
        <v>69</v>
      </c>
      <c r="GJ47" s="207" t="s">
        <v>69</v>
      </c>
      <c r="GK47" s="207" t="s">
        <v>69</v>
      </c>
      <c r="GL47" s="207" t="s">
        <v>69</v>
      </c>
      <c r="GM47" s="207" t="s">
        <v>69</v>
      </c>
      <c r="GN47" s="207" t="s">
        <v>69</v>
      </c>
      <c r="GO47" s="207" t="s">
        <v>69</v>
      </c>
      <c r="GP47" s="207" t="s">
        <v>69</v>
      </c>
      <c r="GQ47" s="207" t="s">
        <v>69</v>
      </c>
      <c r="GR47" s="207" t="s">
        <v>69</v>
      </c>
      <c r="GS47" s="207" t="s">
        <v>69</v>
      </c>
      <c r="GT47" s="207" t="s">
        <v>69</v>
      </c>
      <c r="GU47" s="207" t="s">
        <v>69</v>
      </c>
      <c r="GV47" s="207" t="s">
        <v>69</v>
      </c>
      <c r="GW47" s="207" t="s">
        <v>69</v>
      </c>
      <c r="GX47" s="207" t="s">
        <v>69</v>
      </c>
      <c r="GY47" s="207" t="s">
        <v>69</v>
      </c>
      <c r="GZ47" s="207" t="s">
        <v>69</v>
      </c>
      <c r="HA47" s="207" t="s">
        <v>69</v>
      </c>
      <c r="HB47" s="207" t="s">
        <v>69</v>
      </c>
      <c r="HC47" s="207" t="s">
        <v>69</v>
      </c>
      <c r="HD47" s="207" t="s">
        <v>69</v>
      </c>
      <c r="HE47" s="207" t="s">
        <v>69</v>
      </c>
      <c r="HF47" s="207" t="s">
        <v>69</v>
      </c>
      <c r="HG47" s="207" t="s">
        <v>69</v>
      </c>
      <c r="HH47" s="207" t="s">
        <v>69</v>
      </c>
      <c r="HI47" s="207" t="s">
        <v>69</v>
      </c>
      <c r="HJ47" s="207" t="s">
        <v>69</v>
      </c>
      <c r="HK47" s="207" t="s">
        <v>69</v>
      </c>
      <c r="HL47" s="207" t="s">
        <v>69</v>
      </c>
      <c r="HM47" s="207" t="s">
        <v>69</v>
      </c>
      <c r="HN47" s="207" t="s">
        <v>69</v>
      </c>
      <c r="HO47" s="207" t="s">
        <v>69</v>
      </c>
      <c r="HP47" s="207" t="s">
        <v>69</v>
      </c>
      <c r="HQ47" s="207" t="s">
        <v>69</v>
      </c>
      <c r="HR47" s="207" t="s">
        <v>69</v>
      </c>
      <c r="HS47" s="207" t="s">
        <v>69</v>
      </c>
      <c r="HT47" s="207" t="s">
        <v>69</v>
      </c>
      <c r="HU47" s="207" t="s">
        <v>69</v>
      </c>
      <c r="HV47" s="207" t="s">
        <v>69</v>
      </c>
      <c r="HW47" s="207" t="s">
        <v>69</v>
      </c>
      <c r="HX47" s="207" t="s">
        <v>69</v>
      </c>
      <c r="HY47" s="207" t="s">
        <v>69</v>
      </c>
      <c r="HZ47" s="207" t="s">
        <v>69</v>
      </c>
      <c r="IA47" s="207" t="s">
        <v>69</v>
      </c>
      <c r="IB47" s="207" t="s">
        <v>69</v>
      </c>
      <c r="IC47" s="207" t="s">
        <v>69</v>
      </c>
      <c r="ID47" s="207" t="s">
        <v>69</v>
      </c>
      <c r="IE47" s="207" t="s">
        <v>69</v>
      </c>
      <c r="IF47" s="207" t="s">
        <v>69</v>
      </c>
      <c r="IG47" s="207" t="s">
        <v>69</v>
      </c>
      <c r="IH47" s="207" t="s">
        <v>69</v>
      </c>
      <c r="II47" s="207" t="s">
        <v>69</v>
      </c>
      <c r="IJ47" s="207" t="s">
        <v>69</v>
      </c>
      <c r="IK47" s="207" t="s">
        <v>69</v>
      </c>
      <c r="IL47" s="207" t="s">
        <v>69</v>
      </c>
      <c r="IM47" s="207" t="s">
        <v>69</v>
      </c>
      <c r="IN47" s="207" t="s">
        <v>69</v>
      </c>
      <c r="IO47" s="207" t="s">
        <v>69</v>
      </c>
      <c r="IP47" s="207" t="s">
        <v>69</v>
      </c>
      <c r="IQ47" s="207" t="s">
        <v>69</v>
      </c>
      <c r="IR47" s="207" t="s">
        <v>69</v>
      </c>
      <c r="IS47" s="207" t="s">
        <v>69</v>
      </c>
      <c r="IT47" s="207" t="s">
        <v>69</v>
      </c>
      <c r="IU47" s="207" t="s">
        <v>69</v>
      </c>
      <c r="IV47" s="207" t="s">
        <v>69</v>
      </c>
      <c r="IW47" s="207" t="s">
        <v>69</v>
      </c>
      <c r="IX47" s="207" t="s">
        <v>69</v>
      </c>
      <c r="IY47" s="207" t="s">
        <v>69</v>
      </c>
      <c r="IZ47" s="207" t="s">
        <v>69</v>
      </c>
      <c r="JA47" s="207" t="s">
        <v>69</v>
      </c>
      <c r="JB47" s="207" t="s">
        <v>69</v>
      </c>
      <c r="JC47" s="207" t="s">
        <v>69</v>
      </c>
      <c r="JD47" s="207" t="s">
        <v>69</v>
      </c>
      <c r="JE47" s="207" t="s">
        <v>69</v>
      </c>
      <c r="JF47" s="207" t="s">
        <v>69</v>
      </c>
      <c r="JG47" s="207" t="s">
        <v>69</v>
      </c>
      <c r="JH47" s="207" t="s">
        <v>69</v>
      </c>
      <c r="JI47" s="207" t="s">
        <v>69</v>
      </c>
      <c r="JJ47" s="207" t="s">
        <v>69</v>
      </c>
      <c r="JK47" s="207" t="s">
        <v>69</v>
      </c>
      <c r="JL47" s="207" t="s">
        <v>69</v>
      </c>
      <c r="JM47" s="207" t="s">
        <v>69</v>
      </c>
      <c r="JN47" s="207" t="s">
        <v>69</v>
      </c>
      <c r="JO47" s="207" t="s">
        <v>69</v>
      </c>
      <c r="JP47" s="207" t="s">
        <v>69</v>
      </c>
      <c r="JQ47" s="207" t="s">
        <v>69</v>
      </c>
      <c r="JR47" s="207" t="s">
        <v>69</v>
      </c>
      <c r="JS47" s="207" t="s">
        <v>69</v>
      </c>
      <c r="JT47" s="207" t="s">
        <v>69</v>
      </c>
      <c r="JU47" s="207" t="s">
        <v>69</v>
      </c>
      <c r="JV47" s="207" t="s">
        <v>69</v>
      </c>
      <c r="JW47" s="207" t="s">
        <v>69</v>
      </c>
      <c r="JX47" s="207" t="s">
        <v>69</v>
      </c>
      <c r="JY47" s="207" t="s">
        <v>69</v>
      </c>
      <c r="JZ47" s="207" t="s">
        <v>69</v>
      </c>
      <c r="KA47" s="207" t="s">
        <v>69</v>
      </c>
      <c r="KB47" s="207" t="s">
        <v>69</v>
      </c>
      <c r="KC47" s="207" t="s">
        <v>69</v>
      </c>
      <c r="KD47" s="207" t="s">
        <v>69</v>
      </c>
      <c r="KE47" s="207" t="s">
        <v>69</v>
      </c>
      <c r="KF47" s="207" t="s">
        <v>69</v>
      </c>
      <c r="KG47" s="207" t="s">
        <v>69</v>
      </c>
      <c r="KH47" s="207" t="s">
        <v>69</v>
      </c>
      <c r="KI47" s="207" t="s">
        <v>69</v>
      </c>
      <c r="KJ47" s="207" t="s">
        <v>69</v>
      </c>
      <c r="KK47" s="207" t="s">
        <v>69</v>
      </c>
      <c r="KL47" s="207" t="s">
        <v>69</v>
      </c>
      <c r="KM47" s="207" t="s">
        <v>69</v>
      </c>
      <c r="KN47" s="207" t="s">
        <v>69</v>
      </c>
      <c r="KO47" s="207" t="s">
        <v>69</v>
      </c>
      <c r="KP47" s="207" t="s">
        <v>69</v>
      </c>
      <c r="KQ47" s="207" t="s">
        <v>69</v>
      </c>
      <c r="KR47" s="207" t="s">
        <v>69</v>
      </c>
      <c r="KS47" s="207" t="s">
        <v>69</v>
      </c>
      <c r="KT47" s="207" t="s">
        <v>69</v>
      </c>
      <c r="KU47" s="207" t="s">
        <v>69</v>
      </c>
      <c r="KV47" s="207" t="s">
        <v>69</v>
      </c>
      <c r="KW47" s="207" t="s">
        <v>69</v>
      </c>
      <c r="KX47" s="207" t="s">
        <v>69</v>
      </c>
      <c r="KY47" s="207" t="s">
        <v>69</v>
      </c>
      <c r="KZ47" s="207" t="s">
        <v>69</v>
      </c>
      <c r="LA47" s="207" t="s">
        <v>69</v>
      </c>
      <c r="LB47" s="207" t="s">
        <v>69</v>
      </c>
      <c r="LC47" s="207" t="s">
        <v>69</v>
      </c>
      <c r="LD47" s="207" t="s">
        <v>69</v>
      </c>
      <c r="LE47" s="207" t="s">
        <v>69</v>
      </c>
      <c r="LF47" s="207" t="s">
        <v>69</v>
      </c>
      <c r="LG47" s="207" t="s">
        <v>69</v>
      </c>
      <c r="LH47" s="207" t="s">
        <v>69</v>
      </c>
      <c r="LI47" s="207" t="s">
        <v>69</v>
      </c>
      <c r="LJ47" s="207" t="s">
        <v>69</v>
      </c>
      <c r="LK47" s="207" t="s">
        <v>69</v>
      </c>
      <c r="LL47" s="207" t="s">
        <v>69</v>
      </c>
      <c r="LM47" s="207" t="s">
        <v>69</v>
      </c>
      <c r="LN47" s="207" t="s">
        <v>69</v>
      </c>
      <c r="LO47" s="207" t="s">
        <v>69</v>
      </c>
      <c r="LP47" s="207" t="s">
        <v>69</v>
      </c>
      <c r="LQ47" s="207" t="s">
        <v>69</v>
      </c>
      <c r="LR47" s="207" t="s">
        <v>69</v>
      </c>
      <c r="LS47" s="207" t="s">
        <v>69</v>
      </c>
      <c r="LT47" s="207" t="s">
        <v>69</v>
      </c>
      <c r="LU47" s="207" t="s">
        <v>69</v>
      </c>
      <c r="LV47" s="207" t="s">
        <v>69</v>
      </c>
      <c r="LW47" s="207" t="s">
        <v>69</v>
      </c>
      <c r="LX47" s="207" t="s">
        <v>69</v>
      </c>
      <c r="LY47" s="207" t="s">
        <v>69</v>
      </c>
      <c r="LZ47" s="207" t="s">
        <v>69</v>
      </c>
      <c r="MA47" s="207" t="s">
        <v>69</v>
      </c>
      <c r="MB47" s="207" t="s">
        <v>69</v>
      </c>
      <c r="MC47" s="207" t="s">
        <v>69</v>
      </c>
      <c r="MD47" s="207" t="s">
        <v>69</v>
      </c>
      <c r="ME47" s="207" t="s">
        <v>69</v>
      </c>
      <c r="MF47" s="207" t="s">
        <v>69</v>
      </c>
      <c r="MG47" s="207" t="s">
        <v>69</v>
      </c>
      <c r="MH47" s="207" t="s">
        <v>69</v>
      </c>
      <c r="MI47" s="207" t="s">
        <v>69</v>
      </c>
      <c r="MJ47" s="207" t="s">
        <v>69</v>
      </c>
      <c r="MK47" s="207" t="s">
        <v>69</v>
      </c>
      <c r="ML47" s="207" t="s">
        <v>69</v>
      </c>
      <c r="MM47" s="207" t="s">
        <v>69</v>
      </c>
      <c r="MN47" s="207" t="s">
        <v>69</v>
      </c>
      <c r="MO47" s="207" t="s">
        <v>69</v>
      </c>
      <c r="MP47" s="207" t="s">
        <v>69</v>
      </c>
      <c r="MQ47" s="207" t="s">
        <v>69</v>
      </c>
      <c r="MR47" s="207" t="s">
        <v>69</v>
      </c>
      <c r="MS47" s="207" t="s">
        <v>69</v>
      </c>
      <c r="MT47" s="207" t="s">
        <v>69</v>
      </c>
      <c r="MU47" s="207" t="s">
        <v>69</v>
      </c>
      <c r="MV47" s="207" t="s">
        <v>69</v>
      </c>
      <c r="MW47" s="207" t="s">
        <v>69</v>
      </c>
      <c r="MX47" s="207" t="s">
        <v>69</v>
      </c>
      <c r="MY47" s="207" t="s">
        <v>69</v>
      </c>
      <c r="MZ47" s="207" t="s">
        <v>69</v>
      </c>
      <c r="NA47" s="207" t="s">
        <v>69</v>
      </c>
      <c r="NB47" s="207" t="s">
        <v>69</v>
      </c>
      <c r="NC47" s="207" t="s">
        <v>69</v>
      </c>
      <c r="ND47" s="207" t="s">
        <v>69</v>
      </c>
      <c r="NE47" s="207" t="s">
        <v>69</v>
      </c>
      <c r="NF47" s="207" t="s">
        <v>69</v>
      </c>
      <c r="NG47" s="207" t="s">
        <v>69</v>
      </c>
      <c r="NH47" s="207" t="s">
        <v>69</v>
      </c>
      <c r="NI47" s="207" t="s">
        <v>69</v>
      </c>
      <c r="NJ47" s="207" t="s">
        <v>69</v>
      </c>
      <c r="NK47" s="207" t="s">
        <v>69</v>
      </c>
      <c r="NL47" s="207" t="s">
        <v>69</v>
      </c>
      <c r="NM47" s="207" t="s">
        <v>69</v>
      </c>
      <c r="NN47" s="207" t="s">
        <v>69</v>
      </c>
      <c r="NO47" s="207" t="s">
        <v>69</v>
      </c>
      <c r="NP47" s="207" t="s">
        <v>69</v>
      </c>
      <c r="NQ47" s="207" t="s">
        <v>69</v>
      </c>
      <c r="NR47" s="207" t="s">
        <v>69</v>
      </c>
      <c r="NS47" s="207" t="s">
        <v>69</v>
      </c>
      <c r="NT47" s="207" t="s">
        <v>69</v>
      </c>
      <c r="NU47" s="207" t="s">
        <v>69</v>
      </c>
      <c r="NV47" s="207" t="s">
        <v>69</v>
      </c>
      <c r="NW47" s="207" t="s">
        <v>69</v>
      </c>
      <c r="NX47" s="207" t="s">
        <v>69</v>
      </c>
      <c r="NY47" s="207" t="s">
        <v>69</v>
      </c>
      <c r="NZ47" s="207" t="s">
        <v>69</v>
      </c>
      <c r="OA47" s="207" t="s">
        <v>69</v>
      </c>
      <c r="OB47" s="207" t="s">
        <v>69</v>
      </c>
      <c r="OC47" s="207" t="s">
        <v>69</v>
      </c>
      <c r="OD47" s="207" t="s">
        <v>69</v>
      </c>
      <c r="OE47" s="207" t="s">
        <v>69</v>
      </c>
      <c r="OF47" s="207" t="s">
        <v>69</v>
      </c>
      <c r="OG47" s="207" t="s">
        <v>69</v>
      </c>
      <c r="OH47" s="207" t="s">
        <v>69</v>
      </c>
      <c r="OI47" s="207" t="s">
        <v>69</v>
      </c>
      <c r="OJ47" s="207" t="s">
        <v>69</v>
      </c>
      <c r="OK47" s="207" t="s">
        <v>69</v>
      </c>
      <c r="OL47" s="207" t="s">
        <v>69</v>
      </c>
      <c r="OM47" s="207" t="s">
        <v>69</v>
      </c>
      <c r="ON47" s="207" t="s">
        <v>69</v>
      </c>
      <c r="OO47" s="207" t="s">
        <v>69</v>
      </c>
      <c r="OP47" s="207" t="s">
        <v>69</v>
      </c>
      <c r="OQ47" s="207" t="s">
        <v>69</v>
      </c>
      <c r="OR47" s="207" t="s">
        <v>69</v>
      </c>
      <c r="OS47" s="207" t="s">
        <v>69</v>
      </c>
      <c r="OT47" s="207" t="s">
        <v>69</v>
      </c>
      <c r="OU47" s="207" t="s">
        <v>69</v>
      </c>
      <c r="OV47" s="207" t="s">
        <v>69</v>
      </c>
      <c r="OW47" s="207" t="s">
        <v>69</v>
      </c>
      <c r="OX47" s="207" t="s">
        <v>69</v>
      </c>
      <c r="OY47" s="207" t="s">
        <v>69</v>
      </c>
      <c r="OZ47" s="207" t="s">
        <v>69</v>
      </c>
      <c r="PA47" s="207" t="s">
        <v>69</v>
      </c>
      <c r="PB47" s="207" t="s">
        <v>69</v>
      </c>
      <c r="PC47" s="207" t="s">
        <v>69</v>
      </c>
      <c r="PD47" s="207" t="s">
        <v>69</v>
      </c>
      <c r="PE47" s="207" t="s">
        <v>69</v>
      </c>
      <c r="PF47" s="207" t="s">
        <v>69</v>
      </c>
      <c r="PG47" s="207" t="s">
        <v>69</v>
      </c>
      <c r="PH47" s="207" t="s">
        <v>69</v>
      </c>
      <c r="PI47" s="207" t="s">
        <v>69</v>
      </c>
      <c r="PJ47" s="207" t="s">
        <v>69</v>
      </c>
      <c r="PK47" s="207" t="s">
        <v>69</v>
      </c>
      <c r="PL47" s="207" t="s">
        <v>69</v>
      </c>
      <c r="PM47" s="207" t="s">
        <v>69</v>
      </c>
      <c r="PN47" s="207" t="s">
        <v>69</v>
      </c>
      <c r="PO47" s="207" t="s">
        <v>69</v>
      </c>
      <c r="PP47" s="207" t="s">
        <v>69</v>
      </c>
      <c r="PQ47" s="207" t="s">
        <v>69</v>
      </c>
      <c r="PR47" s="207" t="s">
        <v>69</v>
      </c>
      <c r="PS47" s="207" t="s">
        <v>69</v>
      </c>
      <c r="PT47" s="207" t="s">
        <v>69</v>
      </c>
      <c r="PU47" s="207" t="s">
        <v>69</v>
      </c>
      <c r="PV47" s="207" t="s">
        <v>69</v>
      </c>
      <c r="PW47" s="207" t="s">
        <v>69</v>
      </c>
      <c r="PX47" s="207" t="s">
        <v>69</v>
      </c>
      <c r="PY47" s="207" t="s">
        <v>69</v>
      </c>
      <c r="PZ47" s="207" t="s">
        <v>69</v>
      </c>
      <c r="QA47" s="207" t="s">
        <v>69</v>
      </c>
      <c r="QB47" s="207" t="s">
        <v>69</v>
      </c>
      <c r="QC47" s="207" t="s">
        <v>69</v>
      </c>
      <c r="QD47" s="207" t="s">
        <v>69</v>
      </c>
      <c r="QE47" s="207" t="s">
        <v>69</v>
      </c>
      <c r="QF47" s="207" t="s">
        <v>26</v>
      </c>
      <c r="QG47" s="207" t="s">
        <v>27</v>
      </c>
      <c r="QH47" s="207" t="s">
        <v>26</v>
      </c>
      <c r="QI47" s="207" t="s">
        <v>26</v>
      </c>
      <c r="QJ47" s="207" t="s">
        <v>26</v>
      </c>
      <c r="QK47" s="207" t="s">
        <v>26</v>
      </c>
      <c r="QL47" s="207" t="s">
        <v>26</v>
      </c>
      <c r="QM47" s="207" t="s">
        <v>26</v>
      </c>
      <c r="QN47" s="207" t="s">
        <v>26</v>
      </c>
      <c r="QO47" s="207" t="s">
        <v>26</v>
      </c>
      <c r="QP47" s="207" t="s">
        <v>26</v>
      </c>
      <c r="QQ47" s="207" t="s">
        <v>26</v>
      </c>
      <c r="QR47" s="207" t="s">
        <v>26</v>
      </c>
      <c r="QS47" s="207" t="s">
        <v>26</v>
      </c>
      <c r="QT47" s="207" t="s">
        <v>26</v>
      </c>
      <c r="QU47" s="207" t="s">
        <v>26</v>
      </c>
      <c r="QV47" s="207" t="s">
        <v>26</v>
      </c>
      <c r="QW47" s="207" t="s">
        <v>27</v>
      </c>
      <c r="QX47" s="207" t="s">
        <v>26</v>
      </c>
      <c r="QY47" s="207" t="s">
        <v>26</v>
      </c>
      <c r="QZ47" s="207" t="s">
        <v>26</v>
      </c>
      <c r="RA47" s="207" t="s">
        <v>26</v>
      </c>
      <c r="RB47" s="207" t="s">
        <v>26</v>
      </c>
      <c r="RC47" s="207" t="s">
        <v>26</v>
      </c>
      <c r="RD47" s="207" t="s">
        <v>26</v>
      </c>
      <c r="RE47" s="207" t="s">
        <v>26</v>
      </c>
      <c r="RF47" s="207" t="s">
        <v>26</v>
      </c>
      <c r="RG47" s="207" t="s">
        <v>26</v>
      </c>
      <c r="RH47" s="207" t="s">
        <v>26</v>
      </c>
      <c r="RI47" s="207" t="s">
        <v>26</v>
      </c>
      <c r="RJ47" s="207" t="s">
        <v>26</v>
      </c>
      <c r="RK47" s="207" t="s">
        <v>26</v>
      </c>
      <c r="RL47" s="207" t="s">
        <v>26</v>
      </c>
      <c r="RM47" s="207" t="s">
        <v>26</v>
      </c>
      <c r="RN47" s="207" t="s">
        <v>26</v>
      </c>
      <c r="RO47" s="207" t="s">
        <v>27</v>
      </c>
      <c r="RP47" s="207" t="s">
        <v>27</v>
      </c>
      <c r="RQ47" s="207">
        <v>0</v>
      </c>
      <c r="RR47" s="207" t="s">
        <v>26</v>
      </c>
      <c r="RS47" s="207" t="s">
        <v>26</v>
      </c>
      <c r="RT47" s="207" t="s">
        <v>26</v>
      </c>
      <c r="RU47" s="207" t="s">
        <v>26</v>
      </c>
      <c r="RV47" s="207" t="s">
        <v>26</v>
      </c>
      <c r="RW47" s="207" t="s">
        <v>26</v>
      </c>
      <c r="RX47" s="207" t="s">
        <v>26</v>
      </c>
      <c r="RY47" s="207" t="s">
        <v>26</v>
      </c>
      <c r="RZ47" s="207" t="s">
        <v>26</v>
      </c>
      <c r="SA47" s="207" t="s">
        <v>26</v>
      </c>
      <c r="SB47" s="207" t="s">
        <v>26</v>
      </c>
      <c r="SC47" s="207" t="s">
        <v>26</v>
      </c>
      <c r="SD47" s="207" t="s">
        <v>26</v>
      </c>
      <c r="SE47" s="207" t="s">
        <v>26</v>
      </c>
      <c r="SF47" s="207" t="s">
        <v>26</v>
      </c>
      <c r="SG47" s="207" t="s">
        <v>26</v>
      </c>
      <c r="SH47" s="207" t="s">
        <v>26</v>
      </c>
      <c r="SI47" s="207" t="s">
        <v>26</v>
      </c>
      <c r="SJ47" s="207" t="s">
        <v>27</v>
      </c>
      <c r="SK47" s="207" t="s">
        <v>26</v>
      </c>
      <c r="SL47" s="207" t="s">
        <v>27</v>
      </c>
      <c r="SM47" s="207" t="s">
        <v>26</v>
      </c>
      <c r="SN47" s="207" t="s">
        <v>26</v>
      </c>
      <c r="SO47" s="207" t="s">
        <v>26</v>
      </c>
      <c r="SP47" s="207" t="s">
        <v>26</v>
      </c>
      <c r="SQ47" s="207" t="s">
        <v>26</v>
      </c>
      <c r="SR47" s="207" t="s">
        <v>26</v>
      </c>
      <c r="SS47" s="207" t="s">
        <v>26</v>
      </c>
      <c r="ST47" s="207" t="s">
        <v>26</v>
      </c>
      <c r="SU47" s="207" t="s">
        <v>26</v>
      </c>
      <c r="SV47" s="207" t="s">
        <v>27</v>
      </c>
      <c r="SW47" s="207" t="s">
        <v>26</v>
      </c>
      <c r="SX47" s="207" t="s">
        <v>26</v>
      </c>
      <c r="SY47" s="207" t="s">
        <v>26</v>
      </c>
      <c r="SZ47" s="207" t="s">
        <v>26</v>
      </c>
      <c r="TA47" s="207" t="s">
        <v>26</v>
      </c>
      <c r="TB47" s="207" t="s">
        <v>26</v>
      </c>
      <c r="TC47" s="207" t="s">
        <v>26</v>
      </c>
      <c r="TD47" s="207" t="s">
        <v>26</v>
      </c>
      <c r="TE47" s="207" t="s">
        <v>26</v>
      </c>
      <c r="TF47" s="207" t="s">
        <v>26</v>
      </c>
      <c r="TG47" s="207" t="s">
        <v>26</v>
      </c>
      <c r="TH47" s="207" t="s">
        <v>26</v>
      </c>
      <c r="TI47" s="207" t="s">
        <v>26</v>
      </c>
      <c r="TJ47" s="207" t="s">
        <v>26</v>
      </c>
      <c r="TK47" s="207" t="s">
        <v>26</v>
      </c>
      <c r="TL47" s="207" t="s">
        <v>26</v>
      </c>
      <c r="TM47" s="207" t="s">
        <v>26</v>
      </c>
      <c r="TN47" s="207" t="s">
        <v>26</v>
      </c>
      <c r="TO47" s="207" t="s">
        <v>26</v>
      </c>
      <c r="TP47" s="207" t="s">
        <v>26</v>
      </c>
      <c r="TQ47" s="207" t="s">
        <v>26</v>
      </c>
      <c r="TR47" s="207" t="s">
        <v>26</v>
      </c>
      <c r="TS47" s="207" t="s">
        <v>26</v>
      </c>
      <c r="TT47" s="207" t="s">
        <v>26</v>
      </c>
      <c r="TU47" s="207" t="s">
        <v>26</v>
      </c>
      <c r="TV47" s="207" t="s">
        <v>26</v>
      </c>
      <c r="TW47" s="207" t="s">
        <v>27</v>
      </c>
      <c r="TX47" s="207" t="s">
        <v>26</v>
      </c>
      <c r="TY47" s="207" t="s">
        <v>26</v>
      </c>
      <c r="TZ47" s="207" t="s">
        <v>26</v>
      </c>
      <c r="UA47" s="207" t="s">
        <v>26</v>
      </c>
      <c r="UB47" s="207" t="s">
        <v>27</v>
      </c>
      <c r="UC47" s="207" t="s">
        <v>26</v>
      </c>
      <c r="UD47" s="207" t="s">
        <v>26</v>
      </c>
      <c r="UE47" s="207" t="s">
        <v>26</v>
      </c>
      <c r="UF47" s="207" t="s">
        <v>26</v>
      </c>
      <c r="UG47" s="207" t="s">
        <v>26</v>
      </c>
      <c r="UH47" s="207" t="s">
        <v>27</v>
      </c>
      <c r="UI47" s="207" t="s">
        <v>26</v>
      </c>
      <c r="UJ47" s="207" t="s">
        <v>26</v>
      </c>
      <c r="UK47" s="207" t="s">
        <v>26</v>
      </c>
      <c r="UL47" s="207" t="s">
        <v>26</v>
      </c>
      <c r="UM47" s="207" t="s">
        <v>26</v>
      </c>
      <c r="UN47" s="207" t="s">
        <v>26</v>
      </c>
      <c r="UO47" s="207" t="s">
        <v>26</v>
      </c>
      <c r="UP47" s="207" t="s">
        <v>26</v>
      </c>
      <c r="UQ47" s="207" t="s">
        <v>26</v>
      </c>
      <c r="UR47" s="207" t="s">
        <v>26</v>
      </c>
      <c r="US47" s="207" t="s">
        <v>26</v>
      </c>
      <c r="UT47" s="207" t="s">
        <v>26</v>
      </c>
      <c r="UU47" s="207" t="s">
        <v>26</v>
      </c>
      <c r="UV47" s="207" t="s">
        <v>26</v>
      </c>
      <c r="UW47" s="207" t="s">
        <v>26</v>
      </c>
      <c r="UX47" s="207" t="s">
        <v>26</v>
      </c>
      <c r="UY47" s="207" t="s">
        <v>26</v>
      </c>
      <c r="UZ47" s="207" t="s">
        <v>26</v>
      </c>
      <c r="VA47" s="207" t="s">
        <v>26</v>
      </c>
      <c r="VB47" s="207" t="s">
        <v>26</v>
      </c>
      <c r="VC47" s="207" t="s">
        <v>26</v>
      </c>
      <c r="VD47" s="207" t="s">
        <v>26</v>
      </c>
      <c r="VE47" s="207" t="s">
        <v>26</v>
      </c>
      <c r="VF47" s="207" t="s">
        <v>26</v>
      </c>
      <c r="VG47" s="207" t="s">
        <v>26</v>
      </c>
      <c r="VH47" s="207" t="s">
        <v>26</v>
      </c>
      <c r="VI47" s="207" t="s">
        <v>26</v>
      </c>
      <c r="VJ47" s="207" t="s">
        <v>26</v>
      </c>
      <c r="VK47" s="207" t="s">
        <v>26</v>
      </c>
      <c r="VL47" s="207" t="s">
        <v>26</v>
      </c>
      <c r="VM47" s="207" t="s">
        <v>26</v>
      </c>
      <c r="VN47" s="207" t="s">
        <v>26</v>
      </c>
      <c r="VO47" s="207" t="s">
        <v>26</v>
      </c>
      <c r="VP47" s="207" t="s">
        <v>26</v>
      </c>
      <c r="VQ47" s="207" t="s">
        <v>26</v>
      </c>
      <c r="VR47" s="207" t="s">
        <v>26</v>
      </c>
      <c r="VS47" s="207" t="s">
        <v>26</v>
      </c>
      <c r="VT47" s="207" t="s">
        <v>26</v>
      </c>
      <c r="VU47" s="207" t="s">
        <v>26</v>
      </c>
      <c r="VV47" s="207" t="s">
        <v>26</v>
      </c>
      <c r="VW47" s="207" t="s">
        <v>26</v>
      </c>
      <c r="VX47" s="207" t="s">
        <v>26</v>
      </c>
      <c r="VY47" s="207" t="s">
        <v>26</v>
      </c>
      <c r="VZ47" s="207" t="s">
        <v>26</v>
      </c>
      <c r="WA47" s="207" t="s">
        <v>26</v>
      </c>
      <c r="WB47" s="207" t="s">
        <v>26</v>
      </c>
      <c r="WC47" s="207" t="s">
        <v>26</v>
      </c>
      <c r="WD47" s="207" t="s">
        <v>26</v>
      </c>
      <c r="WE47" s="207" t="s">
        <v>26</v>
      </c>
      <c r="WF47" s="207" t="s">
        <v>26</v>
      </c>
      <c r="WG47" s="207" t="s">
        <v>27</v>
      </c>
      <c r="WH47" s="207" t="s">
        <v>26</v>
      </c>
      <c r="WI47" s="207" t="s">
        <v>27</v>
      </c>
      <c r="WJ47" s="207" t="s">
        <v>27</v>
      </c>
      <c r="WK47" s="207" t="s">
        <v>26</v>
      </c>
      <c r="WL47" s="207" t="s">
        <v>26</v>
      </c>
      <c r="WM47" s="207" t="s">
        <v>26</v>
      </c>
      <c r="WN47" s="207" t="s">
        <v>26</v>
      </c>
      <c r="WO47" s="207" t="s">
        <v>26</v>
      </c>
      <c r="WP47" s="207" t="s">
        <v>26</v>
      </c>
      <c r="WQ47" s="207" t="s">
        <v>26</v>
      </c>
      <c r="WR47" s="207" t="s">
        <v>26</v>
      </c>
      <c r="WS47" s="207" t="s">
        <v>26</v>
      </c>
      <c r="WT47" s="207" t="s">
        <v>27</v>
      </c>
      <c r="WU47" s="207" t="s">
        <v>26</v>
      </c>
      <c r="WV47" s="207" t="s">
        <v>26</v>
      </c>
      <c r="WW47" s="207" t="s">
        <v>26</v>
      </c>
      <c r="WX47" s="207" t="s">
        <v>26</v>
      </c>
      <c r="WY47" s="207" t="s">
        <v>26</v>
      </c>
      <c r="WZ47" s="207" t="s">
        <v>26</v>
      </c>
      <c r="XA47" s="207" t="s">
        <v>26</v>
      </c>
      <c r="XB47" s="207" t="s">
        <v>26</v>
      </c>
      <c r="XC47" s="207" t="s">
        <v>26</v>
      </c>
      <c r="XD47" s="207" t="s">
        <v>26</v>
      </c>
      <c r="XE47" s="207" t="s">
        <v>26</v>
      </c>
      <c r="XF47" s="207" t="s">
        <v>26</v>
      </c>
      <c r="XG47" s="207" t="s">
        <v>26</v>
      </c>
      <c r="XH47" s="207" t="s">
        <v>26</v>
      </c>
      <c r="XI47" s="207" t="s">
        <v>26</v>
      </c>
      <c r="XJ47" s="207" t="s">
        <v>26</v>
      </c>
      <c r="XK47" s="207" t="s">
        <v>26</v>
      </c>
      <c r="XL47" s="207" t="s">
        <v>26</v>
      </c>
      <c r="XM47" s="207" t="s">
        <v>26</v>
      </c>
      <c r="XN47" s="207" t="s">
        <v>26</v>
      </c>
      <c r="XO47" s="207" t="s">
        <v>26</v>
      </c>
      <c r="XP47" s="207" t="s">
        <v>26</v>
      </c>
      <c r="XQ47" s="207" t="s">
        <v>26</v>
      </c>
      <c r="XR47" s="207" t="s">
        <v>26</v>
      </c>
      <c r="XS47" s="207" t="s">
        <v>26</v>
      </c>
      <c r="XT47" s="207" t="s">
        <v>27</v>
      </c>
      <c r="XU47" s="207" t="s">
        <v>26</v>
      </c>
      <c r="XV47" s="207" t="s">
        <v>27</v>
      </c>
      <c r="XW47" s="207" t="s">
        <v>27</v>
      </c>
      <c r="XX47" s="207" t="s">
        <v>26</v>
      </c>
      <c r="XY47" s="207" t="s">
        <v>26</v>
      </c>
      <c r="XZ47" s="207" t="s">
        <v>26</v>
      </c>
      <c r="YA47" s="207" t="s">
        <v>26</v>
      </c>
      <c r="YB47" s="207" t="s">
        <v>26</v>
      </c>
      <c r="YC47" s="207" t="s">
        <v>26</v>
      </c>
      <c r="YD47" s="207" t="s">
        <v>26</v>
      </c>
      <c r="YE47" s="207" t="s">
        <v>26</v>
      </c>
      <c r="YF47" s="207" t="s">
        <v>26</v>
      </c>
      <c r="YG47" s="207" t="s">
        <v>26</v>
      </c>
      <c r="YH47" s="207" t="s">
        <v>26</v>
      </c>
      <c r="YI47" s="207" t="s">
        <v>26</v>
      </c>
      <c r="YJ47" s="207" t="s">
        <v>26</v>
      </c>
      <c r="YK47" s="207" t="s">
        <v>26</v>
      </c>
      <c r="YL47" s="207" t="s">
        <v>26</v>
      </c>
      <c r="YM47" s="207" t="s">
        <v>26</v>
      </c>
      <c r="YN47" s="207" t="s">
        <v>26</v>
      </c>
      <c r="YO47" s="207" t="s">
        <v>26</v>
      </c>
      <c r="YP47" s="207" t="s">
        <v>26</v>
      </c>
      <c r="YQ47" s="207" t="s">
        <v>26</v>
      </c>
      <c r="YR47" s="207" t="s">
        <v>26</v>
      </c>
      <c r="YS47" s="207" t="s">
        <v>26</v>
      </c>
      <c r="YT47" s="207" t="s">
        <v>27</v>
      </c>
      <c r="YU47" s="207" t="s">
        <v>26</v>
      </c>
      <c r="YV47" s="207" t="s">
        <v>26</v>
      </c>
      <c r="YW47" s="207" t="s">
        <v>26</v>
      </c>
      <c r="YX47" s="207" t="s">
        <v>26</v>
      </c>
      <c r="YY47" s="207" t="s">
        <v>26</v>
      </c>
      <c r="YZ47" s="207" t="s">
        <v>26</v>
      </c>
      <c r="ZA47" s="207" t="s">
        <v>26</v>
      </c>
      <c r="ZB47" s="207" t="s">
        <v>26</v>
      </c>
      <c r="ZC47" s="207" t="s">
        <v>26</v>
      </c>
      <c r="ZD47" s="207" t="s">
        <v>26</v>
      </c>
      <c r="ZE47" s="207" t="s">
        <v>26</v>
      </c>
      <c r="ZF47" s="207" t="s">
        <v>26</v>
      </c>
      <c r="ZG47" s="207" t="s">
        <v>26</v>
      </c>
      <c r="ZH47" s="207" t="s">
        <v>26</v>
      </c>
      <c r="ZI47" s="207" t="s">
        <v>26</v>
      </c>
      <c r="ZJ47" s="207" t="s">
        <v>26</v>
      </c>
      <c r="ZK47" s="207" t="s">
        <v>26</v>
      </c>
      <c r="ZL47" s="207" t="s">
        <v>26</v>
      </c>
      <c r="ZM47" s="207" t="s">
        <v>27</v>
      </c>
      <c r="ZN47" s="207" t="s">
        <v>26</v>
      </c>
      <c r="ZO47" s="207" t="s">
        <v>27</v>
      </c>
      <c r="ZP47" s="207" t="s">
        <v>26</v>
      </c>
      <c r="ZQ47" s="207" t="s">
        <v>26</v>
      </c>
      <c r="ZR47" s="207" t="s">
        <v>26</v>
      </c>
      <c r="ZS47" s="207" t="s">
        <v>26</v>
      </c>
      <c r="ZT47" s="207" t="s">
        <v>26</v>
      </c>
      <c r="ZU47" s="207" t="s">
        <v>26</v>
      </c>
      <c r="ZV47" s="207" t="s">
        <v>26</v>
      </c>
      <c r="ZW47" s="207" t="s">
        <v>26</v>
      </c>
      <c r="ZX47" s="207" t="s">
        <v>26</v>
      </c>
      <c r="ZY47" s="207" t="s">
        <v>26</v>
      </c>
      <c r="ZZ47" s="207" t="s">
        <v>26</v>
      </c>
      <c r="AAA47" s="207" t="s">
        <v>158</v>
      </c>
      <c r="AAB47" s="207" t="s">
        <v>158</v>
      </c>
      <c r="AAC47" s="207" t="s">
        <v>158</v>
      </c>
      <c r="AAD47" s="207" t="s">
        <v>158</v>
      </c>
      <c r="AAE47" s="207" t="s">
        <v>158</v>
      </c>
      <c r="AAF47" s="207" t="s">
        <v>158</v>
      </c>
      <c r="AAG47" s="207" t="s">
        <v>158</v>
      </c>
      <c r="AAH47" s="207" t="s">
        <v>158</v>
      </c>
      <c r="AAI47" s="207" t="s">
        <v>158</v>
      </c>
      <c r="AAJ47" s="207" t="s">
        <v>158</v>
      </c>
      <c r="AAK47" s="207" t="s">
        <v>158</v>
      </c>
      <c r="AAL47" s="207" t="s">
        <v>158</v>
      </c>
      <c r="AAM47" s="207" t="s">
        <v>158</v>
      </c>
      <c r="AAN47" s="207" t="s">
        <v>158</v>
      </c>
      <c r="AAO47" s="207" t="s">
        <v>158</v>
      </c>
      <c r="AAP47" s="207" t="s">
        <v>158</v>
      </c>
      <c r="AAQ47" s="207" t="s">
        <v>158</v>
      </c>
      <c r="AAR47" s="207" t="s">
        <v>158</v>
      </c>
      <c r="AAS47" s="207" t="s">
        <v>158</v>
      </c>
      <c r="AAT47" s="207" t="s">
        <v>158</v>
      </c>
      <c r="AAU47" s="207" t="s">
        <v>158</v>
      </c>
      <c r="AAV47" s="207" t="s">
        <v>158</v>
      </c>
      <c r="AAW47" s="207" t="s">
        <v>158</v>
      </c>
      <c r="AAX47" s="207" t="s">
        <v>158</v>
      </c>
      <c r="AAY47" s="207" t="s">
        <v>158</v>
      </c>
      <c r="AAZ47" s="207" t="s">
        <v>158</v>
      </c>
      <c r="ABA47" s="306">
        <f>(ÜBERSICHT!K47)</f>
        <v>0</v>
      </c>
      <c r="ABB47" s="195">
        <f>(ÜBERSICHT!L47)</f>
        <v>0</v>
      </c>
      <c r="ABC47" s="206">
        <f t="shared" si="123"/>
        <v>255</v>
      </c>
      <c r="ABD47" s="34">
        <f t="shared" si="124"/>
        <v>234</v>
      </c>
      <c r="ABE47" s="34">
        <f t="shared" si="125"/>
        <v>20</v>
      </c>
      <c r="ABF47" s="34">
        <f t="shared" si="126"/>
        <v>1</v>
      </c>
      <c r="ABG47" s="34">
        <f t="shared" si="127"/>
        <v>0</v>
      </c>
      <c r="ABH47" s="34">
        <f t="shared" si="128"/>
        <v>0</v>
      </c>
      <c r="ABI47" s="34">
        <f t="shared" si="129"/>
        <v>441</v>
      </c>
      <c r="ABJ47" s="73">
        <f t="shared" si="130"/>
        <v>696</v>
      </c>
      <c r="ABK47" s="28"/>
      <c r="ABL47">
        <v>20</v>
      </c>
      <c r="ABM47" s="155">
        <v>1250</v>
      </c>
      <c r="ABN47" s="75" t="s">
        <v>782</v>
      </c>
      <c r="ABO47" s="28"/>
      <c r="ABP47" s="271" t="str">
        <f>(Mitglieder!C48)</f>
        <v>ZxG.1-</v>
      </c>
      <c r="ABQ47" s="216">
        <f t="shared" si="103"/>
        <v>0.91764705882352937</v>
      </c>
      <c r="ABR47" s="216">
        <f t="shared" si="104"/>
        <v>0.93333333333333335</v>
      </c>
      <c r="ABS47" s="34">
        <f t="shared" si="131"/>
        <v>28</v>
      </c>
      <c r="ABT47" s="34">
        <f t="shared" si="132"/>
        <v>2</v>
      </c>
      <c r="ABU47" s="34">
        <f t="shared" si="133"/>
        <v>0</v>
      </c>
      <c r="ABV47" s="34">
        <f t="shared" si="134"/>
        <v>0</v>
      </c>
      <c r="ABW47" s="34">
        <f t="shared" si="135"/>
        <v>0</v>
      </c>
      <c r="ABX47" s="34">
        <f t="shared" si="136"/>
        <v>1</v>
      </c>
      <c r="ABY47" s="73">
        <f t="shared" si="16"/>
        <v>31</v>
      </c>
      <c r="ABZ47" s="216">
        <f t="shared" si="105"/>
        <v>0.83870967741935476</v>
      </c>
      <c r="ACA47" s="34">
        <f t="shared" si="137"/>
        <v>26</v>
      </c>
      <c r="ACB47" s="34">
        <f t="shared" si="138"/>
        <v>4</v>
      </c>
      <c r="ACC47" s="34">
        <f t="shared" si="139"/>
        <v>1</v>
      </c>
      <c r="ACD47" s="34">
        <f t="shared" si="140"/>
        <v>0</v>
      </c>
      <c r="ACE47" s="34">
        <f t="shared" si="141"/>
        <v>0</v>
      </c>
      <c r="ACF47" s="34">
        <f t="shared" si="142"/>
        <v>0</v>
      </c>
      <c r="ACG47" s="73">
        <f t="shared" si="113"/>
        <v>31</v>
      </c>
      <c r="ACH47" s="216">
        <f t="shared" si="106"/>
        <v>0.967741935483871</v>
      </c>
      <c r="ACI47" s="34">
        <f t="shared" si="143"/>
        <v>30</v>
      </c>
      <c r="ACJ47" s="34">
        <f t="shared" si="144"/>
        <v>1</v>
      </c>
      <c r="ACK47" s="34">
        <f t="shared" si="145"/>
        <v>0</v>
      </c>
      <c r="ACL47" s="34">
        <f t="shared" si="146"/>
        <v>0</v>
      </c>
      <c r="ACM47" s="34">
        <f t="shared" si="147"/>
        <v>0</v>
      </c>
      <c r="ACN47" s="34">
        <f t="shared" si="148"/>
        <v>0</v>
      </c>
      <c r="ACO47" s="73">
        <f t="shared" si="114"/>
        <v>31</v>
      </c>
      <c r="ACP47" s="216">
        <f t="shared" si="107"/>
        <v>0.9</v>
      </c>
      <c r="ACQ47" s="34">
        <f t="shared" si="149"/>
        <v>27</v>
      </c>
      <c r="ACR47" s="34">
        <f t="shared" si="150"/>
        <v>3</v>
      </c>
      <c r="ACS47" s="34">
        <f t="shared" si="151"/>
        <v>0</v>
      </c>
      <c r="ACT47" s="34">
        <f t="shared" si="152"/>
        <v>0</v>
      </c>
      <c r="ACU47" s="34">
        <f t="shared" si="153"/>
        <v>0</v>
      </c>
      <c r="ACV47" s="34">
        <f t="shared" si="154"/>
        <v>0</v>
      </c>
      <c r="ACW47" s="73">
        <f t="shared" si="115"/>
        <v>30</v>
      </c>
      <c r="ACX47" s="216">
        <f t="shared" si="108"/>
        <v>1</v>
      </c>
      <c r="ACY47" s="34">
        <f t="shared" si="155"/>
        <v>31</v>
      </c>
      <c r="ACZ47" s="34">
        <f t="shared" si="156"/>
        <v>0</v>
      </c>
      <c r="ADA47" s="34">
        <f t="shared" si="157"/>
        <v>0</v>
      </c>
      <c r="ADB47" s="34">
        <f t="shared" si="158"/>
        <v>0</v>
      </c>
      <c r="ADC47" s="34">
        <f t="shared" si="159"/>
        <v>0</v>
      </c>
      <c r="ADD47" s="34">
        <f t="shared" si="160"/>
        <v>0</v>
      </c>
      <c r="ADE47" s="73">
        <f t="shared" si="116"/>
        <v>31</v>
      </c>
      <c r="ADF47" s="216">
        <f t="shared" si="109"/>
        <v>0.8666666666666667</v>
      </c>
      <c r="ADG47" s="34">
        <f t="shared" si="161"/>
        <v>26</v>
      </c>
      <c r="ADH47" s="34">
        <f t="shared" si="162"/>
        <v>4</v>
      </c>
      <c r="ADI47" s="34">
        <f t="shared" si="163"/>
        <v>0</v>
      </c>
      <c r="ADJ47" s="34">
        <f t="shared" si="164"/>
        <v>0</v>
      </c>
      <c r="ADK47" s="34">
        <f t="shared" si="165"/>
        <v>0</v>
      </c>
      <c r="ADL47" s="34">
        <f t="shared" si="166"/>
        <v>0</v>
      </c>
      <c r="ADM47" s="73">
        <f t="shared" si="117"/>
        <v>30</v>
      </c>
      <c r="ADN47" s="216">
        <f t="shared" si="110"/>
        <v>0.90322580645161288</v>
      </c>
      <c r="ADO47" s="34">
        <f t="shared" si="167"/>
        <v>28</v>
      </c>
      <c r="ADP47" s="34">
        <f t="shared" si="168"/>
        <v>3</v>
      </c>
      <c r="ADQ47" s="34">
        <f t="shared" si="169"/>
        <v>0</v>
      </c>
      <c r="ADR47" s="34">
        <f t="shared" si="170"/>
        <v>0</v>
      </c>
      <c r="ADS47" s="34">
        <f t="shared" si="171"/>
        <v>0</v>
      </c>
      <c r="ADT47" s="34">
        <f t="shared" si="172"/>
        <v>0</v>
      </c>
      <c r="ADU47" s="73">
        <f t="shared" si="118"/>
        <v>31</v>
      </c>
      <c r="ADV47" s="216">
        <f t="shared" si="111"/>
        <v>0.90322580645161288</v>
      </c>
      <c r="ADW47" s="34">
        <f t="shared" si="72"/>
        <v>28</v>
      </c>
      <c r="ADX47" s="34">
        <f t="shared" si="73"/>
        <v>3</v>
      </c>
      <c r="ADY47" s="34">
        <f t="shared" si="74"/>
        <v>0</v>
      </c>
      <c r="ADZ47" s="34">
        <f t="shared" si="75"/>
        <v>0</v>
      </c>
      <c r="AEA47" s="34">
        <f t="shared" si="76"/>
        <v>0</v>
      </c>
      <c r="AEB47" s="34">
        <f t="shared" si="77"/>
        <v>0</v>
      </c>
      <c r="AEC47" s="73">
        <f t="shared" si="119"/>
        <v>31</v>
      </c>
      <c r="AED47" s="216">
        <f t="shared" si="112"/>
        <v>1</v>
      </c>
      <c r="AEE47" s="34">
        <f t="shared" si="79"/>
        <v>10</v>
      </c>
      <c r="AEF47" s="34">
        <f t="shared" si="80"/>
        <v>0</v>
      </c>
      <c r="AEG47" s="34">
        <f t="shared" si="81"/>
        <v>0</v>
      </c>
      <c r="AEH47" s="34">
        <f t="shared" si="82"/>
        <v>0</v>
      </c>
      <c r="AEI47" s="34">
        <f t="shared" si="83"/>
        <v>0</v>
      </c>
      <c r="AEJ47" s="34">
        <f t="shared" si="84"/>
        <v>0</v>
      </c>
      <c r="AEK47" s="73">
        <f t="shared" si="120"/>
        <v>10</v>
      </c>
    </row>
    <row r="48" spans="1:817" x14ac:dyDescent="0.3">
      <c r="A48" s="200">
        <f t="shared" si="61"/>
        <v>46</v>
      </c>
      <c r="B48" s="283">
        <f>1*SUBTOTAL(3,A$3:A48)</f>
        <v>46</v>
      </c>
      <c r="C48" s="6" t="str">
        <f>(Mitglieder!C48)</f>
        <v>ZxG.1-</v>
      </c>
      <c r="D48" s="171">
        <f t="shared" si="121"/>
        <v>1</v>
      </c>
      <c r="E48" s="171">
        <f t="shared" si="122"/>
        <v>1</v>
      </c>
      <c r="F48" s="56"/>
      <c r="G48" s="207" t="s">
        <v>69</v>
      </c>
      <c r="H48" s="207" t="s">
        <v>69</v>
      </c>
      <c r="I48" s="207" t="s">
        <v>69</v>
      </c>
      <c r="J48" s="207" t="s">
        <v>69</v>
      </c>
      <c r="K48" s="207" t="s">
        <v>69</v>
      </c>
      <c r="L48" s="207" t="s">
        <v>69</v>
      </c>
      <c r="M48" s="207" t="s">
        <v>69</v>
      </c>
      <c r="N48" s="207" t="s">
        <v>69</v>
      </c>
      <c r="O48" s="207" t="s">
        <v>69</v>
      </c>
      <c r="P48" s="207" t="s">
        <v>69</v>
      </c>
      <c r="Q48" s="207" t="s">
        <v>69</v>
      </c>
      <c r="R48" s="207" t="s">
        <v>69</v>
      </c>
      <c r="S48" s="207" t="s">
        <v>69</v>
      </c>
      <c r="T48" s="207" t="s">
        <v>69</v>
      </c>
      <c r="U48" s="207" t="s">
        <v>69</v>
      </c>
      <c r="V48" s="207" t="s">
        <v>69</v>
      </c>
      <c r="W48" s="207" t="s">
        <v>69</v>
      </c>
      <c r="X48" s="207" t="s">
        <v>69</v>
      </c>
      <c r="Y48" s="207" t="s">
        <v>69</v>
      </c>
      <c r="Z48" s="207" t="s">
        <v>69</v>
      </c>
      <c r="AA48" s="207" t="s">
        <v>69</v>
      </c>
      <c r="AB48" s="207" t="s">
        <v>69</v>
      </c>
      <c r="AC48" s="207" t="s">
        <v>69</v>
      </c>
      <c r="AD48" s="207" t="s">
        <v>69</v>
      </c>
      <c r="AE48" s="207" t="s">
        <v>69</v>
      </c>
      <c r="AF48" s="207" t="s">
        <v>69</v>
      </c>
      <c r="AG48" s="207" t="s">
        <v>69</v>
      </c>
      <c r="AH48" s="207" t="s">
        <v>69</v>
      </c>
      <c r="AI48" s="207" t="s">
        <v>69</v>
      </c>
      <c r="AJ48" s="207" t="s">
        <v>69</v>
      </c>
      <c r="AK48" s="207" t="s">
        <v>69</v>
      </c>
      <c r="AL48" s="207" t="s">
        <v>69</v>
      </c>
      <c r="AM48" s="207" t="s">
        <v>69</v>
      </c>
      <c r="AN48" s="207" t="s">
        <v>69</v>
      </c>
      <c r="AO48" s="207" t="s">
        <v>69</v>
      </c>
      <c r="AP48" s="207" t="s">
        <v>69</v>
      </c>
      <c r="AQ48" s="207" t="s">
        <v>69</v>
      </c>
      <c r="AR48" s="207" t="s">
        <v>69</v>
      </c>
      <c r="AS48" s="207" t="s">
        <v>69</v>
      </c>
      <c r="AT48" s="207" t="s">
        <v>69</v>
      </c>
      <c r="AU48" s="207" t="s">
        <v>69</v>
      </c>
      <c r="AV48" s="207" t="s">
        <v>69</v>
      </c>
      <c r="AW48" s="207" t="s">
        <v>69</v>
      </c>
      <c r="AX48" s="207" t="s">
        <v>69</v>
      </c>
      <c r="AY48" s="207" t="s">
        <v>69</v>
      </c>
      <c r="AZ48" s="207" t="s">
        <v>69</v>
      </c>
      <c r="BA48" s="207" t="s">
        <v>69</v>
      </c>
      <c r="BB48" s="207" t="s">
        <v>69</v>
      </c>
      <c r="BC48" s="207" t="s">
        <v>69</v>
      </c>
      <c r="BD48" s="207" t="s">
        <v>69</v>
      </c>
      <c r="BE48" s="207" t="s">
        <v>69</v>
      </c>
      <c r="BF48" s="207" t="s">
        <v>69</v>
      </c>
      <c r="BG48" s="207" t="s">
        <v>69</v>
      </c>
      <c r="BH48" s="207" t="s">
        <v>69</v>
      </c>
      <c r="BI48" s="207" t="s">
        <v>69</v>
      </c>
      <c r="BJ48" s="207" t="s">
        <v>69</v>
      </c>
      <c r="BK48" s="207" t="s">
        <v>69</v>
      </c>
      <c r="BL48" s="207" t="s">
        <v>69</v>
      </c>
      <c r="BM48" s="207" t="s">
        <v>69</v>
      </c>
      <c r="BN48" s="207" t="s">
        <v>69</v>
      </c>
      <c r="BO48" s="207" t="s">
        <v>69</v>
      </c>
      <c r="BP48" s="207" t="s">
        <v>69</v>
      </c>
      <c r="BQ48" s="207" t="s">
        <v>69</v>
      </c>
      <c r="BR48" s="207" t="s">
        <v>69</v>
      </c>
      <c r="BS48" s="207" t="s">
        <v>69</v>
      </c>
      <c r="BT48" s="207" t="s">
        <v>69</v>
      </c>
      <c r="BU48" s="207" t="s">
        <v>69</v>
      </c>
      <c r="BV48" s="207" t="s">
        <v>69</v>
      </c>
      <c r="BW48" s="207" t="s">
        <v>69</v>
      </c>
      <c r="BX48" s="207" t="s">
        <v>69</v>
      </c>
      <c r="BY48" s="207" t="s">
        <v>69</v>
      </c>
      <c r="BZ48" s="207" t="s">
        <v>69</v>
      </c>
      <c r="CA48" s="207" t="s">
        <v>69</v>
      </c>
      <c r="CB48" s="207" t="s">
        <v>69</v>
      </c>
      <c r="CC48" s="207" t="s">
        <v>69</v>
      </c>
      <c r="CD48" s="207" t="s">
        <v>69</v>
      </c>
      <c r="CE48" s="207" t="s">
        <v>69</v>
      </c>
      <c r="CF48" s="207" t="s">
        <v>69</v>
      </c>
      <c r="CG48" s="207" t="s">
        <v>69</v>
      </c>
      <c r="CH48" s="207" t="s">
        <v>69</v>
      </c>
      <c r="CI48" s="207" t="s">
        <v>69</v>
      </c>
      <c r="CJ48" s="207" t="s">
        <v>69</v>
      </c>
      <c r="CK48" s="207" t="s">
        <v>69</v>
      </c>
      <c r="CL48" s="207" t="s">
        <v>69</v>
      </c>
      <c r="CM48" s="207" t="s">
        <v>69</v>
      </c>
      <c r="CN48" s="207" t="s">
        <v>69</v>
      </c>
      <c r="CO48" s="207" t="s">
        <v>69</v>
      </c>
      <c r="CP48" s="207" t="s">
        <v>69</v>
      </c>
      <c r="CQ48" s="207" t="s">
        <v>69</v>
      </c>
      <c r="CR48" s="207" t="s">
        <v>69</v>
      </c>
      <c r="CS48" s="207" t="s">
        <v>69</v>
      </c>
      <c r="CT48" s="207" t="s">
        <v>69</v>
      </c>
      <c r="CU48" s="207" t="s">
        <v>69</v>
      </c>
      <c r="CV48" s="207" t="s">
        <v>69</v>
      </c>
      <c r="CW48" s="207" t="s">
        <v>69</v>
      </c>
      <c r="CX48" s="207" t="s">
        <v>69</v>
      </c>
      <c r="CY48" s="207" t="s">
        <v>69</v>
      </c>
      <c r="CZ48" s="207" t="s">
        <v>69</v>
      </c>
      <c r="DA48" s="207" t="s">
        <v>69</v>
      </c>
      <c r="DB48" s="207" t="s">
        <v>69</v>
      </c>
      <c r="DC48" s="207" t="s">
        <v>69</v>
      </c>
      <c r="DD48" s="207" t="s">
        <v>69</v>
      </c>
      <c r="DE48" s="207" t="s">
        <v>69</v>
      </c>
      <c r="DF48" s="207" t="s">
        <v>69</v>
      </c>
      <c r="DG48" s="207" t="s">
        <v>69</v>
      </c>
      <c r="DH48" s="207" t="s">
        <v>69</v>
      </c>
      <c r="DI48" s="207" t="s">
        <v>69</v>
      </c>
      <c r="DJ48" s="207" t="s">
        <v>69</v>
      </c>
      <c r="DK48" s="207" t="s">
        <v>69</v>
      </c>
      <c r="DL48" s="207" t="s">
        <v>69</v>
      </c>
      <c r="DM48" s="207" t="s">
        <v>69</v>
      </c>
      <c r="DN48" s="207" t="s">
        <v>69</v>
      </c>
      <c r="DO48" s="207" t="s">
        <v>69</v>
      </c>
      <c r="DP48" s="207" t="s">
        <v>69</v>
      </c>
      <c r="DQ48" s="207" t="s">
        <v>69</v>
      </c>
      <c r="DR48" s="207" t="s">
        <v>69</v>
      </c>
      <c r="DS48" s="207" t="s">
        <v>69</v>
      </c>
      <c r="DT48" s="207" t="s">
        <v>69</v>
      </c>
      <c r="DU48" s="207" t="s">
        <v>69</v>
      </c>
      <c r="DV48" s="207" t="s">
        <v>69</v>
      </c>
      <c r="DW48" s="207" t="s">
        <v>69</v>
      </c>
      <c r="DX48" s="207" t="s">
        <v>69</v>
      </c>
      <c r="DY48" s="207" t="s">
        <v>69</v>
      </c>
      <c r="DZ48" s="207" t="s">
        <v>69</v>
      </c>
      <c r="EA48" s="207" t="s">
        <v>69</v>
      </c>
      <c r="EB48" s="207" t="s">
        <v>69</v>
      </c>
      <c r="EC48" s="207" t="s">
        <v>69</v>
      </c>
      <c r="ED48" s="207" t="s">
        <v>69</v>
      </c>
      <c r="EE48" s="207" t="s">
        <v>69</v>
      </c>
      <c r="EF48" s="207" t="s">
        <v>69</v>
      </c>
      <c r="EG48" s="207" t="s">
        <v>69</v>
      </c>
      <c r="EH48" s="207" t="s">
        <v>69</v>
      </c>
      <c r="EI48" s="207" t="s">
        <v>69</v>
      </c>
      <c r="EJ48" s="207" t="s">
        <v>69</v>
      </c>
      <c r="EK48" s="207" t="s">
        <v>69</v>
      </c>
      <c r="EL48" s="207" t="s">
        <v>69</v>
      </c>
      <c r="EM48" s="207" t="s">
        <v>69</v>
      </c>
      <c r="EN48" s="207" t="s">
        <v>69</v>
      </c>
      <c r="EO48" s="207" t="s">
        <v>69</v>
      </c>
      <c r="EP48" s="207" t="s">
        <v>69</v>
      </c>
      <c r="EQ48" s="207" t="s">
        <v>69</v>
      </c>
      <c r="ER48" s="207" t="s">
        <v>69</v>
      </c>
      <c r="ES48" s="207" t="s">
        <v>69</v>
      </c>
      <c r="ET48" s="207" t="s">
        <v>69</v>
      </c>
      <c r="EU48" s="207" t="s">
        <v>69</v>
      </c>
      <c r="EV48" s="207" t="s">
        <v>69</v>
      </c>
      <c r="EW48" s="207" t="s">
        <v>69</v>
      </c>
      <c r="EX48" s="207" t="s">
        <v>69</v>
      </c>
      <c r="EY48" s="207" t="s">
        <v>69</v>
      </c>
      <c r="EZ48" s="207" t="s">
        <v>69</v>
      </c>
      <c r="FA48" s="207" t="s">
        <v>69</v>
      </c>
      <c r="FB48" s="207" t="s">
        <v>69</v>
      </c>
      <c r="FC48" s="207" t="s">
        <v>69</v>
      </c>
      <c r="FD48" s="207" t="s">
        <v>69</v>
      </c>
      <c r="FE48" s="207" t="s">
        <v>69</v>
      </c>
      <c r="FF48" s="207" t="s">
        <v>69</v>
      </c>
      <c r="FG48" s="207" t="s">
        <v>69</v>
      </c>
      <c r="FH48" s="207" t="s">
        <v>69</v>
      </c>
      <c r="FI48" s="207" t="s">
        <v>69</v>
      </c>
      <c r="FJ48" s="207" t="s">
        <v>69</v>
      </c>
      <c r="FK48" s="207" t="s">
        <v>69</v>
      </c>
      <c r="FL48" s="207" t="s">
        <v>69</v>
      </c>
      <c r="FM48" s="207" t="s">
        <v>69</v>
      </c>
      <c r="FN48" s="207" t="s">
        <v>69</v>
      </c>
      <c r="FO48" s="207" t="s">
        <v>69</v>
      </c>
      <c r="FP48" s="207" t="s">
        <v>69</v>
      </c>
      <c r="FQ48" s="207" t="s">
        <v>69</v>
      </c>
      <c r="FR48" s="207" t="s">
        <v>69</v>
      </c>
      <c r="FS48" s="207" t="s">
        <v>69</v>
      </c>
      <c r="FT48" s="207" t="s">
        <v>69</v>
      </c>
      <c r="FU48" s="207" t="s">
        <v>69</v>
      </c>
      <c r="FV48" s="207" t="s">
        <v>69</v>
      </c>
      <c r="FW48" s="207" t="s">
        <v>69</v>
      </c>
      <c r="FX48" s="207" t="s">
        <v>69</v>
      </c>
      <c r="FY48" s="207" t="s">
        <v>69</v>
      </c>
      <c r="FZ48" s="207" t="s">
        <v>69</v>
      </c>
      <c r="GA48" s="207" t="s">
        <v>69</v>
      </c>
      <c r="GB48" s="207" t="s">
        <v>69</v>
      </c>
      <c r="GC48" s="207" t="s">
        <v>69</v>
      </c>
      <c r="GD48" s="207" t="s">
        <v>69</v>
      </c>
      <c r="GE48" s="207" t="s">
        <v>69</v>
      </c>
      <c r="GF48" s="207" t="s">
        <v>69</v>
      </c>
      <c r="GG48" s="207" t="s">
        <v>69</v>
      </c>
      <c r="GH48" s="207" t="s">
        <v>69</v>
      </c>
      <c r="GI48" s="207" t="s">
        <v>69</v>
      </c>
      <c r="GJ48" s="207" t="s">
        <v>69</v>
      </c>
      <c r="GK48" s="207" t="s">
        <v>69</v>
      </c>
      <c r="GL48" s="207" t="s">
        <v>69</v>
      </c>
      <c r="GM48" s="207" t="s">
        <v>69</v>
      </c>
      <c r="GN48" s="207" t="s">
        <v>69</v>
      </c>
      <c r="GO48" s="207" t="s">
        <v>69</v>
      </c>
      <c r="GP48" s="207" t="s">
        <v>69</v>
      </c>
      <c r="GQ48" s="207" t="s">
        <v>69</v>
      </c>
      <c r="GR48" s="207" t="s">
        <v>69</v>
      </c>
      <c r="GS48" s="207" t="s">
        <v>69</v>
      </c>
      <c r="GT48" s="207" t="s">
        <v>69</v>
      </c>
      <c r="GU48" s="207" t="s">
        <v>69</v>
      </c>
      <c r="GV48" s="207" t="s">
        <v>69</v>
      </c>
      <c r="GW48" s="207" t="s">
        <v>69</v>
      </c>
      <c r="GX48" s="207" t="s">
        <v>69</v>
      </c>
      <c r="GY48" s="207" t="s">
        <v>69</v>
      </c>
      <c r="GZ48" s="207" t="s">
        <v>69</v>
      </c>
      <c r="HA48" s="207" t="s">
        <v>69</v>
      </c>
      <c r="HB48" s="207" t="s">
        <v>69</v>
      </c>
      <c r="HC48" s="207" t="s">
        <v>69</v>
      </c>
      <c r="HD48" s="207" t="s">
        <v>69</v>
      </c>
      <c r="HE48" s="207" t="s">
        <v>69</v>
      </c>
      <c r="HF48" s="207" t="s">
        <v>69</v>
      </c>
      <c r="HG48" s="207" t="s">
        <v>69</v>
      </c>
      <c r="HH48" s="207" t="s">
        <v>69</v>
      </c>
      <c r="HI48" s="207" t="s">
        <v>69</v>
      </c>
      <c r="HJ48" s="207" t="s">
        <v>69</v>
      </c>
      <c r="HK48" s="207" t="s">
        <v>69</v>
      </c>
      <c r="HL48" s="207" t="s">
        <v>69</v>
      </c>
      <c r="HM48" s="207" t="s">
        <v>69</v>
      </c>
      <c r="HN48" s="207" t="s">
        <v>69</v>
      </c>
      <c r="HO48" s="207" t="s">
        <v>69</v>
      </c>
      <c r="HP48" s="207" t="s">
        <v>69</v>
      </c>
      <c r="HQ48" s="207" t="s">
        <v>69</v>
      </c>
      <c r="HR48" s="207" t="s">
        <v>69</v>
      </c>
      <c r="HS48" s="207" t="s">
        <v>69</v>
      </c>
      <c r="HT48" s="207" t="s">
        <v>69</v>
      </c>
      <c r="HU48" s="207" t="s">
        <v>69</v>
      </c>
      <c r="HV48" s="207" t="s">
        <v>69</v>
      </c>
      <c r="HW48" s="207" t="s">
        <v>69</v>
      </c>
      <c r="HX48" s="207" t="s">
        <v>69</v>
      </c>
      <c r="HY48" s="207" t="s">
        <v>69</v>
      </c>
      <c r="HZ48" s="207" t="s">
        <v>69</v>
      </c>
      <c r="IA48" s="207" t="s">
        <v>69</v>
      </c>
      <c r="IB48" s="207" t="s">
        <v>69</v>
      </c>
      <c r="IC48" s="207" t="s">
        <v>69</v>
      </c>
      <c r="ID48" s="207" t="s">
        <v>69</v>
      </c>
      <c r="IE48" s="207" t="s">
        <v>69</v>
      </c>
      <c r="IF48" s="207" t="s">
        <v>69</v>
      </c>
      <c r="IG48" s="207" t="s">
        <v>69</v>
      </c>
      <c r="IH48" s="207" t="s">
        <v>69</v>
      </c>
      <c r="II48" s="207" t="s">
        <v>69</v>
      </c>
      <c r="IJ48" s="207" t="s">
        <v>69</v>
      </c>
      <c r="IK48" s="207" t="s">
        <v>69</v>
      </c>
      <c r="IL48" s="207" t="s">
        <v>69</v>
      </c>
      <c r="IM48" s="207" t="s">
        <v>69</v>
      </c>
      <c r="IN48" s="207" t="s">
        <v>69</v>
      </c>
      <c r="IO48" s="207" t="s">
        <v>69</v>
      </c>
      <c r="IP48" s="207" t="s">
        <v>69</v>
      </c>
      <c r="IQ48" s="207" t="s">
        <v>69</v>
      </c>
      <c r="IR48" s="207" t="s">
        <v>69</v>
      </c>
      <c r="IS48" s="207" t="s">
        <v>69</v>
      </c>
      <c r="IT48" s="207" t="s">
        <v>69</v>
      </c>
      <c r="IU48" s="207" t="s">
        <v>69</v>
      </c>
      <c r="IV48" s="207" t="s">
        <v>69</v>
      </c>
      <c r="IW48" s="207" t="s">
        <v>69</v>
      </c>
      <c r="IX48" s="207" t="s">
        <v>69</v>
      </c>
      <c r="IY48" s="207" t="s">
        <v>69</v>
      </c>
      <c r="IZ48" s="207" t="s">
        <v>69</v>
      </c>
      <c r="JA48" s="207" t="s">
        <v>69</v>
      </c>
      <c r="JB48" s="207" t="s">
        <v>69</v>
      </c>
      <c r="JC48" s="207" t="s">
        <v>69</v>
      </c>
      <c r="JD48" s="207" t="s">
        <v>69</v>
      </c>
      <c r="JE48" s="207" t="s">
        <v>69</v>
      </c>
      <c r="JF48" s="207" t="s">
        <v>69</v>
      </c>
      <c r="JG48" s="207" t="s">
        <v>69</v>
      </c>
      <c r="JH48" s="207" t="s">
        <v>69</v>
      </c>
      <c r="JI48" s="207" t="s">
        <v>69</v>
      </c>
      <c r="JJ48" s="207" t="s">
        <v>69</v>
      </c>
      <c r="JK48" s="207" t="s">
        <v>69</v>
      </c>
      <c r="JL48" s="207" t="s">
        <v>69</v>
      </c>
      <c r="JM48" s="207" t="s">
        <v>69</v>
      </c>
      <c r="JN48" s="207" t="s">
        <v>69</v>
      </c>
      <c r="JO48" s="207" t="s">
        <v>69</v>
      </c>
      <c r="JP48" s="207" t="s">
        <v>69</v>
      </c>
      <c r="JQ48" s="207" t="s">
        <v>69</v>
      </c>
      <c r="JR48" s="207" t="s">
        <v>69</v>
      </c>
      <c r="JS48" s="207" t="s">
        <v>69</v>
      </c>
      <c r="JT48" s="207" t="s">
        <v>69</v>
      </c>
      <c r="JU48" s="207" t="s">
        <v>69</v>
      </c>
      <c r="JV48" s="207" t="s">
        <v>69</v>
      </c>
      <c r="JW48" s="207" t="s">
        <v>69</v>
      </c>
      <c r="JX48" s="207" t="s">
        <v>69</v>
      </c>
      <c r="JY48" s="207" t="s">
        <v>69</v>
      </c>
      <c r="JZ48" s="207" t="s">
        <v>69</v>
      </c>
      <c r="KA48" s="207" t="s">
        <v>69</v>
      </c>
      <c r="KB48" s="207" t="s">
        <v>69</v>
      </c>
      <c r="KC48" s="207" t="s">
        <v>69</v>
      </c>
      <c r="KD48" s="207" t="s">
        <v>69</v>
      </c>
      <c r="KE48" s="207" t="s">
        <v>69</v>
      </c>
      <c r="KF48" s="207" t="s">
        <v>69</v>
      </c>
      <c r="KG48" s="207" t="s">
        <v>69</v>
      </c>
      <c r="KH48" s="207" t="s">
        <v>69</v>
      </c>
      <c r="KI48" s="207" t="s">
        <v>69</v>
      </c>
      <c r="KJ48" s="207" t="s">
        <v>69</v>
      </c>
      <c r="KK48" s="207" t="s">
        <v>69</v>
      </c>
      <c r="KL48" s="207" t="s">
        <v>69</v>
      </c>
      <c r="KM48" s="207" t="s">
        <v>69</v>
      </c>
      <c r="KN48" s="207" t="s">
        <v>69</v>
      </c>
      <c r="KO48" s="207" t="s">
        <v>69</v>
      </c>
      <c r="KP48" s="207" t="s">
        <v>69</v>
      </c>
      <c r="KQ48" s="207" t="s">
        <v>69</v>
      </c>
      <c r="KR48" s="207" t="s">
        <v>69</v>
      </c>
      <c r="KS48" s="207" t="s">
        <v>69</v>
      </c>
      <c r="KT48" s="207" t="s">
        <v>69</v>
      </c>
      <c r="KU48" s="207" t="s">
        <v>69</v>
      </c>
      <c r="KV48" s="207" t="s">
        <v>69</v>
      </c>
      <c r="KW48" s="207" t="s">
        <v>69</v>
      </c>
      <c r="KX48" s="207" t="s">
        <v>69</v>
      </c>
      <c r="KY48" s="207" t="s">
        <v>69</v>
      </c>
      <c r="KZ48" s="207" t="s">
        <v>69</v>
      </c>
      <c r="LA48" s="207" t="s">
        <v>69</v>
      </c>
      <c r="LB48" s="207" t="s">
        <v>69</v>
      </c>
      <c r="LC48" s="207" t="s">
        <v>69</v>
      </c>
      <c r="LD48" s="207" t="s">
        <v>69</v>
      </c>
      <c r="LE48" s="207" t="s">
        <v>69</v>
      </c>
      <c r="LF48" s="207" t="s">
        <v>69</v>
      </c>
      <c r="LG48" s="207" t="s">
        <v>69</v>
      </c>
      <c r="LH48" s="207" t="s">
        <v>69</v>
      </c>
      <c r="LI48" s="207" t="s">
        <v>69</v>
      </c>
      <c r="LJ48" s="207" t="s">
        <v>69</v>
      </c>
      <c r="LK48" s="207" t="s">
        <v>69</v>
      </c>
      <c r="LL48" s="207" t="s">
        <v>69</v>
      </c>
      <c r="LM48" s="207" t="s">
        <v>69</v>
      </c>
      <c r="LN48" s="207" t="s">
        <v>69</v>
      </c>
      <c r="LO48" s="207" t="s">
        <v>69</v>
      </c>
      <c r="LP48" s="207" t="s">
        <v>69</v>
      </c>
      <c r="LQ48" s="207" t="s">
        <v>69</v>
      </c>
      <c r="LR48" s="207" t="s">
        <v>69</v>
      </c>
      <c r="LS48" s="207" t="s">
        <v>69</v>
      </c>
      <c r="LT48" s="207" t="s">
        <v>69</v>
      </c>
      <c r="LU48" s="207" t="s">
        <v>69</v>
      </c>
      <c r="LV48" s="207" t="s">
        <v>69</v>
      </c>
      <c r="LW48" s="207" t="s">
        <v>69</v>
      </c>
      <c r="LX48" s="207" t="s">
        <v>69</v>
      </c>
      <c r="LY48" s="207" t="s">
        <v>69</v>
      </c>
      <c r="LZ48" s="207" t="s">
        <v>69</v>
      </c>
      <c r="MA48" s="207" t="s">
        <v>69</v>
      </c>
      <c r="MB48" s="207" t="s">
        <v>69</v>
      </c>
      <c r="MC48" s="207" t="s">
        <v>69</v>
      </c>
      <c r="MD48" s="207" t="s">
        <v>69</v>
      </c>
      <c r="ME48" s="207" t="s">
        <v>69</v>
      </c>
      <c r="MF48" s="207" t="s">
        <v>69</v>
      </c>
      <c r="MG48" s="207" t="s">
        <v>69</v>
      </c>
      <c r="MH48" s="207" t="s">
        <v>69</v>
      </c>
      <c r="MI48" s="207" t="s">
        <v>69</v>
      </c>
      <c r="MJ48" s="207" t="s">
        <v>69</v>
      </c>
      <c r="MK48" s="207" t="s">
        <v>69</v>
      </c>
      <c r="ML48" s="207" t="s">
        <v>69</v>
      </c>
      <c r="MM48" s="207" t="s">
        <v>69</v>
      </c>
      <c r="MN48" s="207" t="s">
        <v>69</v>
      </c>
      <c r="MO48" s="207" t="s">
        <v>69</v>
      </c>
      <c r="MP48" s="207" t="s">
        <v>69</v>
      </c>
      <c r="MQ48" s="207" t="s">
        <v>69</v>
      </c>
      <c r="MR48" s="207" t="s">
        <v>69</v>
      </c>
      <c r="MS48" s="207" t="s">
        <v>69</v>
      </c>
      <c r="MT48" s="207" t="s">
        <v>69</v>
      </c>
      <c r="MU48" s="207" t="s">
        <v>69</v>
      </c>
      <c r="MV48" s="207" t="s">
        <v>69</v>
      </c>
      <c r="MW48" s="207" t="s">
        <v>69</v>
      </c>
      <c r="MX48" s="207" t="s">
        <v>69</v>
      </c>
      <c r="MY48" s="207" t="s">
        <v>69</v>
      </c>
      <c r="MZ48" s="207" t="s">
        <v>69</v>
      </c>
      <c r="NA48" s="207" t="s">
        <v>69</v>
      </c>
      <c r="NB48" s="207" t="s">
        <v>69</v>
      </c>
      <c r="NC48" s="207" t="s">
        <v>69</v>
      </c>
      <c r="ND48" s="207" t="s">
        <v>69</v>
      </c>
      <c r="NE48" s="207" t="s">
        <v>69</v>
      </c>
      <c r="NF48" s="207" t="s">
        <v>69</v>
      </c>
      <c r="NG48" s="207" t="s">
        <v>69</v>
      </c>
      <c r="NH48" s="207" t="s">
        <v>69</v>
      </c>
      <c r="NI48" s="207" t="s">
        <v>69</v>
      </c>
      <c r="NJ48" s="207" t="s">
        <v>69</v>
      </c>
      <c r="NK48" s="207" t="s">
        <v>69</v>
      </c>
      <c r="NL48" s="207" t="s">
        <v>69</v>
      </c>
      <c r="NM48" s="207" t="s">
        <v>69</v>
      </c>
      <c r="NN48" s="207" t="s">
        <v>69</v>
      </c>
      <c r="NO48" s="207" t="s">
        <v>69</v>
      </c>
      <c r="NP48" s="207" t="s">
        <v>69</v>
      </c>
      <c r="NQ48" s="207" t="s">
        <v>69</v>
      </c>
      <c r="NR48" s="207" t="s">
        <v>69</v>
      </c>
      <c r="NS48" s="207" t="s">
        <v>69</v>
      </c>
      <c r="NT48" s="207" t="s">
        <v>69</v>
      </c>
      <c r="NU48" s="207" t="s">
        <v>69</v>
      </c>
      <c r="NV48" s="207" t="s">
        <v>69</v>
      </c>
      <c r="NW48" s="207" t="s">
        <v>69</v>
      </c>
      <c r="NX48" s="207" t="s">
        <v>69</v>
      </c>
      <c r="NY48" s="207" t="s">
        <v>69</v>
      </c>
      <c r="NZ48" s="207" t="s">
        <v>69</v>
      </c>
      <c r="OA48" s="207" t="s">
        <v>69</v>
      </c>
      <c r="OB48" s="207" t="s">
        <v>69</v>
      </c>
      <c r="OC48" s="207" t="s">
        <v>69</v>
      </c>
      <c r="OD48" s="207" t="s">
        <v>69</v>
      </c>
      <c r="OE48" s="207" t="s">
        <v>69</v>
      </c>
      <c r="OF48" s="207" t="s">
        <v>69</v>
      </c>
      <c r="OG48" s="207" t="s">
        <v>69</v>
      </c>
      <c r="OH48" s="207" t="s">
        <v>69</v>
      </c>
      <c r="OI48" s="207" t="s">
        <v>69</v>
      </c>
      <c r="OJ48" s="207" t="s">
        <v>69</v>
      </c>
      <c r="OK48" s="207" t="s">
        <v>69</v>
      </c>
      <c r="OL48" s="207" t="s">
        <v>69</v>
      </c>
      <c r="OM48" s="207" t="s">
        <v>69</v>
      </c>
      <c r="ON48" s="207" t="s">
        <v>69</v>
      </c>
      <c r="OO48" s="207" t="s">
        <v>69</v>
      </c>
      <c r="OP48" s="207" t="s">
        <v>69</v>
      </c>
      <c r="OQ48" s="207" t="s">
        <v>69</v>
      </c>
      <c r="OR48" s="207" t="s">
        <v>69</v>
      </c>
      <c r="OS48" s="207" t="s">
        <v>69</v>
      </c>
      <c r="OT48" s="207" t="s">
        <v>69</v>
      </c>
      <c r="OU48" s="207" t="s">
        <v>69</v>
      </c>
      <c r="OV48" s="207" t="s">
        <v>69</v>
      </c>
      <c r="OW48" s="207" t="s">
        <v>69</v>
      </c>
      <c r="OX48" s="207" t="s">
        <v>69</v>
      </c>
      <c r="OY48" s="207" t="s">
        <v>69</v>
      </c>
      <c r="OZ48" s="207" t="s">
        <v>69</v>
      </c>
      <c r="PA48" s="207" t="s">
        <v>69</v>
      </c>
      <c r="PB48" s="207" t="s">
        <v>69</v>
      </c>
      <c r="PC48" s="207" t="s">
        <v>69</v>
      </c>
      <c r="PD48" s="207" t="s">
        <v>69</v>
      </c>
      <c r="PE48" s="207" t="s">
        <v>69</v>
      </c>
      <c r="PF48" s="207" t="s">
        <v>69</v>
      </c>
      <c r="PG48" s="207" t="s">
        <v>69</v>
      </c>
      <c r="PH48" s="207" t="s">
        <v>69</v>
      </c>
      <c r="PI48" s="207" t="s">
        <v>69</v>
      </c>
      <c r="PJ48" s="207" t="s">
        <v>69</v>
      </c>
      <c r="PK48" s="207" t="s">
        <v>69</v>
      </c>
      <c r="PL48" s="207" t="s">
        <v>69</v>
      </c>
      <c r="PM48" s="207" t="s">
        <v>69</v>
      </c>
      <c r="PN48" s="207" t="s">
        <v>69</v>
      </c>
      <c r="PO48" s="207" t="s">
        <v>69</v>
      </c>
      <c r="PP48" s="207" t="s">
        <v>69</v>
      </c>
      <c r="PQ48" s="207" t="s">
        <v>69</v>
      </c>
      <c r="PR48" s="207" t="s">
        <v>69</v>
      </c>
      <c r="PS48" s="207" t="s">
        <v>69</v>
      </c>
      <c r="PT48" s="207" t="s">
        <v>69</v>
      </c>
      <c r="PU48" s="207" t="s">
        <v>69</v>
      </c>
      <c r="PV48" s="207" t="s">
        <v>69</v>
      </c>
      <c r="PW48" s="207" t="s">
        <v>69</v>
      </c>
      <c r="PX48" s="207" t="s">
        <v>69</v>
      </c>
      <c r="PY48" s="207" t="s">
        <v>69</v>
      </c>
      <c r="PZ48" s="207" t="s">
        <v>69</v>
      </c>
      <c r="QA48" s="207" t="s">
        <v>69</v>
      </c>
      <c r="QB48" s="207" t="s">
        <v>69</v>
      </c>
      <c r="QC48" s="207" t="s">
        <v>69</v>
      </c>
      <c r="QD48" s="207" t="s">
        <v>69</v>
      </c>
      <c r="QE48" s="207" t="s">
        <v>69</v>
      </c>
      <c r="QF48" s="207" t="s">
        <v>69</v>
      </c>
      <c r="QG48" s="207" t="s">
        <v>69</v>
      </c>
      <c r="QH48" s="207" t="s">
        <v>69</v>
      </c>
      <c r="QI48" s="207" t="s">
        <v>69</v>
      </c>
      <c r="QJ48" s="207" t="s">
        <v>69</v>
      </c>
      <c r="QK48" s="207" t="s">
        <v>69</v>
      </c>
      <c r="QL48" s="207" t="s">
        <v>69</v>
      </c>
      <c r="QM48" s="207" t="s">
        <v>69</v>
      </c>
      <c r="QN48" s="207" t="s">
        <v>69</v>
      </c>
      <c r="QO48" s="207" t="s">
        <v>69</v>
      </c>
      <c r="QP48" s="207" t="s">
        <v>69</v>
      </c>
      <c r="QQ48" s="207" t="s">
        <v>69</v>
      </c>
      <c r="QR48" s="207" t="s">
        <v>69</v>
      </c>
      <c r="QS48" s="207" t="s">
        <v>69</v>
      </c>
      <c r="QT48" s="207" t="s">
        <v>69</v>
      </c>
      <c r="QU48" s="207" t="s">
        <v>69</v>
      </c>
      <c r="QV48" s="207" t="s">
        <v>69</v>
      </c>
      <c r="QW48" s="207" t="s">
        <v>69</v>
      </c>
      <c r="QX48" s="207" t="s">
        <v>69</v>
      </c>
      <c r="QY48" s="207" t="s">
        <v>69</v>
      </c>
      <c r="QZ48" s="207" t="s">
        <v>69</v>
      </c>
      <c r="RA48" s="207" t="s">
        <v>69</v>
      </c>
      <c r="RB48" s="207" t="s">
        <v>69</v>
      </c>
      <c r="RC48" s="207" t="s">
        <v>69</v>
      </c>
      <c r="RD48" s="207" t="s">
        <v>69</v>
      </c>
      <c r="RE48" s="207" t="s">
        <v>69</v>
      </c>
      <c r="RF48" s="207" t="s">
        <v>69</v>
      </c>
      <c r="RG48" s="207" t="s">
        <v>69</v>
      </c>
      <c r="RH48" s="207" t="s">
        <v>69</v>
      </c>
      <c r="RI48" s="207" t="s">
        <v>69</v>
      </c>
      <c r="RJ48" s="207" t="s">
        <v>69</v>
      </c>
      <c r="RK48" s="207" t="s">
        <v>69</v>
      </c>
      <c r="RL48" s="207" t="s">
        <v>69</v>
      </c>
      <c r="RM48" s="207" t="s">
        <v>69</v>
      </c>
      <c r="RN48" s="207" t="s">
        <v>69</v>
      </c>
      <c r="RO48" s="207" t="s">
        <v>69</v>
      </c>
      <c r="RP48" s="207" t="s">
        <v>69</v>
      </c>
      <c r="RQ48" s="207" t="s">
        <v>69</v>
      </c>
      <c r="RR48" s="207" t="s">
        <v>69</v>
      </c>
      <c r="RS48" s="207" t="s">
        <v>69</v>
      </c>
      <c r="RT48" s="207" t="s">
        <v>69</v>
      </c>
      <c r="RU48" s="207" t="s">
        <v>69</v>
      </c>
      <c r="RV48" s="207" t="s">
        <v>69</v>
      </c>
      <c r="RW48" s="207" t="s">
        <v>69</v>
      </c>
      <c r="RX48" s="207" t="s">
        <v>69</v>
      </c>
      <c r="RY48" s="207" t="s">
        <v>69</v>
      </c>
      <c r="RZ48" s="207" t="s">
        <v>69</v>
      </c>
      <c r="SA48" s="207" t="s">
        <v>69</v>
      </c>
      <c r="SB48" s="207" t="s">
        <v>69</v>
      </c>
      <c r="SC48" s="207" t="s">
        <v>69</v>
      </c>
      <c r="SD48" s="207" t="s">
        <v>69</v>
      </c>
      <c r="SE48" s="207" t="s">
        <v>69</v>
      </c>
      <c r="SF48" s="207" t="s">
        <v>69</v>
      </c>
      <c r="SG48" s="207" t="s">
        <v>69</v>
      </c>
      <c r="SH48" s="207" t="s">
        <v>69</v>
      </c>
      <c r="SI48" s="207" t="s">
        <v>69</v>
      </c>
      <c r="SJ48" s="207" t="s">
        <v>69</v>
      </c>
      <c r="SK48" s="207" t="s">
        <v>69</v>
      </c>
      <c r="SL48" s="207" t="s">
        <v>69</v>
      </c>
      <c r="SM48" s="207" t="s">
        <v>69</v>
      </c>
      <c r="SN48" s="207" t="s">
        <v>69</v>
      </c>
      <c r="SO48" s="207" t="s">
        <v>69</v>
      </c>
      <c r="SP48" s="207" t="s">
        <v>69</v>
      </c>
      <c r="SQ48" s="207" t="s">
        <v>69</v>
      </c>
      <c r="SR48" s="207" t="s">
        <v>69</v>
      </c>
      <c r="SS48" s="207" t="s">
        <v>69</v>
      </c>
      <c r="ST48" s="207" t="s">
        <v>69</v>
      </c>
      <c r="SU48" s="207" t="s">
        <v>69</v>
      </c>
      <c r="SV48" s="207" t="s">
        <v>69</v>
      </c>
      <c r="SW48" s="207" t="s">
        <v>69</v>
      </c>
      <c r="SX48" s="207" t="s">
        <v>69</v>
      </c>
      <c r="SY48" s="207" t="s">
        <v>69</v>
      </c>
      <c r="SZ48" s="207" t="s">
        <v>69</v>
      </c>
      <c r="TA48" s="207" t="s">
        <v>69</v>
      </c>
      <c r="TB48" s="207" t="s">
        <v>69</v>
      </c>
      <c r="TC48" s="207" t="s">
        <v>69</v>
      </c>
      <c r="TD48" s="207" t="s">
        <v>69</v>
      </c>
      <c r="TE48" s="207" t="s">
        <v>69</v>
      </c>
      <c r="TF48" s="207" t="s">
        <v>69</v>
      </c>
      <c r="TG48" s="207" t="s">
        <v>69</v>
      </c>
      <c r="TH48" s="207" t="s">
        <v>69</v>
      </c>
      <c r="TI48" s="207" t="s">
        <v>69</v>
      </c>
      <c r="TJ48" s="207" t="s">
        <v>69</v>
      </c>
      <c r="TK48" s="207" t="s">
        <v>69</v>
      </c>
      <c r="TL48" s="207" t="s">
        <v>69</v>
      </c>
      <c r="TM48" s="207" t="s">
        <v>69</v>
      </c>
      <c r="TN48" s="207" t="s">
        <v>69</v>
      </c>
      <c r="TO48" s="207" t="s">
        <v>69</v>
      </c>
      <c r="TP48" s="207" t="s">
        <v>69</v>
      </c>
      <c r="TQ48" s="207" t="s">
        <v>69</v>
      </c>
      <c r="TR48" s="207" t="s">
        <v>69</v>
      </c>
      <c r="TS48" s="207" t="s">
        <v>69</v>
      </c>
      <c r="TT48" s="207" t="s">
        <v>69</v>
      </c>
      <c r="TU48" s="207" t="s">
        <v>69</v>
      </c>
      <c r="TV48" s="207" t="s">
        <v>69</v>
      </c>
      <c r="TW48" s="207" t="s">
        <v>69</v>
      </c>
      <c r="TX48" s="207" t="s">
        <v>69</v>
      </c>
      <c r="TY48" s="207" t="s">
        <v>69</v>
      </c>
      <c r="TZ48" s="207" t="s">
        <v>69</v>
      </c>
      <c r="UA48" s="207" t="s">
        <v>69</v>
      </c>
      <c r="UB48" s="207" t="s">
        <v>69</v>
      </c>
      <c r="UC48" s="207" t="s">
        <v>69</v>
      </c>
      <c r="UD48" s="207" t="s">
        <v>69</v>
      </c>
      <c r="UE48" s="207" t="s">
        <v>69</v>
      </c>
      <c r="UF48" s="207" t="s">
        <v>69</v>
      </c>
      <c r="UG48" s="207" t="s">
        <v>69</v>
      </c>
      <c r="UH48" s="207" t="s">
        <v>69</v>
      </c>
      <c r="UI48" s="207" t="s">
        <v>69</v>
      </c>
      <c r="UJ48" s="207" t="s">
        <v>69</v>
      </c>
      <c r="UK48" s="207" t="s">
        <v>69</v>
      </c>
      <c r="UL48" s="207" t="s">
        <v>69</v>
      </c>
      <c r="UM48" s="207" t="s">
        <v>69</v>
      </c>
      <c r="UN48" s="207" t="s">
        <v>69</v>
      </c>
      <c r="UO48" s="207" t="s">
        <v>69</v>
      </c>
      <c r="UP48" s="207" t="s">
        <v>69</v>
      </c>
      <c r="UQ48" s="207" t="s">
        <v>69</v>
      </c>
      <c r="UR48" s="207" t="s">
        <v>69</v>
      </c>
      <c r="US48" s="207" t="s">
        <v>69</v>
      </c>
      <c r="UT48" s="207" t="s">
        <v>69</v>
      </c>
      <c r="UU48" s="207" t="s">
        <v>69</v>
      </c>
      <c r="UV48" s="207" t="s">
        <v>69</v>
      </c>
      <c r="UW48" s="207" t="s">
        <v>69</v>
      </c>
      <c r="UX48" s="207" t="s">
        <v>69</v>
      </c>
      <c r="UY48" s="207" t="s">
        <v>69</v>
      </c>
      <c r="UZ48" s="207" t="s">
        <v>69</v>
      </c>
      <c r="VA48" s="207" t="s">
        <v>69</v>
      </c>
      <c r="VB48" s="207" t="s">
        <v>69</v>
      </c>
      <c r="VC48" s="207" t="s">
        <v>69</v>
      </c>
      <c r="VD48" s="207" t="s">
        <v>69</v>
      </c>
      <c r="VE48" s="207" t="s">
        <v>69</v>
      </c>
      <c r="VF48" s="207" t="s">
        <v>69</v>
      </c>
      <c r="VG48" s="207" t="s">
        <v>69</v>
      </c>
      <c r="VH48" s="207" t="s">
        <v>69</v>
      </c>
      <c r="VI48" s="207" t="s">
        <v>69</v>
      </c>
      <c r="VJ48" s="207" t="s">
        <v>69</v>
      </c>
      <c r="VK48" s="207" t="s">
        <v>69</v>
      </c>
      <c r="VL48" s="207" t="s">
        <v>69</v>
      </c>
      <c r="VM48" s="207" t="s">
        <v>69</v>
      </c>
      <c r="VN48" s="207" t="s">
        <v>69</v>
      </c>
      <c r="VO48" s="207" t="s">
        <v>69</v>
      </c>
      <c r="VP48" s="207" t="s">
        <v>69</v>
      </c>
      <c r="VQ48" s="207" t="s">
        <v>69</v>
      </c>
      <c r="VR48" s="207" t="s">
        <v>69</v>
      </c>
      <c r="VS48" s="207" t="s">
        <v>69</v>
      </c>
      <c r="VT48" s="207" t="s">
        <v>69</v>
      </c>
      <c r="VU48" s="207" t="s">
        <v>69</v>
      </c>
      <c r="VV48" s="207" t="s">
        <v>69</v>
      </c>
      <c r="VW48" s="207" t="s">
        <v>69</v>
      </c>
      <c r="VX48" s="207" t="s">
        <v>69</v>
      </c>
      <c r="VY48" s="207" t="s">
        <v>69</v>
      </c>
      <c r="VZ48" s="207" t="s">
        <v>69</v>
      </c>
      <c r="WA48" s="207" t="s">
        <v>69</v>
      </c>
      <c r="WB48" s="207" t="s">
        <v>69</v>
      </c>
      <c r="WC48" s="207" t="s">
        <v>69</v>
      </c>
      <c r="WD48" s="207" t="s">
        <v>69</v>
      </c>
      <c r="WE48" s="207" t="s">
        <v>69</v>
      </c>
      <c r="WF48" s="207" t="s">
        <v>69</v>
      </c>
      <c r="WG48" s="207" t="s">
        <v>69</v>
      </c>
      <c r="WH48" s="207" t="s">
        <v>69</v>
      </c>
      <c r="WI48" s="207" t="s">
        <v>69</v>
      </c>
      <c r="WJ48" s="207" t="s">
        <v>69</v>
      </c>
      <c r="WK48" s="207" t="s">
        <v>69</v>
      </c>
      <c r="WL48" s="207" t="s">
        <v>69</v>
      </c>
      <c r="WM48" s="207" t="s">
        <v>69</v>
      </c>
      <c r="WN48" s="207" t="s">
        <v>69</v>
      </c>
      <c r="WO48" s="207" t="s">
        <v>69</v>
      </c>
      <c r="WP48" s="207" t="s">
        <v>69</v>
      </c>
      <c r="WQ48" s="207" t="s">
        <v>69</v>
      </c>
      <c r="WR48" s="207" t="s">
        <v>69</v>
      </c>
      <c r="WS48" s="207" t="s">
        <v>69</v>
      </c>
      <c r="WT48" s="207" t="s">
        <v>69</v>
      </c>
      <c r="WU48" s="207" t="s">
        <v>69</v>
      </c>
      <c r="WV48" s="207" t="s">
        <v>69</v>
      </c>
      <c r="WW48" s="207" t="s">
        <v>69</v>
      </c>
      <c r="WX48" s="207" t="s">
        <v>69</v>
      </c>
      <c r="WY48" s="207" t="s">
        <v>69</v>
      </c>
      <c r="WZ48" s="207" t="s">
        <v>69</v>
      </c>
      <c r="XA48" s="207" t="s">
        <v>69</v>
      </c>
      <c r="XB48" s="207" t="s">
        <v>69</v>
      </c>
      <c r="XC48" s="207" t="s">
        <v>69</v>
      </c>
      <c r="XD48" s="207" t="s">
        <v>69</v>
      </c>
      <c r="XE48" s="207" t="s">
        <v>69</v>
      </c>
      <c r="XF48" s="207" t="s">
        <v>69</v>
      </c>
      <c r="XG48" s="207" t="s">
        <v>69</v>
      </c>
      <c r="XH48" s="207" t="s">
        <v>69</v>
      </c>
      <c r="XI48" s="207" t="s">
        <v>69</v>
      </c>
      <c r="XJ48" s="207" t="s">
        <v>69</v>
      </c>
      <c r="XK48" s="207" t="s">
        <v>69</v>
      </c>
      <c r="XL48" s="207" t="s">
        <v>69</v>
      </c>
      <c r="XM48" s="207" t="s">
        <v>69</v>
      </c>
      <c r="XN48" s="207" t="s">
        <v>69</v>
      </c>
      <c r="XO48" s="207" t="s">
        <v>69</v>
      </c>
      <c r="XP48" s="207" t="s">
        <v>69</v>
      </c>
      <c r="XQ48" s="207" t="s">
        <v>69</v>
      </c>
      <c r="XR48" s="207" t="s">
        <v>69</v>
      </c>
      <c r="XS48" s="207" t="s">
        <v>69</v>
      </c>
      <c r="XT48" s="207" t="s">
        <v>69</v>
      </c>
      <c r="XU48" s="207" t="s">
        <v>69</v>
      </c>
      <c r="XV48" s="207" t="s">
        <v>69</v>
      </c>
      <c r="XW48" s="207" t="s">
        <v>69</v>
      </c>
      <c r="XX48" s="207" t="s">
        <v>69</v>
      </c>
      <c r="XY48" s="207" t="s">
        <v>69</v>
      </c>
      <c r="XZ48" s="207" t="s">
        <v>69</v>
      </c>
      <c r="YA48" s="207" t="s">
        <v>69</v>
      </c>
      <c r="YB48" s="207" t="s">
        <v>69</v>
      </c>
      <c r="YC48" s="207" t="s">
        <v>69</v>
      </c>
      <c r="YD48" s="207" t="s">
        <v>69</v>
      </c>
      <c r="YE48" s="207" t="s">
        <v>69</v>
      </c>
      <c r="YF48" s="207" t="s">
        <v>69</v>
      </c>
      <c r="YG48" s="207" t="s">
        <v>69</v>
      </c>
      <c r="YH48" s="207" t="s">
        <v>69</v>
      </c>
      <c r="YI48" s="207" t="s">
        <v>69</v>
      </c>
      <c r="YJ48" s="207" t="s">
        <v>69</v>
      </c>
      <c r="YK48" s="207" t="s">
        <v>69</v>
      </c>
      <c r="YL48" s="207" t="s">
        <v>69</v>
      </c>
      <c r="YM48" s="207" t="s">
        <v>69</v>
      </c>
      <c r="YN48" s="207" t="s">
        <v>69</v>
      </c>
      <c r="YO48" s="207" t="s">
        <v>69</v>
      </c>
      <c r="YP48" s="207" t="s">
        <v>69</v>
      </c>
      <c r="YQ48" s="207" t="s">
        <v>69</v>
      </c>
      <c r="YR48" s="207" t="s">
        <v>69</v>
      </c>
      <c r="YS48" s="207" t="s">
        <v>69</v>
      </c>
      <c r="YT48" s="207" t="s">
        <v>69</v>
      </c>
      <c r="YU48" s="207" t="s">
        <v>69</v>
      </c>
      <c r="YV48" s="207" t="s">
        <v>69</v>
      </c>
      <c r="YW48" s="207" t="s">
        <v>69</v>
      </c>
      <c r="YX48" s="207" t="s">
        <v>69</v>
      </c>
      <c r="YY48" s="207" t="s">
        <v>69</v>
      </c>
      <c r="YZ48" s="207" t="s">
        <v>69</v>
      </c>
      <c r="ZA48" s="207" t="s">
        <v>69</v>
      </c>
      <c r="ZB48" s="207" t="s">
        <v>69</v>
      </c>
      <c r="ZC48" s="207" t="s">
        <v>69</v>
      </c>
      <c r="ZD48" s="207" t="s">
        <v>69</v>
      </c>
      <c r="ZE48" s="207" t="s">
        <v>69</v>
      </c>
      <c r="ZF48" s="207" t="s">
        <v>69</v>
      </c>
      <c r="ZG48" s="207" t="s">
        <v>69</v>
      </c>
      <c r="ZH48" s="207" t="s">
        <v>69</v>
      </c>
      <c r="ZI48" s="207" t="s">
        <v>69</v>
      </c>
      <c r="ZJ48" s="207" t="s">
        <v>69</v>
      </c>
      <c r="ZK48" s="207" t="s">
        <v>69</v>
      </c>
      <c r="ZL48" s="207" t="s">
        <v>69</v>
      </c>
      <c r="ZM48" s="207" t="s">
        <v>69</v>
      </c>
      <c r="ZN48" s="207" t="s">
        <v>69</v>
      </c>
      <c r="ZO48" s="207" t="s">
        <v>69</v>
      </c>
      <c r="ZP48" s="207" t="s">
        <v>69</v>
      </c>
      <c r="ZQ48" s="207" t="s">
        <v>69</v>
      </c>
      <c r="ZR48" s="207" t="s">
        <v>69</v>
      </c>
      <c r="ZS48" s="207" t="s">
        <v>69</v>
      </c>
      <c r="ZT48" s="207" t="s">
        <v>69</v>
      </c>
      <c r="ZU48" s="207" t="s">
        <v>69</v>
      </c>
      <c r="ZV48" s="207" t="s">
        <v>69</v>
      </c>
      <c r="ZW48" s="207" t="s">
        <v>69</v>
      </c>
      <c r="ZX48" s="207" t="s">
        <v>69</v>
      </c>
      <c r="ZY48" s="207" t="s">
        <v>26</v>
      </c>
      <c r="ZZ48" s="207" t="s">
        <v>69</v>
      </c>
      <c r="AAA48" s="207" t="s">
        <v>158</v>
      </c>
      <c r="AAB48" s="207" t="s">
        <v>158</v>
      </c>
      <c r="AAC48" s="207" t="s">
        <v>158</v>
      </c>
      <c r="AAD48" s="207" t="s">
        <v>158</v>
      </c>
      <c r="AAE48" s="207" t="s">
        <v>158</v>
      </c>
      <c r="AAF48" s="207" t="s">
        <v>158</v>
      </c>
      <c r="AAG48" s="207" t="s">
        <v>158</v>
      </c>
      <c r="AAH48" s="207" t="s">
        <v>158</v>
      </c>
      <c r="AAI48" s="207" t="s">
        <v>158</v>
      </c>
      <c r="AAJ48" s="207" t="s">
        <v>158</v>
      </c>
      <c r="AAK48" s="207" t="s">
        <v>158</v>
      </c>
      <c r="AAL48" s="207" t="s">
        <v>158</v>
      </c>
      <c r="AAM48" s="207" t="s">
        <v>158</v>
      </c>
      <c r="AAN48" s="207" t="s">
        <v>158</v>
      </c>
      <c r="AAO48" s="207" t="s">
        <v>158</v>
      </c>
      <c r="AAP48" s="207" t="s">
        <v>158</v>
      </c>
      <c r="AAQ48" s="207" t="s">
        <v>158</v>
      </c>
      <c r="AAR48" s="207" t="s">
        <v>158</v>
      </c>
      <c r="AAS48" s="207" t="s">
        <v>158</v>
      </c>
      <c r="AAT48" s="207" t="s">
        <v>158</v>
      </c>
      <c r="AAU48" s="207" t="s">
        <v>158</v>
      </c>
      <c r="AAV48" s="207" t="s">
        <v>158</v>
      </c>
      <c r="AAW48" s="207" t="s">
        <v>158</v>
      </c>
      <c r="AAX48" s="207" t="s">
        <v>158</v>
      </c>
      <c r="AAY48" s="207" t="s">
        <v>158</v>
      </c>
      <c r="AAZ48" s="207" t="s">
        <v>158</v>
      </c>
      <c r="ABA48" s="306">
        <f>(ÜBERSICHT!K48)</f>
        <v>0</v>
      </c>
      <c r="ABB48" s="195">
        <f>(ÜBERSICHT!L48)</f>
        <v>0</v>
      </c>
      <c r="ABC48" s="206">
        <f t="shared" si="123"/>
        <v>1</v>
      </c>
      <c r="ABD48" s="34">
        <f t="shared" si="124"/>
        <v>1</v>
      </c>
      <c r="ABE48" s="34">
        <f t="shared" si="125"/>
        <v>0</v>
      </c>
      <c r="ABF48" s="34">
        <f t="shared" si="126"/>
        <v>0</v>
      </c>
      <c r="ABG48" s="34">
        <f t="shared" si="127"/>
        <v>0</v>
      </c>
      <c r="ABH48" s="34">
        <f t="shared" si="128"/>
        <v>0</v>
      </c>
      <c r="ABI48" s="34">
        <f t="shared" si="129"/>
        <v>695</v>
      </c>
      <c r="ABJ48" s="73">
        <f t="shared" si="130"/>
        <v>696</v>
      </c>
      <c r="ABK48" s="28"/>
      <c r="ABL48">
        <v>21</v>
      </c>
      <c r="ABM48" s="155">
        <v>1410</v>
      </c>
      <c r="ABN48" s="75" t="s">
        <v>866</v>
      </c>
      <c r="ABO48" s="28"/>
      <c r="ABP48" s="271" t="str">
        <f>(Mitglieder!C49)</f>
        <v>ZxG.2-</v>
      </c>
      <c r="ABQ48" s="216">
        <f t="shared" si="103"/>
        <v>1</v>
      </c>
      <c r="ABR48" s="216" t="e">
        <f t="shared" si="104"/>
        <v>#DIV/0!</v>
      </c>
      <c r="ABS48" s="34">
        <f t="shared" si="131"/>
        <v>0</v>
      </c>
      <c r="ABT48" s="34">
        <f t="shared" si="132"/>
        <v>0</v>
      </c>
      <c r="ABU48" s="34">
        <f t="shared" si="133"/>
        <v>0</v>
      </c>
      <c r="ABV48" s="34">
        <f t="shared" si="134"/>
        <v>0</v>
      </c>
      <c r="ABW48" s="34">
        <f t="shared" si="135"/>
        <v>0</v>
      </c>
      <c r="ABX48" s="34">
        <f t="shared" si="136"/>
        <v>31</v>
      </c>
      <c r="ABY48" s="73">
        <f t="shared" si="16"/>
        <v>31</v>
      </c>
      <c r="ABZ48" s="216" t="e">
        <f t="shared" si="105"/>
        <v>#DIV/0!</v>
      </c>
      <c r="ACA48" s="34">
        <f t="shared" si="137"/>
        <v>0</v>
      </c>
      <c r="ACB48" s="34">
        <f t="shared" si="138"/>
        <v>0</v>
      </c>
      <c r="ACC48" s="34">
        <f t="shared" si="139"/>
        <v>0</v>
      </c>
      <c r="ACD48" s="34">
        <f t="shared" si="140"/>
        <v>0</v>
      </c>
      <c r="ACE48" s="34">
        <f t="shared" si="141"/>
        <v>0</v>
      </c>
      <c r="ACF48" s="34">
        <f t="shared" si="142"/>
        <v>31</v>
      </c>
      <c r="ACG48" s="73">
        <f t="shared" si="113"/>
        <v>31</v>
      </c>
      <c r="ACH48" s="216" t="e">
        <f t="shared" si="106"/>
        <v>#DIV/0!</v>
      </c>
      <c r="ACI48" s="34">
        <f t="shared" si="143"/>
        <v>0</v>
      </c>
      <c r="ACJ48" s="34">
        <f t="shared" si="144"/>
        <v>0</v>
      </c>
      <c r="ACK48" s="34">
        <f t="shared" si="145"/>
        <v>0</v>
      </c>
      <c r="ACL48" s="34">
        <f t="shared" si="146"/>
        <v>0</v>
      </c>
      <c r="ACM48" s="34">
        <f t="shared" si="147"/>
        <v>0</v>
      </c>
      <c r="ACN48" s="34">
        <f t="shared" si="148"/>
        <v>31</v>
      </c>
      <c r="ACO48" s="73">
        <f t="shared" si="114"/>
        <v>31</v>
      </c>
      <c r="ACP48" s="216" t="e">
        <f t="shared" si="107"/>
        <v>#DIV/0!</v>
      </c>
      <c r="ACQ48" s="34">
        <f t="shared" si="149"/>
        <v>0</v>
      </c>
      <c r="ACR48" s="34">
        <f t="shared" si="150"/>
        <v>0</v>
      </c>
      <c r="ACS48" s="34">
        <f t="shared" si="151"/>
        <v>0</v>
      </c>
      <c r="ACT48" s="34">
        <f t="shared" si="152"/>
        <v>0</v>
      </c>
      <c r="ACU48" s="34">
        <f t="shared" si="153"/>
        <v>0</v>
      </c>
      <c r="ACV48" s="34">
        <f t="shared" si="154"/>
        <v>30</v>
      </c>
      <c r="ACW48" s="73">
        <f t="shared" si="115"/>
        <v>30</v>
      </c>
      <c r="ACX48" s="216" t="e">
        <f t="shared" si="108"/>
        <v>#DIV/0!</v>
      </c>
      <c r="ACY48" s="34">
        <f t="shared" si="155"/>
        <v>0</v>
      </c>
      <c r="ACZ48" s="34">
        <f t="shared" si="156"/>
        <v>0</v>
      </c>
      <c r="ADA48" s="34">
        <f t="shared" si="157"/>
        <v>0</v>
      </c>
      <c r="ADB48" s="34">
        <f t="shared" si="158"/>
        <v>0</v>
      </c>
      <c r="ADC48" s="34">
        <f t="shared" si="159"/>
        <v>0</v>
      </c>
      <c r="ADD48" s="34">
        <f t="shared" si="160"/>
        <v>31</v>
      </c>
      <c r="ADE48" s="73">
        <f t="shared" si="116"/>
        <v>31</v>
      </c>
      <c r="ADF48" s="216" t="e">
        <f t="shared" si="109"/>
        <v>#DIV/0!</v>
      </c>
      <c r="ADG48" s="34">
        <f t="shared" si="161"/>
        <v>0</v>
      </c>
      <c r="ADH48" s="34">
        <f t="shared" si="162"/>
        <v>0</v>
      </c>
      <c r="ADI48" s="34">
        <f t="shared" si="163"/>
        <v>0</v>
      </c>
      <c r="ADJ48" s="34">
        <f t="shared" si="164"/>
        <v>0</v>
      </c>
      <c r="ADK48" s="34">
        <f t="shared" si="165"/>
        <v>0</v>
      </c>
      <c r="ADL48" s="34">
        <f t="shared" si="166"/>
        <v>30</v>
      </c>
      <c r="ADM48" s="73">
        <f t="shared" si="117"/>
        <v>30</v>
      </c>
      <c r="ADN48" s="216" t="e">
        <f t="shared" si="110"/>
        <v>#DIV/0!</v>
      </c>
      <c r="ADO48" s="34">
        <f t="shared" si="167"/>
        <v>0</v>
      </c>
      <c r="ADP48" s="34">
        <f t="shared" si="168"/>
        <v>0</v>
      </c>
      <c r="ADQ48" s="34">
        <f t="shared" si="169"/>
        <v>0</v>
      </c>
      <c r="ADR48" s="34">
        <f t="shared" si="170"/>
        <v>0</v>
      </c>
      <c r="ADS48" s="34">
        <f t="shared" si="171"/>
        <v>0</v>
      </c>
      <c r="ADT48" s="34">
        <f t="shared" si="172"/>
        <v>31</v>
      </c>
      <c r="ADU48" s="73">
        <f t="shared" si="118"/>
        <v>31</v>
      </c>
      <c r="ADV48" s="216" t="e">
        <f t="shared" si="111"/>
        <v>#DIV/0!</v>
      </c>
      <c r="ADW48" s="34">
        <f t="shared" si="72"/>
        <v>0</v>
      </c>
      <c r="ADX48" s="34">
        <f t="shared" si="73"/>
        <v>0</v>
      </c>
      <c r="ADY48" s="34">
        <f t="shared" si="74"/>
        <v>0</v>
      </c>
      <c r="ADZ48" s="34">
        <f t="shared" si="75"/>
        <v>0</v>
      </c>
      <c r="AEA48" s="34">
        <f t="shared" si="76"/>
        <v>0</v>
      </c>
      <c r="AEB48" s="34">
        <f t="shared" si="77"/>
        <v>31</v>
      </c>
      <c r="AEC48" s="73">
        <f t="shared" si="119"/>
        <v>31</v>
      </c>
      <c r="AED48" s="216">
        <f t="shared" si="112"/>
        <v>1</v>
      </c>
      <c r="AEE48" s="34">
        <f t="shared" si="79"/>
        <v>1</v>
      </c>
      <c r="AEF48" s="34">
        <f t="shared" si="80"/>
        <v>0</v>
      </c>
      <c r="AEG48" s="34">
        <f t="shared" si="81"/>
        <v>0</v>
      </c>
      <c r="AEH48" s="34">
        <f t="shared" si="82"/>
        <v>0</v>
      </c>
      <c r="AEI48" s="34">
        <f t="shared" si="83"/>
        <v>0</v>
      </c>
      <c r="AEJ48" s="34">
        <f t="shared" si="84"/>
        <v>9</v>
      </c>
      <c r="AEK48" s="73">
        <f t="shared" si="120"/>
        <v>10</v>
      </c>
    </row>
    <row r="49" spans="1:817" x14ac:dyDescent="0.3">
      <c r="A49" s="200">
        <f t="shared" si="61"/>
        <v>47</v>
      </c>
      <c r="B49" s="283">
        <f>1*SUBTOTAL(3,A$3:A49)</f>
        <v>47</v>
      </c>
      <c r="C49" s="251" t="str">
        <f>(Mitglieder!C49)</f>
        <v>ZxG.2-</v>
      </c>
      <c r="D49" s="171" t="e">
        <f t="shared" si="121"/>
        <v>#DIV/0!</v>
      </c>
      <c r="E49" s="171" t="e">
        <f t="shared" si="122"/>
        <v>#DIV/0!</v>
      </c>
      <c r="F49" s="56"/>
      <c r="G49" s="207" t="s">
        <v>69</v>
      </c>
      <c r="H49" s="207" t="s">
        <v>69</v>
      </c>
      <c r="I49" s="207" t="s">
        <v>69</v>
      </c>
      <c r="J49" s="207" t="s">
        <v>69</v>
      </c>
      <c r="K49" s="207" t="s">
        <v>69</v>
      </c>
      <c r="L49" s="207" t="s">
        <v>69</v>
      </c>
      <c r="M49" s="207" t="s">
        <v>69</v>
      </c>
      <c r="N49" s="207" t="s">
        <v>69</v>
      </c>
      <c r="O49" s="207" t="s">
        <v>69</v>
      </c>
      <c r="P49" s="207" t="s">
        <v>69</v>
      </c>
      <c r="Q49" s="207" t="s">
        <v>69</v>
      </c>
      <c r="R49" s="207" t="s">
        <v>69</v>
      </c>
      <c r="S49" s="207" t="s">
        <v>69</v>
      </c>
      <c r="T49" s="207" t="s">
        <v>69</v>
      </c>
      <c r="U49" s="207" t="s">
        <v>69</v>
      </c>
      <c r="V49" s="207" t="s">
        <v>69</v>
      </c>
      <c r="W49" s="207" t="s">
        <v>69</v>
      </c>
      <c r="X49" s="207" t="s">
        <v>69</v>
      </c>
      <c r="Y49" s="207" t="s">
        <v>69</v>
      </c>
      <c r="Z49" s="207" t="s">
        <v>69</v>
      </c>
      <c r="AA49" s="207" t="s">
        <v>69</v>
      </c>
      <c r="AB49" s="207" t="s">
        <v>69</v>
      </c>
      <c r="AC49" s="207" t="s">
        <v>69</v>
      </c>
      <c r="AD49" s="207" t="s">
        <v>69</v>
      </c>
      <c r="AE49" s="207" t="s">
        <v>69</v>
      </c>
      <c r="AF49" s="207" t="s">
        <v>69</v>
      </c>
      <c r="AG49" s="207" t="s">
        <v>69</v>
      </c>
      <c r="AH49" s="207" t="s">
        <v>69</v>
      </c>
      <c r="AI49" s="207" t="s">
        <v>69</v>
      </c>
      <c r="AJ49" s="207" t="s">
        <v>69</v>
      </c>
      <c r="AK49" s="207" t="s">
        <v>69</v>
      </c>
      <c r="AL49" s="207" t="s">
        <v>69</v>
      </c>
      <c r="AM49" s="207" t="s">
        <v>69</v>
      </c>
      <c r="AN49" s="207" t="s">
        <v>69</v>
      </c>
      <c r="AO49" s="207" t="s">
        <v>69</v>
      </c>
      <c r="AP49" s="207" t="s">
        <v>69</v>
      </c>
      <c r="AQ49" s="207" t="s">
        <v>69</v>
      </c>
      <c r="AR49" s="207" t="s">
        <v>69</v>
      </c>
      <c r="AS49" s="207" t="s">
        <v>69</v>
      </c>
      <c r="AT49" s="207" t="s">
        <v>69</v>
      </c>
      <c r="AU49" s="207" t="s">
        <v>69</v>
      </c>
      <c r="AV49" s="207" t="s">
        <v>69</v>
      </c>
      <c r="AW49" s="207" t="s">
        <v>69</v>
      </c>
      <c r="AX49" s="207" t="s">
        <v>69</v>
      </c>
      <c r="AY49" s="207" t="s">
        <v>69</v>
      </c>
      <c r="AZ49" s="207" t="s">
        <v>69</v>
      </c>
      <c r="BA49" s="207" t="s">
        <v>69</v>
      </c>
      <c r="BB49" s="207" t="s">
        <v>69</v>
      </c>
      <c r="BC49" s="207" t="s">
        <v>69</v>
      </c>
      <c r="BD49" s="207" t="s">
        <v>69</v>
      </c>
      <c r="BE49" s="207" t="s">
        <v>69</v>
      </c>
      <c r="BF49" s="207" t="s">
        <v>69</v>
      </c>
      <c r="BG49" s="207" t="s">
        <v>69</v>
      </c>
      <c r="BH49" s="207" t="s">
        <v>69</v>
      </c>
      <c r="BI49" s="207" t="s">
        <v>69</v>
      </c>
      <c r="BJ49" s="207" t="s">
        <v>69</v>
      </c>
      <c r="BK49" s="207" t="s">
        <v>69</v>
      </c>
      <c r="BL49" s="207" t="s">
        <v>69</v>
      </c>
      <c r="BM49" s="207" t="s">
        <v>69</v>
      </c>
      <c r="BN49" s="207" t="s">
        <v>69</v>
      </c>
      <c r="BO49" s="207" t="s">
        <v>69</v>
      </c>
      <c r="BP49" s="207" t="s">
        <v>69</v>
      </c>
      <c r="BQ49" s="207" t="s">
        <v>69</v>
      </c>
      <c r="BR49" s="207" t="s">
        <v>69</v>
      </c>
      <c r="BS49" s="207" t="s">
        <v>69</v>
      </c>
      <c r="BT49" s="207" t="s">
        <v>69</v>
      </c>
      <c r="BU49" s="207" t="s">
        <v>69</v>
      </c>
      <c r="BV49" s="207" t="s">
        <v>69</v>
      </c>
      <c r="BW49" s="207" t="s">
        <v>69</v>
      </c>
      <c r="BX49" s="207" t="s">
        <v>69</v>
      </c>
      <c r="BY49" s="207" t="s">
        <v>69</v>
      </c>
      <c r="BZ49" s="207" t="s">
        <v>69</v>
      </c>
      <c r="CA49" s="207" t="s">
        <v>69</v>
      </c>
      <c r="CB49" s="207" t="s">
        <v>69</v>
      </c>
      <c r="CC49" s="207" t="s">
        <v>69</v>
      </c>
      <c r="CD49" s="207" t="s">
        <v>69</v>
      </c>
      <c r="CE49" s="207" t="s">
        <v>69</v>
      </c>
      <c r="CF49" s="207" t="s">
        <v>69</v>
      </c>
      <c r="CG49" s="207" t="s">
        <v>69</v>
      </c>
      <c r="CH49" s="207" t="s">
        <v>69</v>
      </c>
      <c r="CI49" s="207" t="s">
        <v>69</v>
      </c>
      <c r="CJ49" s="207" t="s">
        <v>69</v>
      </c>
      <c r="CK49" s="207" t="s">
        <v>69</v>
      </c>
      <c r="CL49" s="207" t="s">
        <v>69</v>
      </c>
      <c r="CM49" s="207" t="s">
        <v>69</v>
      </c>
      <c r="CN49" s="207" t="s">
        <v>69</v>
      </c>
      <c r="CO49" s="207" t="s">
        <v>69</v>
      </c>
      <c r="CP49" s="207" t="s">
        <v>69</v>
      </c>
      <c r="CQ49" s="207" t="s">
        <v>69</v>
      </c>
      <c r="CR49" s="207" t="s">
        <v>69</v>
      </c>
      <c r="CS49" s="207" t="s">
        <v>69</v>
      </c>
      <c r="CT49" s="207" t="s">
        <v>69</v>
      </c>
      <c r="CU49" s="207" t="s">
        <v>69</v>
      </c>
      <c r="CV49" s="207" t="s">
        <v>69</v>
      </c>
      <c r="CW49" s="207" t="s">
        <v>69</v>
      </c>
      <c r="CX49" s="207" t="s">
        <v>69</v>
      </c>
      <c r="CY49" s="207" t="s">
        <v>69</v>
      </c>
      <c r="CZ49" s="207" t="s">
        <v>69</v>
      </c>
      <c r="DA49" s="207" t="s">
        <v>69</v>
      </c>
      <c r="DB49" s="207" t="s">
        <v>69</v>
      </c>
      <c r="DC49" s="207" t="s">
        <v>69</v>
      </c>
      <c r="DD49" s="207" t="s">
        <v>69</v>
      </c>
      <c r="DE49" s="207" t="s">
        <v>69</v>
      </c>
      <c r="DF49" s="207" t="s">
        <v>69</v>
      </c>
      <c r="DG49" s="207" t="s">
        <v>69</v>
      </c>
      <c r="DH49" s="207" t="s">
        <v>69</v>
      </c>
      <c r="DI49" s="207" t="s">
        <v>69</v>
      </c>
      <c r="DJ49" s="207" t="s">
        <v>69</v>
      </c>
      <c r="DK49" s="207" t="s">
        <v>69</v>
      </c>
      <c r="DL49" s="207" t="s">
        <v>69</v>
      </c>
      <c r="DM49" s="207" t="s">
        <v>69</v>
      </c>
      <c r="DN49" s="207" t="s">
        <v>69</v>
      </c>
      <c r="DO49" s="207" t="s">
        <v>69</v>
      </c>
      <c r="DP49" s="207" t="s">
        <v>69</v>
      </c>
      <c r="DQ49" s="207" t="s">
        <v>69</v>
      </c>
      <c r="DR49" s="207" t="s">
        <v>69</v>
      </c>
      <c r="DS49" s="207" t="s">
        <v>69</v>
      </c>
      <c r="DT49" s="207" t="s">
        <v>69</v>
      </c>
      <c r="DU49" s="207" t="s">
        <v>69</v>
      </c>
      <c r="DV49" s="207" t="s">
        <v>69</v>
      </c>
      <c r="DW49" s="207" t="s">
        <v>69</v>
      </c>
      <c r="DX49" s="207" t="s">
        <v>69</v>
      </c>
      <c r="DY49" s="207" t="s">
        <v>69</v>
      </c>
      <c r="DZ49" s="207" t="s">
        <v>69</v>
      </c>
      <c r="EA49" s="207" t="s">
        <v>69</v>
      </c>
      <c r="EB49" s="207" t="s">
        <v>69</v>
      </c>
      <c r="EC49" s="207" t="s">
        <v>69</v>
      </c>
      <c r="ED49" s="207" t="s">
        <v>69</v>
      </c>
      <c r="EE49" s="207" t="s">
        <v>69</v>
      </c>
      <c r="EF49" s="207" t="s">
        <v>69</v>
      </c>
      <c r="EG49" s="207" t="s">
        <v>69</v>
      </c>
      <c r="EH49" s="207" t="s">
        <v>69</v>
      </c>
      <c r="EI49" s="207" t="s">
        <v>69</v>
      </c>
      <c r="EJ49" s="207" t="s">
        <v>69</v>
      </c>
      <c r="EK49" s="207" t="s">
        <v>69</v>
      </c>
      <c r="EL49" s="207" t="s">
        <v>69</v>
      </c>
      <c r="EM49" s="207" t="s">
        <v>69</v>
      </c>
      <c r="EN49" s="207" t="s">
        <v>69</v>
      </c>
      <c r="EO49" s="207" t="s">
        <v>69</v>
      </c>
      <c r="EP49" s="207" t="s">
        <v>69</v>
      </c>
      <c r="EQ49" s="207" t="s">
        <v>69</v>
      </c>
      <c r="ER49" s="207" t="s">
        <v>69</v>
      </c>
      <c r="ES49" s="207" t="s">
        <v>69</v>
      </c>
      <c r="ET49" s="207" t="s">
        <v>69</v>
      </c>
      <c r="EU49" s="207" t="s">
        <v>69</v>
      </c>
      <c r="EV49" s="207" t="s">
        <v>69</v>
      </c>
      <c r="EW49" s="207" t="s">
        <v>69</v>
      </c>
      <c r="EX49" s="207" t="s">
        <v>69</v>
      </c>
      <c r="EY49" s="207" t="s">
        <v>69</v>
      </c>
      <c r="EZ49" s="207" t="s">
        <v>69</v>
      </c>
      <c r="FA49" s="207" t="s">
        <v>69</v>
      </c>
      <c r="FB49" s="207" t="s">
        <v>69</v>
      </c>
      <c r="FC49" s="207" t="s">
        <v>69</v>
      </c>
      <c r="FD49" s="207" t="s">
        <v>69</v>
      </c>
      <c r="FE49" s="207" t="s">
        <v>69</v>
      </c>
      <c r="FF49" s="207" t="s">
        <v>69</v>
      </c>
      <c r="FG49" s="207" t="s">
        <v>69</v>
      </c>
      <c r="FH49" s="207" t="s">
        <v>69</v>
      </c>
      <c r="FI49" s="207" t="s">
        <v>69</v>
      </c>
      <c r="FJ49" s="207" t="s">
        <v>69</v>
      </c>
      <c r="FK49" s="207" t="s">
        <v>69</v>
      </c>
      <c r="FL49" s="207" t="s">
        <v>69</v>
      </c>
      <c r="FM49" s="207" t="s">
        <v>69</v>
      </c>
      <c r="FN49" s="207" t="s">
        <v>69</v>
      </c>
      <c r="FO49" s="207" t="s">
        <v>69</v>
      </c>
      <c r="FP49" s="207" t="s">
        <v>69</v>
      </c>
      <c r="FQ49" s="207" t="s">
        <v>69</v>
      </c>
      <c r="FR49" s="207" t="s">
        <v>69</v>
      </c>
      <c r="FS49" s="207" t="s">
        <v>69</v>
      </c>
      <c r="FT49" s="207" t="s">
        <v>69</v>
      </c>
      <c r="FU49" s="207" t="s">
        <v>69</v>
      </c>
      <c r="FV49" s="207" t="s">
        <v>69</v>
      </c>
      <c r="FW49" s="207" t="s">
        <v>69</v>
      </c>
      <c r="FX49" s="207" t="s">
        <v>69</v>
      </c>
      <c r="FY49" s="207" t="s">
        <v>69</v>
      </c>
      <c r="FZ49" s="207" t="s">
        <v>69</v>
      </c>
      <c r="GA49" s="207" t="s">
        <v>69</v>
      </c>
      <c r="GB49" s="207" t="s">
        <v>69</v>
      </c>
      <c r="GC49" s="207" t="s">
        <v>69</v>
      </c>
      <c r="GD49" s="207" t="s">
        <v>69</v>
      </c>
      <c r="GE49" s="207" t="s">
        <v>69</v>
      </c>
      <c r="GF49" s="207" t="s">
        <v>69</v>
      </c>
      <c r="GG49" s="207" t="s">
        <v>69</v>
      </c>
      <c r="GH49" s="207" t="s">
        <v>69</v>
      </c>
      <c r="GI49" s="207" t="s">
        <v>69</v>
      </c>
      <c r="GJ49" s="207" t="s">
        <v>69</v>
      </c>
      <c r="GK49" s="207" t="s">
        <v>69</v>
      </c>
      <c r="GL49" s="207" t="s">
        <v>69</v>
      </c>
      <c r="GM49" s="207" t="s">
        <v>69</v>
      </c>
      <c r="GN49" s="207" t="s">
        <v>69</v>
      </c>
      <c r="GO49" s="207" t="s">
        <v>69</v>
      </c>
      <c r="GP49" s="207" t="s">
        <v>69</v>
      </c>
      <c r="GQ49" s="207" t="s">
        <v>69</v>
      </c>
      <c r="GR49" s="207" t="s">
        <v>69</v>
      </c>
      <c r="GS49" s="207" t="s">
        <v>69</v>
      </c>
      <c r="GT49" s="207" t="s">
        <v>69</v>
      </c>
      <c r="GU49" s="207" t="s">
        <v>69</v>
      </c>
      <c r="GV49" s="207" t="s">
        <v>69</v>
      </c>
      <c r="GW49" s="207" t="s">
        <v>69</v>
      </c>
      <c r="GX49" s="207" t="s">
        <v>69</v>
      </c>
      <c r="GY49" s="207" t="s">
        <v>69</v>
      </c>
      <c r="GZ49" s="207" t="s">
        <v>69</v>
      </c>
      <c r="HA49" s="207" t="s">
        <v>69</v>
      </c>
      <c r="HB49" s="207" t="s">
        <v>69</v>
      </c>
      <c r="HC49" s="207" t="s">
        <v>69</v>
      </c>
      <c r="HD49" s="207" t="s">
        <v>69</v>
      </c>
      <c r="HE49" s="207" t="s">
        <v>69</v>
      </c>
      <c r="HF49" s="207" t="s">
        <v>69</v>
      </c>
      <c r="HG49" s="207" t="s">
        <v>69</v>
      </c>
      <c r="HH49" s="207" t="s">
        <v>69</v>
      </c>
      <c r="HI49" s="207" t="s">
        <v>69</v>
      </c>
      <c r="HJ49" s="207" t="s">
        <v>69</v>
      </c>
      <c r="HK49" s="207" t="s">
        <v>69</v>
      </c>
      <c r="HL49" s="207" t="s">
        <v>69</v>
      </c>
      <c r="HM49" s="207" t="s">
        <v>69</v>
      </c>
      <c r="HN49" s="207" t="s">
        <v>69</v>
      </c>
      <c r="HO49" s="207" t="s">
        <v>69</v>
      </c>
      <c r="HP49" s="207" t="s">
        <v>69</v>
      </c>
      <c r="HQ49" s="207" t="s">
        <v>69</v>
      </c>
      <c r="HR49" s="207" t="s">
        <v>69</v>
      </c>
      <c r="HS49" s="207" t="s">
        <v>69</v>
      </c>
      <c r="HT49" s="207" t="s">
        <v>69</v>
      </c>
      <c r="HU49" s="207" t="s">
        <v>69</v>
      </c>
      <c r="HV49" s="207" t="s">
        <v>69</v>
      </c>
      <c r="HW49" s="207" t="s">
        <v>69</v>
      </c>
      <c r="HX49" s="207" t="s">
        <v>69</v>
      </c>
      <c r="HY49" s="207" t="s">
        <v>69</v>
      </c>
      <c r="HZ49" s="207" t="s">
        <v>69</v>
      </c>
      <c r="IA49" s="207" t="s">
        <v>69</v>
      </c>
      <c r="IB49" s="207" t="s">
        <v>69</v>
      </c>
      <c r="IC49" s="207" t="s">
        <v>69</v>
      </c>
      <c r="ID49" s="207" t="s">
        <v>69</v>
      </c>
      <c r="IE49" s="207" t="s">
        <v>69</v>
      </c>
      <c r="IF49" s="207" t="s">
        <v>69</v>
      </c>
      <c r="IG49" s="207" t="s">
        <v>69</v>
      </c>
      <c r="IH49" s="207" t="s">
        <v>69</v>
      </c>
      <c r="II49" s="207" t="s">
        <v>69</v>
      </c>
      <c r="IJ49" s="207" t="s">
        <v>69</v>
      </c>
      <c r="IK49" s="207" t="s">
        <v>69</v>
      </c>
      <c r="IL49" s="207" t="s">
        <v>69</v>
      </c>
      <c r="IM49" s="207" t="s">
        <v>69</v>
      </c>
      <c r="IN49" s="207" t="s">
        <v>69</v>
      </c>
      <c r="IO49" s="207" t="s">
        <v>69</v>
      </c>
      <c r="IP49" s="207" t="s">
        <v>69</v>
      </c>
      <c r="IQ49" s="207" t="s">
        <v>69</v>
      </c>
      <c r="IR49" s="207" t="s">
        <v>69</v>
      </c>
      <c r="IS49" s="207" t="s">
        <v>69</v>
      </c>
      <c r="IT49" s="207" t="s">
        <v>69</v>
      </c>
      <c r="IU49" s="207" t="s">
        <v>69</v>
      </c>
      <c r="IV49" s="207" t="s">
        <v>69</v>
      </c>
      <c r="IW49" s="207" t="s">
        <v>69</v>
      </c>
      <c r="IX49" s="207" t="s">
        <v>69</v>
      </c>
      <c r="IY49" s="207" t="s">
        <v>69</v>
      </c>
      <c r="IZ49" s="207" t="s">
        <v>69</v>
      </c>
      <c r="JA49" s="207" t="s">
        <v>69</v>
      </c>
      <c r="JB49" s="207" t="s">
        <v>69</v>
      </c>
      <c r="JC49" s="207" t="s">
        <v>69</v>
      </c>
      <c r="JD49" s="207" t="s">
        <v>69</v>
      </c>
      <c r="JE49" s="207" t="s">
        <v>69</v>
      </c>
      <c r="JF49" s="207" t="s">
        <v>69</v>
      </c>
      <c r="JG49" s="207" t="s">
        <v>69</v>
      </c>
      <c r="JH49" s="207" t="s">
        <v>69</v>
      </c>
      <c r="JI49" s="207" t="s">
        <v>69</v>
      </c>
      <c r="JJ49" s="207" t="s">
        <v>69</v>
      </c>
      <c r="JK49" s="207" t="s">
        <v>69</v>
      </c>
      <c r="JL49" s="207" t="s">
        <v>69</v>
      </c>
      <c r="JM49" s="207" t="s">
        <v>69</v>
      </c>
      <c r="JN49" s="207" t="s">
        <v>69</v>
      </c>
      <c r="JO49" s="207" t="s">
        <v>69</v>
      </c>
      <c r="JP49" s="207" t="s">
        <v>69</v>
      </c>
      <c r="JQ49" s="207" t="s">
        <v>69</v>
      </c>
      <c r="JR49" s="207" t="s">
        <v>69</v>
      </c>
      <c r="JS49" s="207" t="s">
        <v>69</v>
      </c>
      <c r="JT49" s="207" t="s">
        <v>69</v>
      </c>
      <c r="JU49" s="207" t="s">
        <v>69</v>
      </c>
      <c r="JV49" s="207" t="s">
        <v>69</v>
      </c>
      <c r="JW49" s="207" t="s">
        <v>69</v>
      </c>
      <c r="JX49" s="207" t="s">
        <v>69</v>
      </c>
      <c r="JY49" s="207" t="s">
        <v>69</v>
      </c>
      <c r="JZ49" s="207" t="s">
        <v>69</v>
      </c>
      <c r="KA49" s="207" t="s">
        <v>69</v>
      </c>
      <c r="KB49" s="207" t="s">
        <v>69</v>
      </c>
      <c r="KC49" s="207" t="s">
        <v>69</v>
      </c>
      <c r="KD49" s="207" t="s">
        <v>69</v>
      </c>
      <c r="KE49" s="207" t="s">
        <v>69</v>
      </c>
      <c r="KF49" s="207" t="s">
        <v>69</v>
      </c>
      <c r="KG49" s="207" t="s">
        <v>69</v>
      </c>
      <c r="KH49" s="207" t="s">
        <v>69</v>
      </c>
      <c r="KI49" s="207" t="s">
        <v>69</v>
      </c>
      <c r="KJ49" s="207" t="s">
        <v>69</v>
      </c>
      <c r="KK49" s="207" t="s">
        <v>69</v>
      </c>
      <c r="KL49" s="207" t="s">
        <v>69</v>
      </c>
      <c r="KM49" s="207" t="s">
        <v>69</v>
      </c>
      <c r="KN49" s="207" t="s">
        <v>69</v>
      </c>
      <c r="KO49" s="207" t="s">
        <v>69</v>
      </c>
      <c r="KP49" s="207" t="s">
        <v>69</v>
      </c>
      <c r="KQ49" s="207" t="s">
        <v>69</v>
      </c>
      <c r="KR49" s="207" t="s">
        <v>69</v>
      </c>
      <c r="KS49" s="207" t="s">
        <v>69</v>
      </c>
      <c r="KT49" s="207" t="s">
        <v>69</v>
      </c>
      <c r="KU49" s="207" t="s">
        <v>69</v>
      </c>
      <c r="KV49" s="207" t="s">
        <v>69</v>
      </c>
      <c r="KW49" s="207" t="s">
        <v>69</v>
      </c>
      <c r="KX49" s="207" t="s">
        <v>69</v>
      </c>
      <c r="KY49" s="207" t="s">
        <v>69</v>
      </c>
      <c r="KZ49" s="207" t="s">
        <v>69</v>
      </c>
      <c r="LA49" s="207" t="s">
        <v>69</v>
      </c>
      <c r="LB49" s="207" t="s">
        <v>69</v>
      </c>
      <c r="LC49" s="207" t="s">
        <v>69</v>
      </c>
      <c r="LD49" s="207" t="s">
        <v>69</v>
      </c>
      <c r="LE49" s="207" t="s">
        <v>69</v>
      </c>
      <c r="LF49" s="207" t="s">
        <v>69</v>
      </c>
      <c r="LG49" s="207" t="s">
        <v>69</v>
      </c>
      <c r="LH49" s="207" t="s">
        <v>69</v>
      </c>
      <c r="LI49" s="207" t="s">
        <v>69</v>
      </c>
      <c r="LJ49" s="207" t="s">
        <v>69</v>
      </c>
      <c r="LK49" s="207" t="s">
        <v>69</v>
      </c>
      <c r="LL49" s="207" t="s">
        <v>69</v>
      </c>
      <c r="LM49" s="207" t="s">
        <v>69</v>
      </c>
      <c r="LN49" s="207" t="s">
        <v>69</v>
      </c>
      <c r="LO49" s="207" t="s">
        <v>69</v>
      </c>
      <c r="LP49" s="207" t="s">
        <v>69</v>
      </c>
      <c r="LQ49" s="207" t="s">
        <v>69</v>
      </c>
      <c r="LR49" s="207" t="s">
        <v>69</v>
      </c>
      <c r="LS49" s="207" t="s">
        <v>69</v>
      </c>
      <c r="LT49" s="207" t="s">
        <v>69</v>
      </c>
      <c r="LU49" s="207" t="s">
        <v>69</v>
      </c>
      <c r="LV49" s="207" t="s">
        <v>69</v>
      </c>
      <c r="LW49" s="207" t="s">
        <v>69</v>
      </c>
      <c r="LX49" s="207" t="s">
        <v>69</v>
      </c>
      <c r="LY49" s="207" t="s">
        <v>69</v>
      </c>
      <c r="LZ49" s="207" t="s">
        <v>69</v>
      </c>
      <c r="MA49" s="207" t="s">
        <v>69</v>
      </c>
      <c r="MB49" s="207" t="s">
        <v>69</v>
      </c>
      <c r="MC49" s="207" t="s">
        <v>69</v>
      </c>
      <c r="MD49" s="207" t="s">
        <v>69</v>
      </c>
      <c r="ME49" s="207" t="s">
        <v>69</v>
      </c>
      <c r="MF49" s="207" t="s">
        <v>69</v>
      </c>
      <c r="MG49" s="207" t="s">
        <v>69</v>
      </c>
      <c r="MH49" s="207" t="s">
        <v>69</v>
      </c>
      <c r="MI49" s="207" t="s">
        <v>69</v>
      </c>
      <c r="MJ49" s="207" t="s">
        <v>69</v>
      </c>
      <c r="MK49" s="207" t="s">
        <v>69</v>
      </c>
      <c r="ML49" s="207" t="s">
        <v>69</v>
      </c>
      <c r="MM49" s="207" t="s">
        <v>69</v>
      </c>
      <c r="MN49" s="207" t="s">
        <v>69</v>
      </c>
      <c r="MO49" s="207" t="s">
        <v>69</v>
      </c>
      <c r="MP49" s="207" t="s">
        <v>69</v>
      </c>
      <c r="MQ49" s="207" t="s">
        <v>69</v>
      </c>
      <c r="MR49" s="207" t="s">
        <v>69</v>
      </c>
      <c r="MS49" s="207" t="s">
        <v>69</v>
      </c>
      <c r="MT49" s="207" t="s">
        <v>69</v>
      </c>
      <c r="MU49" s="207" t="s">
        <v>69</v>
      </c>
      <c r="MV49" s="207" t="s">
        <v>69</v>
      </c>
      <c r="MW49" s="207" t="s">
        <v>69</v>
      </c>
      <c r="MX49" s="207" t="s">
        <v>69</v>
      </c>
      <c r="MY49" s="207" t="s">
        <v>69</v>
      </c>
      <c r="MZ49" s="207" t="s">
        <v>69</v>
      </c>
      <c r="NA49" s="207" t="s">
        <v>69</v>
      </c>
      <c r="NB49" s="207" t="s">
        <v>69</v>
      </c>
      <c r="NC49" s="207" t="s">
        <v>69</v>
      </c>
      <c r="ND49" s="207" t="s">
        <v>69</v>
      </c>
      <c r="NE49" s="207" t="s">
        <v>69</v>
      </c>
      <c r="NF49" s="207" t="s">
        <v>69</v>
      </c>
      <c r="NG49" s="207" t="s">
        <v>69</v>
      </c>
      <c r="NH49" s="207" t="s">
        <v>69</v>
      </c>
      <c r="NI49" s="207" t="s">
        <v>69</v>
      </c>
      <c r="NJ49" s="207" t="s">
        <v>69</v>
      </c>
      <c r="NK49" s="207" t="s">
        <v>69</v>
      </c>
      <c r="NL49" s="207" t="s">
        <v>69</v>
      </c>
      <c r="NM49" s="207" t="s">
        <v>69</v>
      </c>
      <c r="NN49" s="207" t="s">
        <v>69</v>
      </c>
      <c r="NO49" s="207" t="s">
        <v>69</v>
      </c>
      <c r="NP49" s="207" t="s">
        <v>69</v>
      </c>
      <c r="NQ49" s="207" t="s">
        <v>69</v>
      </c>
      <c r="NR49" s="207" t="s">
        <v>69</v>
      </c>
      <c r="NS49" s="207" t="s">
        <v>69</v>
      </c>
      <c r="NT49" s="207" t="s">
        <v>69</v>
      </c>
      <c r="NU49" s="207" t="s">
        <v>69</v>
      </c>
      <c r="NV49" s="207" t="s">
        <v>69</v>
      </c>
      <c r="NW49" s="207" t="s">
        <v>69</v>
      </c>
      <c r="NX49" s="207" t="s">
        <v>69</v>
      </c>
      <c r="NY49" s="207" t="s">
        <v>69</v>
      </c>
      <c r="NZ49" s="207" t="s">
        <v>69</v>
      </c>
      <c r="OA49" s="207" t="s">
        <v>69</v>
      </c>
      <c r="OB49" s="207" t="s">
        <v>69</v>
      </c>
      <c r="OC49" s="207" t="s">
        <v>69</v>
      </c>
      <c r="OD49" s="207" t="s">
        <v>69</v>
      </c>
      <c r="OE49" s="207" t="s">
        <v>69</v>
      </c>
      <c r="OF49" s="207" t="s">
        <v>69</v>
      </c>
      <c r="OG49" s="207" t="s">
        <v>69</v>
      </c>
      <c r="OH49" s="207" t="s">
        <v>69</v>
      </c>
      <c r="OI49" s="207" t="s">
        <v>69</v>
      </c>
      <c r="OJ49" s="207" t="s">
        <v>69</v>
      </c>
      <c r="OK49" s="207" t="s">
        <v>69</v>
      </c>
      <c r="OL49" s="207" t="s">
        <v>69</v>
      </c>
      <c r="OM49" s="207" t="s">
        <v>69</v>
      </c>
      <c r="ON49" s="207" t="s">
        <v>69</v>
      </c>
      <c r="OO49" s="207" t="s">
        <v>69</v>
      </c>
      <c r="OP49" s="207" t="s">
        <v>69</v>
      </c>
      <c r="OQ49" s="207" t="s">
        <v>69</v>
      </c>
      <c r="OR49" s="207" t="s">
        <v>69</v>
      </c>
      <c r="OS49" s="207" t="s">
        <v>69</v>
      </c>
      <c r="OT49" s="207" t="s">
        <v>69</v>
      </c>
      <c r="OU49" s="207" t="s">
        <v>69</v>
      </c>
      <c r="OV49" s="207" t="s">
        <v>69</v>
      </c>
      <c r="OW49" s="207" t="s">
        <v>69</v>
      </c>
      <c r="OX49" s="207" t="s">
        <v>69</v>
      </c>
      <c r="OY49" s="207" t="s">
        <v>69</v>
      </c>
      <c r="OZ49" s="207" t="s">
        <v>69</v>
      </c>
      <c r="PA49" s="207" t="s">
        <v>69</v>
      </c>
      <c r="PB49" s="207" t="s">
        <v>69</v>
      </c>
      <c r="PC49" s="207" t="s">
        <v>69</v>
      </c>
      <c r="PD49" s="207" t="s">
        <v>69</v>
      </c>
      <c r="PE49" s="207" t="s">
        <v>69</v>
      </c>
      <c r="PF49" s="207" t="s">
        <v>69</v>
      </c>
      <c r="PG49" s="207" t="s">
        <v>69</v>
      </c>
      <c r="PH49" s="207" t="s">
        <v>69</v>
      </c>
      <c r="PI49" s="207" t="s">
        <v>69</v>
      </c>
      <c r="PJ49" s="207" t="s">
        <v>69</v>
      </c>
      <c r="PK49" s="207" t="s">
        <v>69</v>
      </c>
      <c r="PL49" s="207" t="s">
        <v>69</v>
      </c>
      <c r="PM49" s="207" t="s">
        <v>69</v>
      </c>
      <c r="PN49" s="207" t="s">
        <v>69</v>
      </c>
      <c r="PO49" s="207" t="s">
        <v>69</v>
      </c>
      <c r="PP49" s="207" t="s">
        <v>69</v>
      </c>
      <c r="PQ49" s="207" t="s">
        <v>69</v>
      </c>
      <c r="PR49" s="207" t="s">
        <v>69</v>
      </c>
      <c r="PS49" s="207" t="s">
        <v>69</v>
      </c>
      <c r="PT49" s="207" t="s">
        <v>69</v>
      </c>
      <c r="PU49" s="207" t="s">
        <v>69</v>
      </c>
      <c r="PV49" s="207" t="s">
        <v>69</v>
      </c>
      <c r="PW49" s="207" t="s">
        <v>69</v>
      </c>
      <c r="PX49" s="207" t="s">
        <v>69</v>
      </c>
      <c r="PY49" s="207" t="s">
        <v>69</v>
      </c>
      <c r="PZ49" s="207" t="s">
        <v>69</v>
      </c>
      <c r="QA49" s="207" t="s">
        <v>69</v>
      </c>
      <c r="QB49" s="207" t="s">
        <v>69</v>
      </c>
      <c r="QC49" s="207" t="s">
        <v>69</v>
      </c>
      <c r="QD49" s="207" t="s">
        <v>69</v>
      </c>
      <c r="QE49" s="207" t="s">
        <v>69</v>
      </c>
      <c r="QF49" s="207" t="s">
        <v>69</v>
      </c>
      <c r="QG49" s="207" t="s">
        <v>69</v>
      </c>
      <c r="QH49" s="207" t="s">
        <v>69</v>
      </c>
      <c r="QI49" s="207" t="s">
        <v>69</v>
      </c>
      <c r="QJ49" s="207" t="s">
        <v>69</v>
      </c>
      <c r="QK49" s="207" t="s">
        <v>69</v>
      </c>
      <c r="QL49" s="207" t="s">
        <v>69</v>
      </c>
      <c r="QM49" s="207" t="s">
        <v>69</v>
      </c>
      <c r="QN49" s="207" t="s">
        <v>69</v>
      </c>
      <c r="QO49" s="207" t="s">
        <v>69</v>
      </c>
      <c r="QP49" s="207" t="s">
        <v>69</v>
      </c>
      <c r="QQ49" s="207" t="s">
        <v>69</v>
      </c>
      <c r="QR49" s="207" t="s">
        <v>69</v>
      </c>
      <c r="QS49" s="207" t="s">
        <v>69</v>
      </c>
      <c r="QT49" s="207" t="s">
        <v>69</v>
      </c>
      <c r="QU49" s="207" t="s">
        <v>69</v>
      </c>
      <c r="QV49" s="207" t="s">
        <v>69</v>
      </c>
      <c r="QW49" s="207" t="s">
        <v>69</v>
      </c>
      <c r="QX49" s="207" t="s">
        <v>69</v>
      </c>
      <c r="QY49" s="207" t="s">
        <v>69</v>
      </c>
      <c r="QZ49" s="207" t="s">
        <v>69</v>
      </c>
      <c r="RA49" s="207" t="s">
        <v>69</v>
      </c>
      <c r="RB49" s="207" t="s">
        <v>69</v>
      </c>
      <c r="RC49" s="207" t="s">
        <v>69</v>
      </c>
      <c r="RD49" s="207" t="s">
        <v>69</v>
      </c>
      <c r="RE49" s="207" t="s">
        <v>69</v>
      </c>
      <c r="RF49" s="207" t="s">
        <v>69</v>
      </c>
      <c r="RG49" s="207" t="s">
        <v>69</v>
      </c>
      <c r="RH49" s="207" t="s">
        <v>69</v>
      </c>
      <c r="RI49" s="207" t="s">
        <v>69</v>
      </c>
      <c r="RJ49" s="207" t="s">
        <v>69</v>
      </c>
      <c r="RK49" s="207" t="s">
        <v>69</v>
      </c>
      <c r="RL49" s="207" t="s">
        <v>69</v>
      </c>
      <c r="RM49" s="207" t="s">
        <v>69</v>
      </c>
      <c r="RN49" s="207" t="s">
        <v>69</v>
      </c>
      <c r="RO49" s="207" t="s">
        <v>69</v>
      </c>
      <c r="RP49" s="207" t="s">
        <v>69</v>
      </c>
      <c r="RQ49" s="207" t="s">
        <v>69</v>
      </c>
      <c r="RR49" s="207" t="s">
        <v>69</v>
      </c>
      <c r="RS49" s="207" t="s">
        <v>69</v>
      </c>
      <c r="RT49" s="207" t="s">
        <v>69</v>
      </c>
      <c r="RU49" s="207" t="s">
        <v>69</v>
      </c>
      <c r="RV49" s="207" t="s">
        <v>69</v>
      </c>
      <c r="RW49" s="207" t="s">
        <v>69</v>
      </c>
      <c r="RX49" s="207" t="s">
        <v>69</v>
      </c>
      <c r="RY49" s="207" t="s">
        <v>69</v>
      </c>
      <c r="RZ49" s="207" t="s">
        <v>69</v>
      </c>
      <c r="SA49" s="207" t="s">
        <v>69</v>
      </c>
      <c r="SB49" s="207" t="s">
        <v>69</v>
      </c>
      <c r="SC49" s="207" t="s">
        <v>69</v>
      </c>
      <c r="SD49" s="207" t="s">
        <v>69</v>
      </c>
      <c r="SE49" s="207" t="s">
        <v>69</v>
      </c>
      <c r="SF49" s="207" t="s">
        <v>69</v>
      </c>
      <c r="SG49" s="207" t="s">
        <v>69</v>
      </c>
      <c r="SH49" s="207" t="s">
        <v>69</v>
      </c>
      <c r="SI49" s="207" t="s">
        <v>69</v>
      </c>
      <c r="SJ49" s="207" t="s">
        <v>69</v>
      </c>
      <c r="SK49" s="207" t="s">
        <v>69</v>
      </c>
      <c r="SL49" s="207" t="s">
        <v>69</v>
      </c>
      <c r="SM49" s="207" t="s">
        <v>69</v>
      </c>
      <c r="SN49" s="207" t="s">
        <v>69</v>
      </c>
      <c r="SO49" s="207" t="s">
        <v>69</v>
      </c>
      <c r="SP49" s="207" t="s">
        <v>69</v>
      </c>
      <c r="SQ49" s="207" t="s">
        <v>69</v>
      </c>
      <c r="SR49" s="207" t="s">
        <v>69</v>
      </c>
      <c r="SS49" s="207" t="s">
        <v>69</v>
      </c>
      <c r="ST49" s="207" t="s">
        <v>69</v>
      </c>
      <c r="SU49" s="207" t="s">
        <v>69</v>
      </c>
      <c r="SV49" s="207" t="s">
        <v>69</v>
      </c>
      <c r="SW49" s="207" t="s">
        <v>69</v>
      </c>
      <c r="SX49" s="207" t="s">
        <v>69</v>
      </c>
      <c r="SY49" s="207" t="s">
        <v>69</v>
      </c>
      <c r="SZ49" s="207" t="s">
        <v>69</v>
      </c>
      <c r="TA49" s="207" t="s">
        <v>69</v>
      </c>
      <c r="TB49" s="207" t="s">
        <v>69</v>
      </c>
      <c r="TC49" s="207" t="s">
        <v>69</v>
      </c>
      <c r="TD49" s="207" t="s">
        <v>69</v>
      </c>
      <c r="TE49" s="207" t="s">
        <v>69</v>
      </c>
      <c r="TF49" s="207" t="s">
        <v>69</v>
      </c>
      <c r="TG49" s="207" t="s">
        <v>69</v>
      </c>
      <c r="TH49" s="207" t="s">
        <v>69</v>
      </c>
      <c r="TI49" s="207" t="s">
        <v>69</v>
      </c>
      <c r="TJ49" s="207" t="s">
        <v>69</v>
      </c>
      <c r="TK49" s="207" t="s">
        <v>69</v>
      </c>
      <c r="TL49" s="207" t="s">
        <v>69</v>
      </c>
      <c r="TM49" s="207" t="s">
        <v>69</v>
      </c>
      <c r="TN49" s="207" t="s">
        <v>69</v>
      </c>
      <c r="TO49" s="207" t="s">
        <v>69</v>
      </c>
      <c r="TP49" s="207" t="s">
        <v>69</v>
      </c>
      <c r="TQ49" s="207" t="s">
        <v>69</v>
      </c>
      <c r="TR49" s="207" t="s">
        <v>69</v>
      </c>
      <c r="TS49" s="207" t="s">
        <v>69</v>
      </c>
      <c r="TT49" s="207" t="s">
        <v>69</v>
      </c>
      <c r="TU49" s="207" t="s">
        <v>69</v>
      </c>
      <c r="TV49" s="207" t="s">
        <v>69</v>
      </c>
      <c r="TW49" s="207" t="s">
        <v>69</v>
      </c>
      <c r="TX49" s="207" t="s">
        <v>69</v>
      </c>
      <c r="TY49" s="207" t="s">
        <v>69</v>
      </c>
      <c r="TZ49" s="207" t="s">
        <v>69</v>
      </c>
      <c r="UA49" s="207" t="s">
        <v>69</v>
      </c>
      <c r="UB49" s="207" t="s">
        <v>69</v>
      </c>
      <c r="UC49" s="207" t="s">
        <v>69</v>
      </c>
      <c r="UD49" s="207" t="s">
        <v>69</v>
      </c>
      <c r="UE49" s="207" t="s">
        <v>69</v>
      </c>
      <c r="UF49" s="207" t="s">
        <v>69</v>
      </c>
      <c r="UG49" s="207" t="s">
        <v>69</v>
      </c>
      <c r="UH49" s="207" t="s">
        <v>69</v>
      </c>
      <c r="UI49" s="207" t="s">
        <v>69</v>
      </c>
      <c r="UJ49" s="207" t="s">
        <v>69</v>
      </c>
      <c r="UK49" s="207" t="s">
        <v>69</v>
      </c>
      <c r="UL49" s="207" t="s">
        <v>69</v>
      </c>
      <c r="UM49" s="207" t="s">
        <v>69</v>
      </c>
      <c r="UN49" s="207" t="s">
        <v>69</v>
      </c>
      <c r="UO49" s="207" t="s">
        <v>69</v>
      </c>
      <c r="UP49" s="207" t="s">
        <v>69</v>
      </c>
      <c r="UQ49" s="207" t="s">
        <v>69</v>
      </c>
      <c r="UR49" s="207" t="s">
        <v>69</v>
      </c>
      <c r="US49" s="207" t="s">
        <v>69</v>
      </c>
      <c r="UT49" s="207" t="s">
        <v>69</v>
      </c>
      <c r="UU49" s="207" t="s">
        <v>69</v>
      </c>
      <c r="UV49" s="207" t="s">
        <v>69</v>
      </c>
      <c r="UW49" s="207" t="s">
        <v>69</v>
      </c>
      <c r="UX49" s="207" t="s">
        <v>69</v>
      </c>
      <c r="UY49" s="207" t="s">
        <v>69</v>
      </c>
      <c r="UZ49" s="207" t="s">
        <v>69</v>
      </c>
      <c r="VA49" s="207" t="s">
        <v>69</v>
      </c>
      <c r="VB49" s="207" t="s">
        <v>69</v>
      </c>
      <c r="VC49" s="207" t="s">
        <v>69</v>
      </c>
      <c r="VD49" s="207" t="s">
        <v>69</v>
      </c>
      <c r="VE49" s="207" t="s">
        <v>69</v>
      </c>
      <c r="VF49" s="207" t="s">
        <v>69</v>
      </c>
      <c r="VG49" s="207" t="s">
        <v>69</v>
      </c>
      <c r="VH49" s="207" t="s">
        <v>69</v>
      </c>
      <c r="VI49" s="207" t="s">
        <v>69</v>
      </c>
      <c r="VJ49" s="207" t="s">
        <v>69</v>
      </c>
      <c r="VK49" s="207" t="s">
        <v>69</v>
      </c>
      <c r="VL49" s="207" t="s">
        <v>69</v>
      </c>
      <c r="VM49" s="207" t="s">
        <v>69</v>
      </c>
      <c r="VN49" s="207" t="s">
        <v>69</v>
      </c>
      <c r="VO49" s="207" t="s">
        <v>69</v>
      </c>
      <c r="VP49" s="207" t="s">
        <v>69</v>
      </c>
      <c r="VQ49" s="207" t="s">
        <v>69</v>
      </c>
      <c r="VR49" s="207" t="s">
        <v>69</v>
      </c>
      <c r="VS49" s="207" t="s">
        <v>69</v>
      </c>
      <c r="VT49" s="207" t="s">
        <v>69</v>
      </c>
      <c r="VU49" s="207" t="s">
        <v>69</v>
      </c>
      <c r="VV49" s="207" t="s">
        <v>69</v>
      </c>
      <c r="VW49" s="207" t="s">
        <v>69</v>
      </c>
      <c r="VX49" s="207" t="s">
        <v>69</v>
      </c>
      <c r="VY49" s="207" t="s">
        <v>69</v>
      </c>
      <c r="VZ49" s="207" t="s">
        <v>69</v>
      </c>
      <c r="WA49" s="207" t="s">
        <v>69</v>
      </c>
      <c r="WB49" s="207" t="s">
        <v>69</v>
      </c>
      <c r="WC49" s="207" t="s">
        <v>69</v>
      </c>
      <c r="WD49" s="207" t="s">
        <v>69</v>
      </c>
      <c r="WE49" s="207" t="s">
        <v>69</v>
      </c>
      <c r="WF49" s="207" t="s">
        <v>69</v>
      </c>
      <c r="WG49" s="207" t="s">
        <v>69</v>
      </c>
      <c r="WH49" s="207" t="s">
        <v>69</v>
      </c>
      <c r="WI49" s="207" t="s">
        <v>69</v>
      </c>
      <c r="WJ49" s="207" t="s">
        <v>69</v>
      </c>
      <c r="WK49" s="207" t="s">
        <v>69</v>
      </c>
      <c r="WL49" s="207" t="s">
        <v>69</v>
      </c>
      <c r="WM49" s="207" t="s">
        <v>69</v>
      </c>
      <c r="WN49" s="207" t="s">
        <v>69</v>
      </c>
      <c r="WO49" s="207" t="s">
        <v>69</v>
      </c>
      <c r="WP49" s="207" t="s">
        <v>69</v>
      </c>
      <c r="WQ49" s="207" t="s">
        <v>69</v>
      </c>
      <c r="WR49" s="207" t="s">
        <v>69</v>
      </c>
      <c r="WS49" s="207" t="s">
        <v>69</v>
      </c>
      <c r="WT49" s="207" t="s">
        <v>69</v>
      </c>
      <c r="WU49" s="207" t="s">
        <v>69</v>
      </c>
      <c r="WV49" s="207" t="s">
        <v>69</v>
      </c>
      <c r="WW49" s="207" t="s">
        <v>69</v>
      </c>
      <c r="WX49" s="207" t="s">
        <v>69</v>
      </c>
      <c r="WY49" s="207" t="s">
        <v>69</v>
      </c>
      <c r="WZ49" s="207" t="s">
        <v>69</v>
      </c>
      <c r="XA49" s="207" t="s">
        <v>69</v>
      </c>
      <c r="XB49" s="207" t="s">
        <v>69</v>
      </c>
      <c r="XC49" s="207" t="s">
        <v>69</v>
      </c>
      <c r="XD49" s="207" t="s">
        <v>69</v>
      </c>
      <c r="XE49" s="207" t="s">
        <v>69</v>
      </c>
      <c r="XF49" s="207" t="s">
        <v>69</v>
      </c>
      <c r="XG49" s="207" t="s">
        <v>69</v>
      </c>
      <c r="XH49" s="207" t="s">
        <v>69</v>
      </c>
      <c r="XI49" s="207" t="s">
        <v>69</v>
      </c>
      <c r="XJ49" s="207" t="s">
        <v>69</v>
      </c>
      <c r="XK49" s="207" t="s">
        <v>69</v>
      </c>
      <c r="XL49" s="207" t="s">
        <v>69</v>
      </c>
      <c r="XM49" s="207" t="s">
        <v>69</v>
      </c>
      <c r="XN49" s="207" t="s">
        <v>69</v>
      </c>
      <c r="XO49" s="207" t="s">
        <v>69</v>
      </c>
      <c r="XP49" s="207" t="s">
        <v>69</v>
      </c>
      <c r="XQ49" s="207" t="s">
        <v>69</v>
      </c>
      <c r="XR49" s="207" t="s">
        <v>69</v>
      </c>
      <c r="XS49" s="207" t="s">
        <v>69</v>
      </c>
      <c r="XT49" s="207" t="s">
        <v>69</v>
      </c>
      <c r="XU49" s="207" t="s">
        <v>69</v>
      </c>
      <c r="XV49" s="207" t="s">
        <v>69</v>
      </c>
      <c r="XW49" s="207" t="s">
        <v>69</v>
      </c>
      <c r="XX49" s="207" t="s">
        <v>69</v>
      </c>
      <c r="XY49" s="207" t="s">
        <v>69</v>
      </c>
      <c r="XZ49" s="207" t="s">
        <v>69</v>
      </c>
      <c r="YA49" s="207" t="s">
        <v>69</v>
      </c>
      <c r="YB49" s="207" t="s">
        <v>69</v>
      </c>
      <c r="YC49" s="207" t="s">
        <v>69</v>
      </c>
      <c r="YD49" s="207" t="s">
        <v>69</v>
      </c>
      <c r="YE49" s="207" t="s">
        <v>69</v>
      </c>
      <c r="YF49" s="207" t="s">
        <v>69</v>
      </c>
      <c r="YG49" s="207" t="s">
        <v>69</v>
      </c>
      <c r="YH49" s="207" t="s">
        <v>69</v>
      </c>
      <c r="YI49" s="207" t="s">
        <v>69</v>
      </c>
      <c r="YJ49" s="207" t="s">
        <v>69</v>
      </c>
      <c r="YK49" s="207" t="s">
        <v>69</v>
      </c>
      <c r="YL49" s="207" t="s">
        <v>69</v>
      </c>
      <c r="YM49" s="207" t="s">
        <v>69</v>
      </c>
      <c r="YN49" s="207" t="s">
        <v>69</v>
      </c>
      <c r="YO49" s="207" t="s">
        <v>69</v>
      </c>
      <c r="YP49" s="207" t="s">
        <v>69</v>
      </c>
      <c r="YQ49" s="207" t="s">
        <v>69</v>
      </c>
      <c r="YR49" s="207" t="s">
        <v>69</v>
      </c>
      <c r="YS49" s="207" t="s">
        <v>69</v>
      </c>
      <c r="YT49" s="207" t="s">
        <v>69</v>
      </c>
      <c r="YU49" s="207" t="s">
        <v>69</v>
      </c>
      <c r="YV49" s="207" t="s">
        <v>69</v>
      </c>
      <c r="YW49" s="207" t="s">
        <v>69</v>
      </c>
      <c r="YX49" s="207" t="s">
        <v>69</v>
      </c>
      <c r="YY49" s="207" t="s">
        <v>69</v>
      </c>
      <c r="YZ49" s="207" t="s">
        <v>69</v>
      </c>
      <c r="ZA49" s="207" t="s">
        <v>69</v>
      </c>
      <c r="ZB49" s="207" t="s">
        <v>69</v>
      </c>
      <c r="ZC49" s="207" t="s">
        <v>69</v>
      </c>
      <c r="ZD49" s="207" t="s">
        <v>69</v>
      </c>
      <c r="ZE49" s="207" t="s">
        <v>69</v>
      </c>
      <c r="ZF49" s="207" t="s">
        <v>69</v>
      </c>
      <c r="ZG49" s="207" t="s">
        <v>69</v>
      </c>
      <c r="ZH49" s="207" t="s">
        <v>69</v>
      </c>
      <c r="ZI49" s="207" t="s">
        <v>69</v>
      </c>
      <c r="ZJ49" s="207" t="s">
        <v>69</v>
      </c>
      <c r="ZK49" s="207" t="s">
        <v>69</v>
      </c>
      <c r="ZL49" s="207" t="s">
        <v>69</v>
      </c>
      <c r="ZM49" s="207" t="s">
        <v>69</v>
      </c>
      <c r="ZN49" s="207" t="s">
        <v>69</v>
      </c>
      <c r="ZO49" s="207" t="s">
        <v>69</v>
      </c>
      <c r="ZP49" s="207" t="s">
        <v>69</v>
      </c>
      <c r="ZQ49" s="207" t="s">
        <v>69</v>
      </c>
      <c r="ZR49" s="207" t="s">
        <v>69</v>
      </c>
      <c r="ZS49" s="207" t="s">
        <v>69</v>
      </c>
      <c r="ZT49" s="207" t="s">
        <v>69</v>
      </c>
      <c r="ZU49" s="207" t="s">
        <v>69</v>
      </c>
      <c r="ZV49" s="207" t="s">
        <v>69</v>
      </c>
      <c r="ZW49" s="207" t="s">
        <v>69</v>
      </c>
      <c r="ZX49" s="207" t="s">
        <v>69</v>
      </c>
      <c r="ZY49" s="207" t="s">
        <v>69</v>
      </c>
      <c r="ZZ49" s="207" t="s">
        <v>69</v>
      </c>
      <c r="AAA49" s="207" t="s">
        <v>158</v>
      </c>
      <c r="AAB49" s="207" t="s">
        <v>158</v>
      </c>
      <c r="AAC49" s="207" t="s">
        <v>158</v>
      </c>
      <c r="AAD49" s="207" t="s">
        <v>158</v>
      </c>
      <c r="AAE49" s="207" t="s">
        <v>158</v>
      </c>
      <c r="AAF49" s="207" t="s">
        <v>158</v>
      </c>
      <c r="AAG49" s="207" t="s">
        <v>158</v>
      </c>
      <c r="AAH49" s="207" t="s">
        <v>158</v>
      </c>
      <c r="AAI49" s="207" t="s">
        <v>158</v>
      </c>
      <c r="AAJ49" s="207" t="s">
        <v>158</v>
      </c>
      <c r="AAK49" s="207" t="s">
        <v>158</v>
      </c>
      <c r="AAL49" s="207" t="s">
        <v>158</v>
      </c>
      <c r="AAM49" s="207" t="s">
        <v>158</v>
      </c>
      <c r="AAN49" s="207" t="s">
        <v>158</v>
      </c>
      <c r="AAO49" s="207" t="s">
        <v>158</v>
      </c>
      <c r="AAP49" s="207" t="s">
        <v>158</v>
      </c>
      <c r="AAQ49" s="207" t="s">
        <v>158</v>
      </c>
      <c r="AAR49" s="207" t="s">
        <v>158</v>
      </c>
      <c r="AAS49" s="207" t="s">
        <v>158</v>
      </c>
      <c r="AAT49" s="207" t="s">
        <v>158</v>
      </c>
      <c r="AAU49" s="207" t="s">
        <v>158</v>
      </c>
      <c r="AAV49" s="207" t="s">
        <v>158</v>
      </c>
      <c r="AAW49" s="207" t="s">
        <v>158</v>
      </c>
      <c r="AAX49" s="207" t="s">
        <v>158</v>
      </c>
      <c r="AAY49" s="207" t="s">
        <v>158</v>
      </c>
      <c r="AAZ49" s="207" t="s">
        <v>158</v>
      </c>
      <c r="ABA49" s="306">
        <f>(ÜBERSICHT!K49)</f>
        <v>0</v>
      </c>
      <c r="ABB49" s="195">
        <f>(ÜBERSICHT!L49)</f>
        <v>0</v>
      </c>
      <c r="ABC49" s="206">
        <f t="shared" si="123"/>
        <v>0</v>
      </c>
      <c r="ABD49" s="34">
        <f t="shared" si="124"/>
        <v>0</v>
      </c>
      <c r="ABE49" s="34">
        <f t="shared" si="125"/>
        <v>0</v>
      </c>
      <c r="ABF49" s="34">
        <f t="shared" si="126"/>
        <v>0</v>
      </c>
      <c r="ABG49" s="34">
        <f t="shared" si="127"/>
        <v>0</v>
      </c>
      <c r="ABH49" s="34">
        <f t="shared" si="128"/>
        <v>0</v>
      </c>
      <c r="ABI49" s="34">
        <f t="shared" si="129"/>
        <v>696</v>
      </c>
      <c r="ABJ49" s="73">
        <f t="shared" si="130"/>
        <v>696</v>
      </c>
      <c r="ABK49" s="28"/>
      <c r="ABL49">
        <v>22</v>
      </c>
      <c r="ABM49" s="155">
        <v>1600</v>
      </c>
      <c r="ABN49" s="75" t="s">
        <v>1153</v>
      </c>
      <c r="ABO49" s="28"/>
      <c r="ABP49" s="271" t="str">
        <f>(Mitglieder!C50)</f>
        <v>ZxG.3-</v>
      </c>
      <c r="ABQ49" s="216" t="e">
        <f t="shared" si="103"/>
        <v>#DIV/0!</v>
      </c>
      <c r="ABR49" s="216" t="e">
        <f t="shared" si="104"/>
        <v>#DIV/0!</v>
      </c>
      <c r="ABS49" s="34">
        <f t="shared" si="131"/>
        <v>0</v>
      </c>
      <c r="ABT49" s="34">
        <f t="shared" si="132"/>
        <v>0</v>
      </c>
      <c r="ABU49" s="34">
        <f t="shared" si="133"/>
        <v>0</v>
      </c>
      <c r="ABV49" s="34">
        <f t="shared" si="134"/>
        <v>0</v>
      </c>
      <c r="ABW49" s="34">
        <f t="shared" si="135"/>
        <v>0</v>
      </c>
      <c r="ABX49" s="34">
        <f t="shared" si="136"/>
        <v>31</v>
      </c>
      <c r="ABY49" s="73">
        <f t="shared" si="16"/>
        <v>31</v>
      </c>
      <c r="ABZ49" s="216" t="e">
        <f t="shared" si="105"/>
        <v>#DIV/0!</v>
      </c>
      <c r="ACA49" s="34">
        <f t="shared" si="137"/>
        <v>0</v>
      </c>
      <c r="ACB49" s="34">
        <f t="shared" si="138"/>
        <v>0</v>
      </c>
      <c r="ACC49" s="34">
        <f t="shared" si="139"/>
        <v>0</v>
      </c>
      <c r="ACD49" s="34">
        <f t="shared" si="140"/>
        <v>0</v>
      </c>
      <c r="ACE49" s="34">
        <f t="shared" si="141"/>
        <v>0</v>
      </c>
      <c r="ACF49" s="34">
        <f t="shared" si="142"/>
        <v>31</v>
      </c>
      <c r="ACG49" s="73">
        <f t="shared" si="113"/>
        <v>31</v>
      </c>
      <c r="ACH49" s="216" t="e">
        <f t="shared" si="106"/>
        <v>#DIV/0!</v>
      </c>
      <c r="ACI49" s="34">
        <f t="shared" si="143"/>
        <v>0</v>
      </c>
      <c r="ACJ49" s="34">
        <f t="shared" si="144"/>
        <v>0</v>
      </c>
      <c r="ACK49" s="34">
        <f t="shared" si="145"/>
        <v>0</v>
      </c>
      <c r="ACL49" s="34">
        <f t="shared" si="146"/>
        <v>0</v>
      </c>
      <c r="ACM49" s="34">
        <f t="shared" si="147"/>
        <v>0</v>
      </c>
      <c r="ACN49" s="34">
        <f t="shared" si="148"/>
        <v>31</v>
      </c>
      <c r="ACO49" s="73">
        <f t="shared" si="114"/>
        <v>31</v>
      </c>
      <c r="ACP49" s="216" t="e">
        <f t="shared" si="107"/>
        <v>#DIV/0!</v>
      </c>
      <c r="ACQ49" s="34">
        <f t="shared" si="149"/>
        <v>0</v>
      </c>
      <c r="ACR49" s="34">
        <f t="shared" si="150"/>
        <v>0</v>
      </c>
      <c r="ACS49" s="34">
        <f t="shared" si="151"/>
        <v>0</v>
      </c>
      <c r="ACT49" s="34">
        <f t="shared" si="152"/>
        <v>0</v>
      </c>
      <c r="ACU49" s="34">
        <f t="shared" si="153"/>
        <v>0</v>
      </c>
      <c r="ACV49" s="34">
        <f t="shared" si="154"/>
        <v>30</v>
      </c>
      <c r="ACW49" s="73">
        <f t="shared" si="115"/>
        <v>30</v>
      </c>
      <c r="ACX49" s="216" t="e">
        <f t="shared" si="108"/>
        <v>#DIV/0!</v>
      </c>
      <c r="ACY49" s="34">
        <f t="shared" si="155"/>
        <v>0</v>
      </c>
      <c r="ACZ49" s="34">
        <f t="shared" si="156"/>
        <v>0</v>
      </c>
      <c r="ADA49" s="34">
        <f t="shared" si="157"/>
        <v>0</v>
      </c>
      <c r="ADB49" s="34">
        <f t="shared" si="158"/>
        <v>0</v>
      </c>
      <c r="ADC49" s="34">
        <f t="shared" si="159"/>
        <v>0</v>
      </c>
      <c r="ADD49" s="34">
        <f t="shared" si="160"/>
        <v>31</v>
      </c>
      <c r="ADE49" s="73">
        <f t="shared" si="116"/>
        <v>31</v>
      </c>
      <c r="ADF49" s="216" t="e">
        <f t="shared" si="109"/>
        <v>#DIV/0!</v>
      </c>
      <c r="ADG49" s="34">
        <f t="shared" si="161"/>
        <v>0</v>
      </c>
      <c r="ADH49" s="34">
        <f t="shared" si="162"/>
        <v>0</v>
      </c>
      <c r="ADI49" s="34">
        <f t="shared" si="163"/>
        <v>0</v>
      </c>
      <c r="ADJ49" s="34">
        <f t="shared" si="164"/>
        <v>0</v>
      </c>
      <c r="ADK49" s="34">
        <f t="shared" si="165"/>
        <v>0</v>
      </c>
      <c r="ADL49" s="34">
        <f t="shared" si="166"/>
        <v>30</v>
      </c>
      <c r="ADM49" s="73">
        <f t="shared" si="117"/>
        <v>30</v>
      </c>
      <c r="ADN49" s="216" t="e">
        <f t="shared" si="110"/>
        <v>#DIV/0!</v>
      </c>
      <c r="ADO49" s="34">
        <f t="shared" si="167"/>
        <v>0</v>
      </c>
      <c r="ADP49" s="34">
        <f t="shared" si="168"/>
        <v>0</v>
      </c>
      <c r="ADQ49" s="34">
        <f t="shared" si="169"/>
        <v>0</v>
      </c>
      <c r="ADR49" s="34">
        <f t="shared" si="170"/>
        <v>0</v>
      </c>
      <c r="ADS49" s="34">
        <f t="shared" si="171"/>
        <v>0</v>
      </c>
      <c r="ADT49" s="34">
        <f t="shared" si="172"/>
        <v>31</v>
      </c>
      <c r="ADU49" s="73">
        <f t="shared" si="118"/>
        <v>31</v>
      </c>
      <c r="ADV49" s="216" t="e">
        <f t="shared" si="111"/>
        <v>#DIV/0!</v>
      </c>
      <c r="ADW49" s="34">
        <f t="shared" si="72"/>
        <v>0</v>
      </c>
      <c r="ADX49" s="34">
        <f t="shared" si="73"/>
        <v>0</v>
      </c>
      <c r="ADY49" s="34">
        <f t="shared" si="74"/>
        <v>0</v>
      </c>
      <c r="ADZ49" s="34">
        <f t="shared" si="75"/>
        <v>0</v>
      </c>
      <c r="AEA49" s="34">
        <f t="shared" si="76"/>
        <v>0</v>
      </c>
      <c r="AEB49" s="34">
        <f t="shared" si="77"/>
        <v>31</v>
      </c>
      <c r="AEC49" s="73">
        <f t="shared" si="119"/>
        <v>31</v>
      </c>
      <c r="AED49" s="216" t="e">
        <f t="shared" si="112"/>
        <v>#DIV/0!</v>
      </c>
      <c r="AEE49" s="34">
        <f t="shared" si="79"/>
        <v>0</v>
      </c>
      <c r="AEF49" s="34">
        <f t="shared" si="80"/>
        <v>0</v>
      </c>
      <c r="AEG49" s="34">
        <f t="shared" si="81"/>
        <v>0</v>
      </c>
      <c r="AEH49" s="34">
        <f t="shared" si="82"/>
        <v>0</v>
      </c>
      <c r="AEI49" s="34">
        <f t="shared" si="83"/>
        <v>0</v>
      </c>
      <c r="AEJ49" s="34">
        <f t="shared" si="84"/>
        <v>10</v>
      </c>
      <c r="AEK49" s="73">
        <f t="shared" si="120"/>
        <v>10</v>
      </c>
    </row>
    <row r="50" spans="1:817" x14ac:dyDescent="0.3">
      <c r="A50" s="200">
        <f t="shared" si="61"/>
        <v>48</v>
      </c>
      <c r="B50" s="283">
        <f>1*SUBTOTAL(3,A$3:A50)</f>
        <v>48</v>
      </c>
      <c r="C50" s="6" t="str">
        <f>(Mitglieder!C50)</f>
        <v>ZxG.3-</v>
      </c>
      <c r="D50" s="171" t="e">
        <f t="shared" si="121"/>
        <v>#DIV/0!</v>
      </c>
      <c r="E50" s="171" t="e">
        <f t="shared" si="122"/>
        <v>#DIV/0!</v>
      </c>
      <c r="F50" s="56"/>
      <c r="G50" s="207" t="s">
        <v>69</v>
      </c>
      <c r="H50" s="207" t="s">
        <v>69</v>
      </c>
      <c r="I50" s="207" t="s">
        <v>69</v>
      </c>
      <c r="J50" s="207" t="s">
        <v>69</v>
      </c>
      <c r="K50" s="207" t="s">
        <v>69</v>
      </c>
      <c r="L50" s="207" t="s">
        <v>69</v>
      </c>
      <c r="M50" s="207" t="s">
        <v>69</v>
      </c>
      <c r="N50" s="207" t="s">
        <v>69</v>
      </c>
      <c r="O50" s="207" t="s">
        <v>69</v>
      </c>
      <c r="P50" s="207" t="s">
        <v>69</v>
      </c>
      <c r="Q50" s="207" t="s">
        <v>69</v>
      </c>
      <c r="R50" s="207" t="s">
        <v>69</v>
      </c>
      <c r="S50" s="207" t="s">
        <v>69</v>
      </c>
      <c r="T50" s="207" t="s">
        <v>69</v>
      </c>
      <c r="U50" s="207" t="s">
        <v>69</v>
      </c>
      <c r="V50" s="207" t="s">
        <v>69</v>
      </c>
      <c r="W50" s="207" t="s">
        <v>69</v>
      </c>
      <c r="X50" s="207" t="s">
        <v>69</v>
      </c>
      <c r="Y50" s="207" t="s">
        <v>69</v>
      </c>
      <c r="Z50" s="207" t="s">
        <v>69</v>
      </c>
      <c r="AA50" s="207" t="s">
        <v>69</v>
      </c>
      <c r="AB50" s="207" t="s">
        <v>69</v>
      </c>
      <c r="AC50" s="207" t="s">
        <v>69</v>
      </c>
      <c r="AD50" s="207" t="s">
        <v>69</v>
      </c>
      <c r="AE50" s="207" t="s">
        <v>69</v>
      </c>
      <c r="AF50" s="207" t="s">
        <v>69</v>
      </c>
      <c r="AG50" s="207" t="s">
        <v>69</v>
      </c>
      <c r="AH50" s="207" t="s">
        <v>69</v>
      </c>
      <c r="AI50" s="207" t="s">
        <v>69</v>
      </c>
      <c r="AJ50" s="207" t="s">
        <v>69</v>
      </c>
      <c r="AK50" s="207" t="s">
        <v>69</v>
      </c>
      <c r="AL50" s="207" t="s">
        <v>69</v>
      </c>
      <c r="AM50" s="207" t="s">
        <v>69</v>
      </c>
      <c r="AN50" s="207" t="s">
        <v>69</v>
      </c>
      <c r="AO50" s="207" t="s">
        <v>69</v>
      </c>
      <c r="AP50" s="207" t="s">
        <v>69</v>
      </c>
      <c r="AQ50" s="207" t="s">
        <v>69</v>
      </c>
      <c r="AR50" s="207" t="s">
        <v>69</v>
      </c>
      <c r="AS50" s="207" t="s">
        <v>69</v>
      </c>
      <c r="AT50" s="207" t="s">
        <v>69</v>
      </c>
      <c r="AU50" s="207" t="s">
        <v>69</v>
      </c>
      <c r="AV50" s="207" t="s">
        <v>69</v>
      </c>
      <c r="AW50" s="207" t="s">
        <v>69</v>
      </c>
      <c r="AX50" s="207" t="s">
        <v>69</v>
      </c>
      <c r="AY50" s="207" t="s">
        <v>69</v>
      </c>
      <c r="AZ50" s="207" t="s">
        <v>69</v>
      </c>
      <c r="BA50" s="207" t="s">
        <v>69</v>
      </c>
      <c r="BB50" s="207" t="s">
        <v>69</v>
      </c>
      <c r="BC50" s="207" t="s">
        <v>69</v>
      </c>
      <c r="BD50" s="207" t="s">
        <v>69</v>
      </c>
      <c r="BE50" s="207" t="s">
        <v>69</v>
      </c>
      <c r="BF50" s="207" t="s">
        <v>69</v>
      </c>
      <c r="BG50" s="207" t="s">
        <v>69</v>
      </c>
      <c r="BH50" s="207" t="s">
        <v>69</v>
      </c>
      <c r="BI50" s="207" t="s">
        <v>69</v>
      </c>
      <c r="BJ50" s="207" t="s">
        <v>69</v>
      </c>
      <c r="BK50" s="207" t="s">
        <v>69</v>
      </c>
      <c r="BL50" s="207" t="s">
        <v>69</v>
      </c>
      <c r="BM50" s="207" t="s">
        <v>69</v>
      </c>
      <c r="BN50" s="207" t="s">
        <v>69</v>
      </c>
      <c r="BO50" s="207" t="s">
        <v>69</v>
      </c>
      <c r="BP50" s="207" t="s">
        <v>69</v>
      </c>
      <c r="BQ50" s="207" t="s">
        <v>69</v>
      </c>
      <c r="BR50" s="207" t="s">
        <v>69</v>
      </c>
      <c r="BS50" s="207" t="s">
        <v>69</v>
      </c>
      <c r="BT50" s="207" t="s">
        <v>69</v>
      </c>
      <c r="BU50" s="207" t="s">
        <v>69</v>
      </c>
      <c r="BV50" s="207" t="s">
        <v>69</v>
      </c>
      <c r="BW50" s="207" t="s">
        <v>69</v>
      </c>
      <c r="BX50" s="207" t="s">
        <v>69</v>
      </c>
      <c r="BY50" s="207" t="s">
        <v>69</v>
      </c>
      <c r="BZ50" s="207" t="s">
        <v>69</v>
      </c>
      <c r="CA50" s="207" t="s">
        <v>69</v>
      </c>
      <c r="CB50" s="207" t="s">
        <v>69</v>
      </c>
      <c r="CC50" s="207" t="s">
        <v>69</v>
      </c>
      <c r="CD50" s="207" t="s">
        <v>69</v>
      </c>
      <c r="CE50" s="207" t="s">
        <v>69</v>
      </c>
      <c r="CF50" s="207" t="s">
        <v>69</v>
      </c>
      <c r="CG50" s="207" t="s">
        <v>69</v>
      </c>
      <c r="CH50" s="207" t="s">
        <v>69</v>
      </c>
      <c r="CI50" s="207" t="s">
        <v>69</v>
      </c>
      <c r="CJ50" s="207" t="s">
        <v>69</v>
      </c>
      <c r="CK50" s="207" t="s">
        <v>69</v>
      </c>
      <c r="CL50" s="207" t="s">
        <v>69</v>
      </c>
      <c r="CM50" s="207" t="s">
        <v>69</v>
      </c>
      <c r="CN50" s="207" t="s">
        <v>69</v>
      </c>
      <c r="CO50" s="207" t="s">
        <v>69</v>
      </c>
      <c r="CP50" s="207" t="s">
        <v>69</v>
      </c>
      <c r="CQ50" s="207" t="s">
        <v>69</v>
      </c>
      <c r="CR50" s="207" t="s">
        <v>69</v>
      </c>
      <c r="CS50" s="207" t="s">
        <v>69</v>
      </c>
      <c r="CT50" s="207" t="s">
        <v>69</v>
      </c>
      <c r="CU50" s="207" t="s">
        <v>69</v>
      </c>
      <c r="CV50" s="207" t="s">
        <v>69</v>
      </c>
      <c r="CW50" s="207" t="s">
        <v>69</v>
      </c>
      <c r="CX50" s="207" t="s">
        <v>69</v>
      </c>
      <c r="CY50" s="207" t="s">
        <v>69</v>
      </c>
      <c r="CZ50" s="207" t="s">
        <v>69</v>
      </c>
      <c r="DA50" s="207" t="s">
        <v>69</v>
      </c>
      <c r="DB50" s="207" t="s">
        <v>69</v>
      </c>
      <c r="DC50" s="207" t="s">
        <v>69</v>
      </c>
      <c r="DD50" s="207" t="s">
        <v>69</v>
      </c>
      <c r="DE50" s="207" t="s">
        <v>69</v>
      </c>
      <c r="DF50" s="207" t="s">
        <v>69</v>
      </c>
      <c r="DG50" s="207" t="s">
        <v>69</v>
      </c>
      <c r="DH50" s="207" t="s">
        <v>69</v>
      </c>
      <c r="DI50" s="207" t="s">
        <v>69</v>
      </c>
      <c r="DJ50" s="207" t="s">
        <v>69</v>
      </c>
      <c r="DK50" s="207" t="s">
        <v>69</v>
      </c>
      <c r="DL50" s="207" t="s">
        <v>69</v>
      </c>
      <c r="DM50" s="207" t="s">
        <v>69</v>
      </c>
      <c r="DN50" s="207" t="s">
        <v>69</v>
      </c>
      <c r="DO50" s="207" t="s">
        <v>69</v>
      </c>
      <c r="DP50" s="207" t="s">
        <v>69</v>
      </c>
      <c r="DQ50" s="207" t="s">
        <v>69</v>
      </c>
      <c r="DR50" s="207" t="s">
        <v>69</v>
      </c>
      <c r="DS50" s="207" t="s">
        <v>69</v>
      </c>
      <c r="DT50" s="207" t="s">
        <v>69</v>
      </c>
      <c r="DU50" s="207" t="s">
        <v>69</v>
      </c>
      <c r="DV50" s="207" t="s">
        <v>69</v>
      </c>
      <c r="DW50" s="207" t="s">
        <v>69</v>
      </c>
      <c r="DX50" s="207" t="s">
        <v>69</v>
      </c>
      <c r="DY50" s="207" t="s">
        <v>69</v>
      </c>
      <c r="DZ50" s="207" t="s">
        <v>69</v>
      </c>
      <c r="EA50" s="207" t="s">
        <v>69</v>
      </c>
      <c r="EB50" s="207" t="s">
        <v>69</v>
      </c>
      <c r="EC50" s="207" t="s">
        <v>69</v>
      </c>
      <c r="ED50" s="207" t="s">
        <v>69</v>
      </c>
      <c r="EE50" s="207" t="s">
        <v>69</v>
      </c>
      <c r="EF50" s="207" t="s">
        <v>69</v>
      </c>
      <c r="EG50" s="207" t="s">
        <v>69</v>
      </c>
      <c r="EH50" s="207" t="s">
        <v>69</v>
      </c>
      <c r="EI50" s="207" t="s">
        <v>69</v>
      </c>
      <c r="EJ50" s="207" t="s">
        <v>69</v>
      </c>
      <c r="EK50" s="207" t="s">
        <v>69</v>
      </c>
      <c r="EL50" s="207" t="s">
        <v>69</v>
      </c>
      <c r="EM50" s="207" t="s">
        <v>69</v>
      </c>
      <c r="EN50" s="207" t="s">
        <v>69</v>
      </c>
      <c r="EO50" s="207" t="s">
        <v>69</v>
      </c>
      <c r="EP50" s="207" t="s">
        <v>69</v>
      </c>
      <c r="EQ50" s="207" t="s">
        <v>69</v>
      </c>
      <c r="ER50" s="207" t="s">
        <v>69</v>
      </c>
      <c r="ES50" s="207" t="s">
        <v>69</v>
      </c>
      <c r="ET50" s="207" t="s">
        <v>69</v>
      </c>
      <c r="EU50" s="207" t="s">
        <v>69</v>
      </c>
      <c r="EV50" s="207" t="s">
        <v>69</v>
      </c>
      <c r="EW50" s="207" t="s">
        <v>69</v>
      </c>
      <c r="EX50" s="207" t="s">
        <v>69</v>
      </c>
      <c r="EY50" s="207" t="s">
        <v>69</v>
      </c>
      <c r="EZ50" s="207" t="s">
        <v>69</v>
      </c>
      <c r="FA50" s="207" t="s">
        <v>69</v>
      </c>
      <c r="FB50" s="207" t="s">
        <v>69</v>
      </c>
      <c r="FC50" s="207" t="s">
        <v>69</v>
      </c>
      <c r="FD50" s="207" t="s">
        <v>69</v>
      </c>
      <c r="FE50" s="207" t="s">
        <v>69</v>
      </c>
      <c r="FF50" s="207" t="s">
        <v>69</v>
      </c>
      <c r="FG50" s="207" t="s">
        <v>69</v>
      </c>
      <c r="FH50" s="207" t="s">
        <v>69</v>
      </c>
      <c r="FI50" s="207" t="s">
        <v>69</v>
      </c>
      <c r="FJ50" s="207" t="s">
        <v>69</v>
      </c>
      <c r="FK50" s="207" t="s">
        <v>69</v>
      </c>
      <c r="FL50" s="207" t="s">
        <v>69</v>
      </c>
      <c r="FM50" s="207" t="s">
        <v>69</v>
      </c>
      <c r="FN50" s="207" t="s">
        <v>69</v>
      </c>
      <c r="FO50" s="207" t="s">
        <v>69</v>
      </c>
      <c r="FP50" s="207" t="s">
        <v>69</v>
      </c>
      <c r="FQ50" s="207" t="s">
        <v>69</v>
      </c>
      <c r="FR50" s="207" t="s">
        <v>69</v>
      </c>
      <c r="FS50" s="207" t="s">
        <v>69</v>
      </c>
      <c r="FT50" s="207" t="s">
        <v>69</v>
      </c>
      <c r="FU50" s="207" t="s">
        <v>69</v>
      </c>
      <c r="FV50" s="207" t="s">
        <v>69</v>
      </c>
      <c r="FW50" s="207" t="s">
        <v>69</v>
      </c>
      <c r="FX50" s="207" t="s">
        <v>69</v>
      </c>
      <c r="FY50" s="207" t="s">
        <v>69</v>
      </c>
      <c r="FZ50" s="207" t="s">
        <v>69</v>
      </c>
      <c r="GA50" s="207" t="s">
        <v>69</v>
      </c>
      <c r="GB50" s="207" t="s">
        <v>69</v>
      </c>
      <c r="GC50" s="207" t="s">
        <v>69</v>
      </c>
      <c r="GD50" s="207" t="s">
        <v>69</v>
      </c>
      <c r="GE50" s="207" t="s">
        <v>69</v>
      </c>
      <c r="GF50" s="207" t="s">
        <v>69</v>
      </c>
      <c r="GG50" s="207" t="s">
        <v>69</v>
      </c>
      <c r="GH50" s="207" t="s">
        <v>69</v>
      </c>
      <c r="GI50" s="207" t="s">
        <v>69</v>
      </c>
      <c r="GJ50" s="207" t="s">
        <v>69</v>
      </c>
      <c r="GK50" s="207" t="s">
        <v>69</v>
      </c>
      <c r="GL50" s="207" t="s">
        <v>69</v>
      </c>
      <c r="GM50" s="207" t="s">
        <v>69</v>
      </c>
      <c r="GN50" s="207" t="s">
        <v>69</v>
      </c>
      <c r="GO50" s="207" t="s">
        <v>69</v>
      </c>
      <c r="GP50" s="207" t="s">
        <v>69</v>
      </c>
      <c r="GQ50" s="207" t="s">
        <v>69</v>
      </c>
      <c r="GR50" s="207" t="s">
        <v>69</v>
      </c>
      <c r="GS50" s="207" t="s">
        <v>69</v>
      </c>
      <c r="GT50" s="207" t="s">
        <v>69</v>
      </c>
      <c r="GU50" s="207" t="s">
        <v>69</v>
      </c>
      <c r="GV50" s="207" t="s">
        <v>69</v>
      </c>
      <c r="GW50" s="207" t="s">
        <v>69</v>
      </c>
      <c r="GX50" s="207" t="s">
        <v>69</v>
      </c>
      <c r="GY50" s="207" t="s">
        <v>69</v>
      </c>
      <c r="GZ50" s="207" t="s">
        <v>69</v>
      </c>
      <c r="HA50" s="207" t="s">
        <v>69</v>
      </c>
      <c r="HB50" s="207" t="s">
        <v>69</v>
      </c>
      <c r="HC50" s="207" t="s">
        <v>69</v>
      </c>
      <c r="HD50" s="207" t="s">
        <v>69</v>
      </c>
      <c r="HE50" s="207" t="s">
        <v>69</v>
      </c>
      <c r="HF50" s="207" t="s">
        <v>69</v>
      </c>
      <c r="HG50" s="207" t="s">
        <v>69</v>
      </c>
      <c r="HH50" s="207" t="s">
        <v>69</v>
      </c>
      <c r="HI50" s="207" t="s">
        <v>69</v>
      </c>
      <c r="HJ50" s="207" t="s">
        <v>69</v>
      </c>
      <c r="HK50" s="207" t="s">
        <v>69</v>
      </c>
      <c r="HL50" s="207" t="s">
        <v>69</v>
      </c>
      <c r="HM50" s="207" t="s">
        <v>69</v>
      </c>
      <c r="HN50" s="207" t="s">
        <v>69</v>
      </c>
      <c r="HO50" s="207" t="s">
        <v>69</v>
      </c>
      <c r="HP50" s="207" t="s">
        <v>69</v>
      </c>
      <c r="HQ50" s="207" t="s">
        <v>69</v>
      </c>
      <c r="HR50" s="207" t="s">
        <v>69</v>
      </c>
      <c r="HS50" s="207" t="s">
        <v>69</v>
      </c>
      <c r="HT50" s="207" t="s">
        <v>69</v>
      </c>
      <c r="HU50" s="207" t="s">
        <v>69</v>
      </c>
      <c r="HV50" s="207" t="s">
        <v>69</v>
      </c>
      <c r="HW50" s="207" t="s">
        <v>69</v>
      </c>
      <c r="HX50" s="207" t="s">
        <v>69</v>
      </c>
      <c r="HY50" s="207" t="s">
        <v>69</v>
      </c>
      <c r="HZ50" s="207" t="s">
        <v>69</v>
      </c>
      <c r="IA50" s="207" t="s">
        <v>69</v>
      </c>
      <c r="IB50" s="207" t="s">
        <v>69</v>
      </c>
      <c r="IC50" s="207" t="s">
        <v>69</v>
      </c>
      <c r="ID50" s="207" t="s">
        <v>69</v>
      </c>
      <c r="IE50" s="207" t="s">
        <v>69</v>
      </c>
      <c r="IF50" s="207" t="s">
        <v>69</v>
      </c>
      <c r="IG50" s="207" t="s">
        <v>69</v>
      </c>
      <c r="IH50" s="207" t="s">
        <v>69</v>
      </c>
      <c r="II50" s="207" t="s">
        <v>69</v>
      </c>
      <c r="IJ50" s="207" t="s">
        <v>69</v>
      </c>
      <c r="IK50" s="207" t="s">
        <v>69</v>
      </c>
      <c r="IL50" s="207" t="s">
        <v>69</v>
      </c>
      <c r="IM50" s="207" t="s">
        <v>69</v>
      </c>
      <c r="IN50" s="207" t="s">
        <v>69</v>
      </c>
      <c r="IO50" s="207" t="s">
        <v>69</v>
      </c>
      <c r="IP50" s="207" t="s">
        <v>69</v>
      </c>
      <c r="IQ50" s="207" t="s">
        <v>69</v>
      </c>
      <c r="IR50" s="207" t="s">
        <v>69</v>
      </c>
      <c r="IS50" s="207" t="s">
        <v>69</v>
      </c>
      <c r="IT50" s="207" t="s">
        <v>69</v>
      </c>
      <c r="IU50" s="207" t="s">
        <v>69</v>
      </c>
      <c r="IV50" s="207" t="s">
        <v>69</v>
      </c>
      <c r="IW50" s="207" t="s">
        <v>69</v>
      </c>
      <c r="IX50" s="207" t="s">
        <v>69</v>
      </c>
      <c r="IY50" s="207" t="s">
        <v>69</v>
      </c>
      <c r="IZ50" s="207" t="s">
        <v>69</v>
      </c>
      <c r="JA50" s="207" t="s">
        <v>69</v>
      </c>
      <c r="JB50" s="207" t="s">
        <v>69</v>
      </c>
      <c r="JC50" s="207" t="s">
        <v>69</v>
      </c>
      <c r="JD50" s="207" t="s">
        <v>69</v>
      </c>
      <c r="JE50" s="207" t="s">
        <v>69</v>
      </c>
      <c r="JF50" s="207" t="s">
        <v>69</v>
      </c>
      <c r="JG50" s="207" t="s">
        <v>69</v>
      </c>
      <c r="JH50" s="207" t="s">
        <v>69</v>
      </c>
      <c r="JI50" s="207" t="s">
        <v>69</v>
      </c>
      <c r="JJ50" s="207" t="s">
        <v>69</v>
      </c>
      <c r="JK50" s="207" t="s">
        <v>69</v>
      </c>
      <c r="JL50" s="207" t="s">
        <v>69</v>
      </c>
      <c r="JM50" s="207" t="s">
        <v>69</v>
      </c>
      <c r="JN50" s="207" t="s">
        <v>69</v>
      </c>
      <c r="JO50" s="207" t="s">
        <v>69</v>
      </c>
      <c r="JP50" s="207" t="s">
        <v>69</v>
      </c>
      <c r="JQ50" s="207" t="s">
        <v>69</v>
      </c>
      <c r="JR50" s="207" t="s">
        <v>69</v>
      </c>
      <c r="JS50" s="207" t="s">
        <v>69</v>
      </c>
      <c r="JT50" s="207" t="s">
        <v>69</v>
      </c>
      <c r="JU50" s="207" t="s">
        <v>69</v>
      </c>
      <c r="JV50" s="207" t="s">
        <v>69</v>
      </c>
      <c r="JW50" s="207" t="s">
        <v>69</v>
      </c>
      <c r="JX50" s="207" t="s">
        <v>69</v>
      </c>
      <c r="JY50" s="207" t="s">
        <v>69</v>
      </c>
      <c r="JZ50" s="207" t="s">
        <v>69</v>
      </c>
      <c r="KA50" s="207" t="s">
        <v>69</v>
      </c>
      <c r="KB50" s="207" t="s">
        <v>69</v>
      </c>
      <c r="KC50" s="207" t="s">
        <v>69</v>
      </c>
      <c r="KD50" s="207" t="s">
        <v>69</v>
      </c>
      <c r="KE50" s="207" t="s">
        <v>69</v>
      </c>
      <c r="KF50" s="207" t="s">
        <v>69</v>
      </c>
      <c r="KG50" s="207" t="s">
        <v>69</v>
      </c>
      <c r="KH50" s="207" t="s">
        <v>69</v>
      </c>
      <c r="KI50" s="207" t="s">
        <v>69</v>
      </c>
      <c r="KJ50" s="207" t="s">
        <v>69</v>
      </c>
      <c r="KK50" s="207" t="s">
        <v>69</v>
      </c>
      <c r="KL50" s="207" t="s">
        <v>69</v>
      </c>
      <c r="KM50" s="207" t="s">
        <v>69</v>
      </c>
      <c r="KN50" s="207" t="s">
        <v>69</v>
      </c>
      <c r="KO50" s="207" t="s">
        <v>69</v>
      </c>
      <c r="KP50" s="207" t="s">
        <v>69</v>
      </c>
      <c r="KQ50" s="207" t="s">
        <v>69</v>
      </c>
      <c r="KR50" s="207" t="s">
        <v>69</v>
      </c>
      <c r="KS50" s="207" t="s">
        <v>69</v>
      </c>
      <c r="KT50" s="207" t="s">
        <v>69</v>
      </c>
      <c r="KU50" s="207" t="s">
        <v>69</v>
      </c>
      <c r="KV50" s="207" t="s">
        <v>69</v>
      </c>
      <c r="KW50" s="207" t="s">
        <v>69</v>
      </c>
      <c r="KX50" s="207" t="s">
        <v>69</v>
      </c>
      <c r="KY50" s="207" t="s">
        <v>69</v>
      </c>
      <c r="KZ50" s="207" t="s">
        <v>69</v>
      </c>
      <c r="LA50" s="207" t="s">
        <v>69</v>
      </c>
      <c r="LB50" s="207" t="s">
        <v>69</v>
      </c>
      <c r="LC50" s="207" t="s">
        <v>69</v>
      </c>
      <c r="LD50" s="207" t="s">
        <v>69</v>
      </c>
      <c r="LE50" s="207" t="s">
        <v>69</v>
      </c>
      <c r="LF50" s="207" t="s">
        <v>69</v>
      </c>
      <c r="LG50" s="207" t="s">
        <v>69</v>
      </c>
      <c r="LH50" s="207" t="s">
        <v>69</v>
      </c>
      <c r="LI50" s="207" t="s">
        <v>69</v>
      </c>
      <c r="LJ50" s="207" t="s">
        <v>69</v>
      </c>
      <c r="LK50" s="207" t="s">
        <v>69</v>
      </c>
      <c r="LL50" s="207" t="s">
        <v>69</v>
      </c>
      <c r="LM50" s="207" t="s">
        <v>69</v>
      </c>
      <c r="LN50" s="207" t="s">
        <v>69</v>
      </c>
      <c r="LO50" s="207" t="s">
        <v>69</v>
      </c>
      <c r="LP50" s="207" t="s">
        <v>69</v>
      </c>
      <c r="LQ50" s="207" t="s">
        <v>69</v>
      </c>
      <c r="LR50" s="207" t="s">
        <v>69</v>
      </c>
      <c r="LS50" s="207" t="s">
        <v>69</v>
      </c>
      <c r="LT50" s="207" t="s">
        <v>69</v>
      </c>
      <c r="LU50" s="207" t="s">
        <v>69</v>
      </c>
      <c r="LV50" s="207" t="s">
        <v>69</v>
      </c>
      <c r="LW50" s="207" t="s">
        <v>69</v>
      </c>
      <c r="LX50" s="207" t="s">
        <v>69</v>
      </c>
      <c r="LY50" s="207" t="s">
        <v>69</v>
      </c>
      <c r="LZ50" s="207" t="s">
        <v>69</v>
      </c>
      <c r="MA50" s="207" t="s">
        <v>69</v>
      </c>
      <c r="MB50" s="207" t="s">
        <v>69</v>
      </c>
      <c r="MC50" s="207" t="s">
        <v>69</v>
      </c>
      <c r="MD50" s="207" t="s">
        <v>69</v>
      </c>
      <c r="ME50" s="207" t="s">
        <v>69</v>
      </c>
      <c r="MF50" s="207" t="s">
        <v>69</v>
      </c>
      <c r="MG50" s="207" t="s">
        <v>69</v>
      </c>
      <c r="MH50" s="207" t="s">
        <v>69</v>
      </c>
      <c r="MI50" s="207" t="s">
        <v>69</v>
      </c>
      <c r="MJ50" s="207" t="s">
        <v>69</v>
      </c>
      <c r="MK50" s="207" t="s">
        <v>69</v>
      </c>
      <c r="ML50" s="207" t="s">
        <v>69</v>
      </c>
      <c r="MM50" s="207" t="s">
        <v>69</v>
      </c>
      <c r="MN50" s="207" t="s">
        <v>69</v>
      </c>
      <c r="MO50" s="207" t="s">
        <v>69</v>
      </c>
      <c r="MP50" s="207" t="s">
        <v>69</v>
      </c>
      <c r="MQ50" s="207" t="s">
        <v>69</v>
      </c>
      <c r="MR50" s="207" t="s">
        <v>69</v>
      </c>
      <c r="MS50" s="207" t="s">
        <v>69</v>
      </c>
      <c r="MT50" s="207" t="s">
        <v>69</v>
      </c>
      <c r="MU50" s="207" t="s">
        <v>69</v>
      </c>
      <c r="MV50" s="207" t="s">
        <v>69</v>
      </c>
      <c r="MW50" s="207" t="s">
        <v>69</v>
      </c>
      <c r="MX50" s="207" t="s">
        <v>69</v>
      </c>
      <c r="MY50" s="207" t="s">
        <v>69</v>
      </c>
      <c r="MZ50" s="207" t="s">
        <v>69</v>
      </c>
      <c r="NA50" s="207" t="s">
        <v>69</v>
      </c>
      <c r="NB50" s="207" t="s">
        <v>69</v>
      </c>
      <c r="NC50" s="207" t="s">
        <v>69</v>
      </c>
      <c r="ND50" s="207" t="s">
        <v>69</v>
      </c>
      <c r="NE50" s="207" t="s">
        <v>69</v>
      </c>
      <c r="NF50" s="207" t="s">
        <v>69</v>
      </c>
      <c r="NG50" s="207" t="s">
        <v>69</v>
      </c>
      <c r="NH50" s="207" t="s">
        <v>69</v>
      </c>
      <c r="NI50" s="207" t="s">
        <v>69</v>
      </c>
      <c r="NJ50" s="207" t="s">
        <v>69</v>
      </c>
      <c r="NK50" s="207" t="s">
        <v>69</v>
      </c>
      <c r="NL50" s="207" t="s">
        <v>69</v>
      </c>
      <c r="NM50" s="207" t="s">
        <v>69</v>
      </c>
      <c r="NN50" s="207" t="s">
        <v>69</v>
      </c>
      <c r="NO50" s="207" t="s">
        <v>69</v>
      </c>
      <c r="NP50" s="207" t="s">
        <v>69</v>
      </c>
      <c r="NQ50" s="207" t="s">
        <v>69</v>
      </c>
      <c r="NR50" s="207" t="s">
        <v>69</v>
      </c>
      <c r="NS50" s="207" t="s">
        <v>69</v>
      </c>
      <c r="NT50" s="207" t="s">
        <v>69</v>
      </c>
      <c r="NU50" s="207" t="s">
        <v>69</v>
      </c>
      <c r="NV50" s="207" t="s">
        <v>69</v>
      </c>
      <c r="NW50" s="207" t="s">
        <v>69</v>
      </c>
      <c r="NX50" s="207" t="s">
        <v>69</v>
      </c>
      <c r="NY50" s="207" t="s">
        <v>69</v>
      </c>
      <c r="NZ50" s="207" t="s">
        <v>69</v>
      </c>
      <c r="OA50" s="207" t="s">
        <v>69</v>
      </c>
      <c r="OB50" s="207" t="s">
        <v>69</v>
      </c>
      <c r="OC50" s="207" t="s">
        <v>69</v>
      </c>
      <c r="OD50" s="207" t="s">
        <v>69</v>
      </c>
      <c r="OE50" s="207" t="s">
        <v>69</v>
      </c>
      <c r="OF50" s="207" t="s">
        <v>69</v>
      </c>
      <c r="OG50" s="207" t="s">
        <v>69</v>
      </c>
      <c r="OH50" s="207" t="s">
        <v>69</v>
      </c>
      <c r="OI50" s="207" t="s">
        <v>69</v>
      </c>
      <c r="OJ50" s="207" t="s">
        <v>69</v>
      </c>
      <c r="OK50" s="207" t="s">
        <v>69</v>
      </c>
      <c r="OL50" s="207" t="s">
        <v>69</v>
      </c>
      <c r="OM50" s="207" t="s">
        <v>69</v>
      </c>
      <c r="ON50" s="207" t="s">
        <v>69</v>
      </c>
      <c r="OO50" s="207" t="s">
        <v>69</v>
      </c>
      <c r="OP50" s="207" t="s">
        <v>69</v>
      </c>
      <c r="OQ50" s="207" t="s">
        <v>69</v>
      </c>
      <c r="OR50" s="207" t="s">
        <v>69</v>
      </c>
      <c r="OS50" s="207" t="s">
        <v>69</v>
      </c>
      <c r="OT50" s="207" t="s">
        <v>69</v>
      </c>
      <c r="OU50" s="207" t="s">
        <v>69</v>
      </c>
      <c r="OV50" s="207" t="s">
        <v>69</v>
      </c>
      <c r="OW50" s="207" t="s">
        <v>69</v>
      </c>
      <c r="OX50" s="207" t="s">
        <v>69</v>
      </c>
      <c r="OY50" s="207" t="s">
        <v>69</v>
      </c>
      <c r="OZ50" s="207" t="s">
        <v>69</v>
      </c>
      <c r="PA50" s="207" t="s">
        <v>69</v>
      </c>
      <c r="PB50" s="207" t="s">
        <v>69</v>
      </c>
      <c r="PC50" s="207" t="s">
        <v>69</v>
      </c>
      <c r="PD50" s="207" t="s">
        <v>69</v>
      </c>
      <c r="PE50" s="207" t="s">
        <v>69</v>
      </c>
      <c r="PF50" s="207" t="s">
        <v>69</v>
      </c>
      <c r="PG50" s="207" t="s">
        <v>69</v>
      </c>
      <c r="PH50" s="207" t="s">
        <v>69</v>
      </c>
      <c r="PI50" s="207" t="s">
        <v>69</v>
      </c>
      <c r="PJ50" s="207" t="s">
        <v>69</v>
      </c>
      <c r="PK50" s="207" t="s">
        <v>69</v>
      </c>
      <c r="PL50" s="207" t="s">
        <v>69</v>
      </c>
      <c r="PM50" s="207" t="s">
        <v>69</v>
      </c>
      <c r="PN50" s="207" t="s">
        <v>69</v>
      </c>
      <c r="PO50" s="207" t="s">
        <v>69</v>
      </c>
      <c r="PP50" s="207" t="s">
        <v>69</v>
      </c>
      <c r="PQ50" s="207" t="s">
        <v>69</v>
      </c>
      <c r="PR50" s="207" t="s">
        <v>69</v>
      </c>
      <c r="PS50" s="207" t="s">
        <v>69</v>
      </c>
      <c r="PT50" s="207" t="s">
        <v>69</v>
      </c>
      <c r="PU50" s="207" t="s">
        <v>69</v>
      </c>
      <c r="PV50" s="207" t="s">
        <v>69</v>
      </c>
      <c r="PW50" s="207" t="s">
        <v>69</v>
      </c>
      <c r="PX50" s="207" t="s">
        <v>69</v>
      </c>
      <c r="PY50" s="207" t="s">
        <v>69</v>
      </c>
      <c r="PZ50" s="207" t="s">
        <v>69</v>
      </c>
      <c r="QA50" s="207" t="s">
        <v>69</v>
      </c>
      <c r="QB50" s="207" t="s">
        <v>69</v>
      </c>
      <c r="QC50" s="207" t="s">
        <v>69</v>
      </c>
      <c r="QD50" s="207" t="s">
        <v>69</v>
      </c>
      <c r="QE50" s="207" t="s">
        <v>69</v>
      </c>
      <c r="QF50" s="207" t="s">
        <v>69</v>
      </c>
      <c r="QG50" s="207" t="s">
        <v>69</v>
      </c>
      <c r="QH50" s="207" t="s">
        <v>69</v>
      </c>
      <c r="QI50" s="207" t="s">
        <v>69</v>
      </c>
      <c r="QJ50" s="207" t="s">
        <v>69</v>
      </c>
      <c r="QK50" s="207" t="s">
        <v>69</v>
      </c>
      <c r="QL50" s="207" t="s">
        <v>69</v>
      </c>
      <c r="QM50" s="207" t="s">
        <v>69</v>
      </c>
      <c r="QN50" s="207" t="s">
        <v>69</v>
      </c>
      <c r="QO50" s="207" t="s">
        <v>69</v>
      </c>
      <c r="QP50" s="207" t="s">
        <v>69</v>
      </c>
      <c r="QQ50" s="207" t="s">
        <v>69</v>
      </c>
      <c r="QR50" s="207" t="s">
        <v>69</v>
      </c>
      <c r="QS50" s="207" t="s">
        <v>69</v>
      </c>
      <c r="QT50" s="207" t="s">
        <v>69</v>
      </c>
      <c r="QU50" s="207" t="s">
        <v>69</v>
      </c>
      <c r="QV50" s="207" t="s">
        <v>69</v>
      </c>
      <c r="QW50" s="207" t="s">
        <v>69</v>
      </c>
      <c r="QX50" s="207" t="s">
        <v>69</v>
      </c>
      <c r="QY50" s="207" t="s">
        <v>69</v>
      </c>
      <c r="QZ50" s="207" t="s">
        <v>69</v>
      </c>
      <c r="RA50" s="207" t="s">
        <v>69</v>
      </c>
      <c r="RB50" s="207" t="s">
        <v>69</v>
      </c>
      <c r="RC50" s="207" t="s">
        <v>69</v>
      </c>
      <c r="RD50" s="207" t="s">
        <v>69</v>
      </c>
      <c r="RE50" s="207" t="s">
        <v>69</v>
      </c>
      <c r="RF50" s="207" t="s">
        <v>69</v>
      </c>
      <c r="RG50" s="207" t="s">
        <v>69</v>
      </c>
      <c r="RH50" s="207" t="s">
        <v>69</v>
      </c>
      <c r="RI50" s="207" t="s">
        <v>69</v>
      </c>
      <c r="RJ50" s="207" t="s">
        <v>69</v>
      </c>
      <c r="RK50" s="207" t="s">
        <v>69</v>
      </c>
      <c r="RL50" s="207" t="s">
        <v>69</v>
      </c>
      <c r="RM50" s="207" t="s">
        <v>69</v>
      </c>
      <c r="RN50" s="207" t="s">
        <v>69</v>
      </c>
      <c r="RO50" s="207" t="s">
        <v>69</v>
      </c>
      <c r="RP50" s="207" t="s">
        <v>69</v>
      </c>
      <c r="RQ50" s="207" t="s">
        <v>69</v>
      </c>
      <c r="RR50" s="207" t="s">
        <v>69</v>
      </c>
      <c r="RS50" s="207" t="s">
        <v>69</v>
      </c>
      <c r="RT50" s="207" t="s">
        <v>69</v>
      </c>
      <c r="RU50" s="207" t="s">
        <v>69</v>
      </c>
      <c r="RV50" s="207" t="s">
        <v>69</v>
      </c>
      <c r="RW50" s="207" t="s">
        <v>69</v>
      </c>
      <c r="RX50" s="207" t="s">
        <v>69</v>
      </c>
      <c r="RY50" s="207" t="s">
        <v>69</v>
      </c>
      <c r="RZ50" s="207" t="s">
        <v>69</v>
      </c>
      <c r="SA50" s="207" t="s">
        <v>69</v>
      </c>
      <c r="SB50" s="207" t="s">
        <v>69</v>
      </c>
      <c r="SC50" s="207" t="s">
        <v>69</v>
      </c>
      <c r="SD50" s="207" t="s">
        <v>69</v>
      </c>
      <c r="SE50" s="207" t="s">
        <v>69</v>
      </c>
      <c r="SF50" s="207" t="s">
        <v>69</v>
      </c>
      <c r="SG50" s="207" t="s">
        <v>69</v>
      </c>
      <c r="SH50" s="207" t="s">
        <v>69</v>
      </c>
      <c r="SI50" s="207" t="s">
        <v>69</v>
      </c>
      <c r="SJ50" s="207" t="s">
        <v>69</v>
      </c>
      <c r="SK50" s="207" t="s">
        <v>69</v>
      </c>
      <c r="SL50" s="207" t="s">
        <v>69</v>
      </c>
      <c r="SM50" s="207" t="s">
        <v>69</v>
      </c>
      <c r="SN50" s="207" t="s">
        <v>69</v>
      </c>
      <c r="SO50" s="207" t="s">
        <v>69</v>
      </c>
      <c r="SP50" s="207" t="s">
        <v>69</v>
      </c>
      <c r="SQ50" s="207" t="s">
        <v>69</v>
      </c>
      <c r="SR50" s="207" t="s">
        <v>69</v>
      </c>
      <c r="SS50" s="207" t="s">
        <v>69</v>
      </c>
      <c r="ST50" s="207" t="s">
        <v>69</v>
      </c>
      <c r="SU50" s="207" t="s">
        <v>69</v>
      </c>
      <c r="SV50" s="207" t="s">
        <v>69</v>
      </c>
      <c r="SW50" s="207" t="s">
        <v>69</v>
      </c>
      <c r="SX50" s="207" t="s">
        <v>69</v>
      </c>
      <c r="SY50" s="207" t="s">
        <v>69</v>
      </c>
      <c r="SZ50" s="207" t="s">
        <v>69</v>
      </c>
      <c r="TA50" s="207" t="s">
        <v>69</v>
      </c>
      <c r="TB50" s="207" t="s">
        <v>69</v>
      </c>
      <c r="TC50" s="207" t="s">
        <v>69</v>
      </c>
      <c r="TD50" s="207" t="s">
        <v>69</v>
      </c>
      <c r="TE50" s="207" t="s">
        <v>69</v>
      </c>
      <c r="TF50" s="207" t="s">
        <v>69</v>
      </c>
      <c r="TG50" s="207" t="s">
        <v>69</v>
      </c>
      <c r="TH50" s="207" t="s">
        <v>69</v>
      </c>
      <c r="TI50" s="207" t="s">
        <v>69</v>
      </c>
      <c r="TJ50" s="207" t="s">
        <v>69</v>
      </c>
      <c r="TK50" s="207" t="s">
        <v>69</v>
      </c>
      <c r="TL50" s="207" t="s">
        <v>69</v>
      </c>
      <c r="TM50" s="207" t="s">
        <v>69</v>
      </c>
      <c r="TN50" s="207" t="s">
        <v>69</v>
      </c>
      <c r="TO50" s="207" t="s">
        <v>69</v>
      </c>
      <c r="TP50" s="207" t="s">
        <v>69</v>
      </c>
      <c r="TQ50" s="207" t="s">
        <v>69</v>
      </c>
      <c r="TR50" s="207" t="s">
        <v>69</v>
      </c>
      <c r="TS50" s="207" t="s">
        <v>69</v>
      </c>
      <c r="TT50" s="207" t="s">
        <v>69</v>
      </c>
      <c r="TU50" s="207" t="s">
        <v>69</v>
      </c>
      <c r="TV50" s="207" t="s">
        <v>69</v>
      </c>
      <c r="TW50" s="207" t="s">
        <v>69</v>
      </c>
      <c r="TX50" s="207" t="s">
        <v>69</v>
      </c>
      <c r="TY50" s="207" t="s">
        <v>69</v>
      </c>
      <c r="TZ50" s="207" t="s">
        <v>69</v>
      </c>
      <c r="UA50" s="207" t="s">
        <v>69</v>
      </c>
      <c r="UB50" s="207" t="s">
        <v>69</v>
      </c>
      <c r="UC50" s="207" t="s">
        <v>69</v>
      </c>
      <c r="UD50" s="207" t="s">
        <v>69</v>
      </c>
      <c r="UE50" s="207" t="s">
        <v>69</v>
      </c>
      <c r="UF50" s="207" t="s">
        <v>69</v>
      </c>
      <c r="UG50" s="207" t="s">
        <v>69</v>
      </c>
      <c r="UH50" s="207" t="s">
        <v>69</v>
      </c>
      <c r="UI50" s="207" t="s">
        <v>69</v>
      </c>
      <c r="UJ50" s="207" t="s">
        <v>69</v>
      </c>
      <c r="UK50" s="207" t="s">
        <v>69</v>
      </c>
      <c r="UL50" s="207" t="s">
        <v>69</v>
      </c>
      <c r="UM50" s="207" t="s">
        <v>69</v>
      </c>
      <c r="UN50" s="207" t="s">
        <v>69</v>
      </c>
      <c r="UO50" s="207" t="s">
        <v>69</v>
      </c>
      <c r="UP50" s="207" t="s">
        <v>69</v>
      </c>
      <c r="UQ50" s="207" t="s">
        <v>69</v>
      </c>
      <c r="UR50" s="207" t="s">
        <v>69</v>
      </c>
      <c r="US50" s="207" t="s">
        <v>69</v>
      </c>
      <c r="UT50" s="207" t="s">
        <v>69</v>
      </c>
      <c r="UU50" s="207" t="s">
        <v>69</v>
      </c>
      <c r="UV50" s="207" t="s">
        <v>69</v>
      </c>
      <c r="UW50" s="207" t="s">
        <v>69</v>
      </c>
      <c r="UX50" s="207" t="s">
        <v>69</v>
      </c>
      <c r="UY50" s="207" t="s">
        <v>69</v>
      </c>
      <c r="UZ50" s="207" t="s">
        <v>69</v>
      </c>
      <c r="VA50" s="207" t="s">
        <v>69</v>
      </c>
      <c r="VB50" s="207" t="s">
        <v>69</v>
      </c>
      <c r="VC50" s="207" t="s">
        <v>69</v>
      </c>
      <c r="VD50" s="207" t="s">
        <v>69</v>
      </c>
      <c r="VE50" s="207" t="s">
        <v>69</v>
      </c>
      <c r="VF50" s="207" t="s">
        <v>69</v>
      </c>
      <c r="VG50" s="207" t="s">
        <v>69</v>
      </c>
      <c r="VH50" s="207" t="s">
        <v>69</v>
      </c>
      <c r="VI50" s="207" t="s">
        <v>69</v>
      </c>
      <c r="VJ50" s="207" t="s">
        <v>69</v>
      </c>
      <c r="VK50" s="207" t="s">
        <v>69</v>
      </c>
      <c r="VL50" s="207" t="s">
        <v>69</v>
      </c>
      <c r="VM50" s="207" t="s">
        <v>69</v>
      </c>
      <c r="VN50" s="207" t="s">
        <v>69</v>
      </c>
      <c r="VO50" s="207" t="s">
        <v>69</v>
      </c>
      <c r="VP50" s="207" t="s">
        <v>69</v>
      </c>
      <c r="VQ50" s="207" t="s">
        <v>69</v>
      </c>
      <c r="VR50" s="207" t="s">
        <v>69</v>
      </c>
      <c r="VS50" s="207" t="s">
        <v>69</v>
      </c>
      <c r="VT50" s="207" t="s">
        <v>69</v>
      </c>
      <c r="VU50" s="207" t="s">
        <v>69</v>
      </c>
      <c r="VV50" s="207" t="s">
        <v>69</v>
      </c>
      <c r="VW50" s="207" t="s">
        <v>69</v>
      </c>
      <c r="VX50" s="207" t="s">
        <v>69</v>
      </c>
      <c r="VY50" s="207" t="s">
        <v>69</v>
      </c>
      <c r="VZ50" s="207" t="s">
        <v>69</v>
      </c>
      <c r="WA50" s="207" t="s">
        <v>69</v>
      </c>
      <c r="WB50" s="207" t="s">
        <v>69</v>
      </c>
      <c r="WC50" s="207" t="s">
        <v>69</v>
      </c>
      <c r="WD50" s="207" t="s">
        <v>69</v>
      </c>
      <c r="WE50" s="207" t="s">
        <v>69</v>
      </c>
      <c r="WF50" s="207" t="s">
        <v>69</v>
      </c>
      <c r="WG50" s="207" t="s">
        <v>69</v>
      </c>
      <c r="WH50" s="207" t="s">
        <v>69</v>
      </c>
      <c r="WI50" s="207" t="s">
        <v>69</v>
      </c>
      <c r="WJ50" s="207" t="s">
        <v>69</v>
      </c>
      <c r="WK50" s="207" t="s">
        <v>69</v>
      </c>
      <c r="WL50" s="207" t="s">
        <v>69</v>
      </c>
      <c r="WM50" s="207" t="s">
        <v>69</v>
      </c>
      <c r="WN50" s="207" t="s">
        <v>69</v>
      </c>
      <c r="WO50" s="207" t="s">
        <v>69</v>
      </c>
      <c r="WP50" s="207" t="s">
        <v>69</v>
      </c>
      <c r="WQ50" s="207" t="s">
        <v>69</v>
      </c>
      <c r="WR50" s="207" t="s">
        <v>69</v>
      </c>
      <c r="WS50" s="207" t="s">
        <v>69</v>
      </c>
      <c r="WT50" s="207" t="s">
        <v>69</v>
      </c>
      <c r="WU50" s="207" t="s">
        <v>69</v>
      </c>
      <c r="WV50" s="207" t="s">
        <v>69</v>
      </c>
      <c r="WW50" s="207" t="s">
        <v>69</v>
      </c>
      <c r="WX50" s="207" t="s">
        <v>69</v>
      </c>
      <c r="WY50" s="207" t="s">
        <v>69</v>
      </c>
      <c r="WZ50" s="207" t="s">
        <v>69</v>
      </c>
      <c r="XA50" s="207" t="s">
        <v>69</v>
      </c>
      <c r="XB50" s="207" t="s">
        <v>69</v>
      </c>
      <c r="XC50" s="207" t="s">
        <v>69</v>
      </c>
      <c r="XD50" s="207" t="s">
        <v>69</v>
      </c>
      <c r="XE50" s="207" t="s">
        <v>69</v>
      </c>
      <c r="XF50" s="207" t="s">
        <v>69</v>
      </c>
      <c r="XG50" s="207" t="s">
        <v>69</v>
      </c>
      <c r="XH50" s="207" t="s">
        <v>69</v>
      </c>
      <c r="XI50" s="207" t="s">
        <v>69</v>
      </c>
      <c r="XJ50" s="207" t="s">
        <v>69</v>
      </c>
      <c r="XK50" s="207" t="s">
        <v>69</v>
      </c>
      <c r="XL50" s="207" t="s">
        <v>69</v>
      </c>
      <c r="XM50" s="207" t="s">
        <v>69</v>
      </c>
      <c r="XN50" s="207" t="s">
        <v>69</v>
      </c>
      <c r="XO50" s="207" t="s">
        <v>69</v>
      </c>
      <c r="XP50" s="207" t="s">
        <v>69</v>
      </c>
      <c r="XQ50" s="207" t="s">
        <v>69</v>
      </c>
      <c r="XR50" s="207" t="s">
        <v>69</v>
      </c>
      <c r="XS50" s="207" t="s">
        <v>69</v>
      </c>
      <c r="XT50" s="207" t="s">
        <v>69</v>
      </c>
      <c r="XU50" s="207" t="s">
        <v>69</v>
      </c>
      <c r="XV50" s="207" t="s">
        <v>69</v>
      </c>
      <c r="XW50" s="207" t="s">
        <v>69</v>
      </c>
      <c r="XX50" s="207" t="s">
        <v>69</v>
      </c>
      <c r="XY50" s="207" t="s">
        <v>69</v>
      </c>
      <c r="XZ50" s="207" t="s">
        <v>69</v>
      </c>
      <c r="YA50" s="207" t="s">
        <v>69</v>
      </c>
      <c r="YB50" s="207" t="s">
        <v>69</v>
      </c>
      <c r="YC50" s="207" t="s">
        <v>69</v>
      </c>
      <c r="YD50" s="207" t="s">
        <v>69</v>
      </c>
      <c r="YE50" s="207" t="s">
        <v>69</v>
      </c>
      <c r="YF50" s="207" t="s">
        <v>69</v>
      </c>
      <c r="YG50" s="207" t="s">
        <v>69</v>
      </c>
      <c r="YH50" s="207" t="s">
        <v>69</v>
      </c>
      <c r="YI50" s="207" t="s">
        <v>69</v>
      </c>
      <c r="YJ50" s="207" t="s">
        <v>69</v>
      </c>
      <c r="YK50" s="207" t="s">
        <v>69</v>
      </c>
      <c r="YL50" s="207" t="s">
        <v>69</v>
      </c>
      <c r="YM50" s="207" t="s">
        <v>69</v>
      </c>
      <c r="YN50" s="207" t="s">
        <v>69</v>
      </c>
      <c r="YO50" s="207" t="s">
        <v>69</v>
      </c>
      <c r="YP50" s="207" t="s">
        <v>69</v>
      </c>
      <c r="YQ50" s="207" t="s">
        <v>69</v>
      </c>
      <c r="YR50" s="207" t="s">
        <v>69</v>
      </c>
      <c r="YS50" s="207" t="s">
        <v>69</v>
      </c>
      <c r="YT50" s="207" t="s">
        <v>69</v>
      </c>
      <c r="YU50" s="207" t="s">
        <v>69</v>
      </c>
      <c r="YV50" s="207" t="s">
        <v>69</v>
      </c>
      <c r="YW50" s="207" t="s">
        <v>69</v>
      </c>
      <c r="YX50" s="207" t="s">
        <v>69</v>
      </c>
      <c r="YY50" s="207" t="s">
        <v>69</v>
      </c>
      <c r="YZ50" s="207" t="s">
        <v>69</v>
      </c>
      <c r="ZA50" s="207" t="s">
        <v>69</v>
      </c>
      <c r="ZB50" s="207" t="s">
        <v>69</v>
      </c>
      <c r="ZC50" s="207" t="s">
        <v>69</v>
      </c>
      <c r="ZD50" s="207" t="s">
        <v>69</v>
      </c>
      <c r="ZE50" s="207" t="s">
        <v>69</v>
      </c>
      <c r="ZF50" s="207" t="s">
        <v>69</v>
      </c>
      <c r="ZG50" s="207" t="s">
        <v>69</v>
      </c>
      <c r="ZH50" s="207" t="s">
        <v>69</v>
      </c>
      <c r="ZI50" s="207" t="s">
        <v>69</v>
      </c>
      <c r="ZJ50" s="207" t="s">
        <v>69</v>
      </c>
      <c r="ZK50" s="207" t="s">
        <v>69</v>
      </c>
      <c r="ZL50" s="207" t="s">
        <v>69</v>
      </c>
      <c r="ZM50" s="207" t="s">
        <v>69</v>
      </c>
      <c r="ZN50" s="207" t="s">
        <v>69</v>
      </c>
      <c r="ZO50" s="207" t="s">
        <v>69</v>
      </c>
      <c r="ZP50" s="207" t="s">
        <v>69</v>
      </c>
      <c r="ZQ50" s="207" t="s">
        <v>69</v>
      </c>
      <c r="ZR50" s="207" t="s">
        <v>69</v>
      </c>
      <c r="ZS50" s="207" t="s">
        <v>69</v>
      </c>
      <c r="ZT50" s="207" t="s">
        <v>69</v>
      </c>
      <c r="ZU50" s="207" t="s">
        <v>69</v>
      </c>
      <c r="ZV50" s="207" t="s">
        <v>69</v>
      </c>
      <c r="ZW50" s="207" t="s">
        <v>69</v>
      </c>
      <c r="ZX50" s="207" t="s">
        <v>69</v>
      </c>
      <c r="ZY50" s="207" t="s">
        <v>69</v>
      </c>
      <c r="ZZ50" s="207" t="s">
        <v>69</v>
      </c>
      <c r="AAA50" s="207" t="s">
        <v>158</v>
      </c>
      <c r="AAB50" s="207" t="s">
        <v>158</v>
      </c>
      <c r="AAC50" s="207" t="s">
        <v>158</v>
      </c>
      <c r="AAD50" s="207" t="s">
        <v>158</v>
      </c>
      <c r="AAE50" s="207" t="s">
        <v>158</v>
      </c>
      <c r="AAF50" s="207" t="s">
        <v>158</v>
      </c>
      <c r="AAG50" s="207" t="s">
        <v>158</v>
      </c>
      <c r="AAH50" s="207" t="s">
        <v>158</v>
      </c>
      <c r="AAI50" s="207" t="s">
        <v>158</v>
      </c>
      <c r="AAJ50" s="207" t="s">
        <v>158</v>
      </c>
      <c r="AAK50" s="207" t="s">
        <v>158</v>
      </c>
      <c r="AAL50" s="207" t="s">
        <v>158</v>
      </c>
      <c r="AAM50" s="207" t="s">
        <v>158</v>
      </c>
      <c r="AAN50" s="207" t="s">
        <v>158</v>
      </c>
      <c r="AAO50" s="207" t="s">
        <v>158</v>
      </c>
      <c r="AAP50" s="207" t="s">
        <v>158</v>
      </c>
      <c r="AAQ50" s="207" t="s">
        <v>158</v>
      </c>
      <c r="AAR50" s="207" t="s">
        <v>158</v>
      </c>
      <c r="AAS50" s="207" t="s">
        <v>158</v>
      </c>
      <c r="AAT50" s="207" t="s">
        <v>158</v>
      </c>
      <c r="AAU50" s="207" t="s">
        <v>158</v>
      </c>
      <c r="AAV50" s="207" t="s">
        <v>158</v>
      </c>
      <c r="AAW50" s="207" t="s">
        <v>158</v>
      </c>
      <c r="AAX50" s="207" t="s">
        <v>158</v>
      </c>
      <c r="AAY50" s="207" t="s">
        <v>158</v>
      </c>
      <c r="AAZ50" s="207" t="s">
        <v>158</v>
      </c>
      <c r="ABA50" s="306">
        <f>(ÜBERSICHT!K50)</f>
        <v>0</v>
      </c>
      <c r="ABB50" s="195">
        <f>(ÜBERSICHT!L50)</f>
        <v>0</v>
      </c>
      <c r="ABC50" s="206">
        <f t="shared" si="123"/>
        <v>0</v>
      </c>
      <c r="ABD50" s="34">
        <f t="shared" si="124"/>
        <v>0</v>
      </c>
      <c r="ABE50" s="34">
        <f t="shared" si="125"/>
        <v>0</v>
      </c>
      <c r="ABF50" s="34">
        <f t="shared" si="126"/>
        <v>0</v>
      </c>
      <c r="ABG50" s="34">
        <f t="shared" si="127"/>
        <v>0</v>
      </c>
      <c r="ABH50" s="34">
        <f t="shared" si="128"/>
        <v>0</v>
      </c>
      <c r="ABI50" s="34">
        <f t="shared" si="129"/>
        <v>696</v>
      </c>
      <c r="ABJ50" s="73">
        <f t="shared" si="130"/>
        <v>696</v>
      </c>
      <c r="ABK50" s="28"/>
      <c r="ABL50">
        <v>23</v>
      </c>
      <c r="ABM50" s="155">
        <v>1820</v>
      </c>
      <c r="ABN50" s="75" t="s">
        <v>1360</v>
      </c>
      <c r="ABO50" s="28"/>
      <c r="ABP50" s="271" t="str">
        <f>(Mitglieder!C51)</f>
        <v>Zy-///-01</v>
      </c>
      <c r="ABQ50" s="216" t="e">
        <f t="shared" si="103"/>
        <v>#DIV/0!</v>
      </c>
      <c r="ABR50" s="216" t="e">
        <f t="shared" si="104"/>
        <v>#DIV/0!</v>
      </c>
      <c r="ABS50" s="34">
        <f t="shared" si="131"/>
        <v>0</v>
      </c>
      <c r="ABT50" s="34">
        <f t="shared" si="132"/>
        <v>0</v>
      </c>
      <c r="ABU50" s="34">
        <f t="shared" si="133"/>
        <v>0</v>
      </c>
      <c r="ABV50" s="34">
        <f t="shared" si="134"/>
        <v>0</v>
      </c>
      <c r="ABW50" s="34">
        <f t="shared" si="135"/>
        <v>0</v>
      </c>
      <c r="ABX50" s="34">
        <f t="shared" si="136"/>
        <v>31</v>
      </c>
      <c r="ABY50" s="73">
        <f t="shared" si="16"/>
        <v>31</v>
      </c>
      <c r="ABZ50" s="216" t="e">
        <f t="shared" si="105"/>
        <v>#DIV/0!</v>
      </c>
      <c r="ACA50" s="34">
        <f t="shared" si="137"/>
        <v>0</v>
      </c>
      <c r="ACB50" s="34">
        <f t="shared" si="138"/>
        <v>0</v>
      </c>
      <c r="ACC50" s="34">
        <f t="shared" si="139"/>
        <v>0</v>
      </c>
      <c r="ACD50" s="34">
        <f t="shared" si="140"/>
        <v>0</v>
      </c>
      <c r="ACE50" s="34">
        <f t="shared" si="141"/>
        <v>0</v>
      </c>
      <c r="ACF50" s="34">
        <f t="shared" si="142"/>
        <v>31</v>
      </c>
      <c r="ACG50" s="73">
        <f t="shared" si="113"/>
        <v>31</v>
      </c>
      <c r="ACH50" s="216" t="e">
        <f t="shared" si="106"/>
        <v>#DIV/0!</v>
      </c>
      <c r="ACI50" s="34">
        <f t="shared" si="143"/>
        <v>0</v>
      </c>
      <c r="ACJ50" s="34">
        <f t="shared" si="144"/>
        <v>0</v>
      </c>
      <c r="ACK50" s="34">
        <f t="shared" si="145"/>
        <v>0</v>
      </c>
      <c r="ACL50" s="34">
        <f t="shared" si="146"/>
        <v>0</v>
      </c>
      <c r="ACM50" s="34">
        <f t="shared" si="147"/>
        <v>0</v>
      </c>
      <c r="ACN50" s="34">
        <f t="shared" si="148"/>
        <v>31</v>
      </c>
      <c r="ACO50" s="73">
        <f t="shared" si="114"/>
        <v>31</v>
      </c>
      <c r="ACP50" s="216" t="e">
        <f t="shared" si="107"/>
        <v>#DIV/0!</v>
      </c>
      <c r="ACQ50" s="34">
        <f t="shared" si="149"/>
        <v>0</v>
      </c>
      <c r="ACR50" s="34">
        <f t="shared" si="150"/>
        <v>0</v>
      </c>
      <c r="ACS50" s="34">
        <f t="shared" si="151"/>
        <v>0</v>
      </c>
      <c r="ACT50" s="34">
        <f t="shared" si="152"/>
        <v>0</v>
      </c>
      <c r="ACU50" s="34">
        <f t="shared" si="153"/>
        <v>0</v>
      </c>
      <c r="ACV50" s="34">
        <f t="shared" si="154"/>
        <v>30</v>
      </c>
      <c r="ACW50" s="73">
        <f t="shared" si="115"/>
        <v>30</v>
      </c>
      <c r="ACX50" s="216" t="e">
        <f t="shared" si="108"/>
        <v>#DIV/0!</v>
      </c>
      <c r="ACY50" s="34">
        <f t="shared" si="155"/>
        <v>0</v>
      </c>
      <c r="ACZ50" s="34">
        <f t="shared" si="156"/>
        <v>0</v>
      </c>
      <c r="ADA50" s="34">
        <f t="shared" si="157"/>
        <v>0</v>
      </c>
      <c r="ADB50" s="34">
        <f t="shared" si="158"/>
        <v>0</v>
      </c>
      <c r="ADC50" s="34">
        <f t="shared" si="159"/>
        <v>0</v>
      </c>
      <c r="ADD50" s="34">
        <f t="shared" si="160"/>
        <v>31</v>
      </c>
      <c r="ADE50" s="73">
        <f t="shared" si="116"/>
        <v>31</v>
      </c>
      <c r="ADF50" s="216" t="e">
        <f t="shared" si="109"/>
        <v>#DIV/0!</v>
      </c>
      <c r="ADG50" s="34">
        <f t="shared" si="161"/>
        <v>0</v>
      </c>
      <c r="ADH50" s="34">
        <f t="shared" si="162"/>
        <v>0</v>
      </c>
      <c r="ADI50" s="34">
        <f t="shared" si="163"/>
        <v>0</v>
      </c>
      <c r="ADJ50" s="34">
        <f t="shared" si="164"/>
        <v>0</v>
      </c>
      <c r="ADK50" s="34">
        <f t="shared" si="165"/>
        <v>0</v>
      </c>
      <c r="ADL50" s="34">
        <f t="shared" si="166"/>
        <v>30</v>
      </c>
      <c r="ADM50" s="73">
        <f t="shared" si="117"/>
        <v>30</v>
      </c>
      <c r="ADN50" s="216" t="e">
        <f t="shared" si="110"/>
        <v>#DIV/0!</v>
      </c>
      <c r="ADO50" s="34">
        <f t="shared" si="167"/>
        <v>0</v>
      </c>
      <c r="ADP50" s="34">
        <f t="shared" si="168"/>
        <v>0</v>
      </c>
      <c r="ADQ50" s="34">
        <f t="shared" si="169"/>
        <v>0</v>
      </c>
      <c r="ADR50" s="34">
        <f t="shared" si="170"/>
        <v>0</v>
      </c>
      <c r="ADS50" s="34">
        <f t="shared" si="171"/>
        <v>0</v>
      </c>
      <c r="ADT50" s="34">
        <f t="shared" si="172"/>
        <v>31</v>
      </c>
      <c r="ADU50" s="73">
        <f t="shared" si="118"/>
        <v>31</v>
      </c>
      <c r="ADV50" s="216" t="e">
        <f t="shared" si="111"/>
        <v>#DIV/0!</v>
      </c>
      <c r="ADW50" s="34">
        <f t="shared" si="72"/>
        <v>0</v>
      </c>
      <c r="ADX50" s="34">
        <f t="shared" si="73"/>
        <v>0</v>
      </c>
      <c r="ADY50" s="34">
        <f t="shared" si="74"/>
        <v>0</v>
      </c>
      <c r="ADZ50" s="34">
        <f t="shared" si="75"/>
        <v>0</v>
      </c>
      <c r="AEA50" s="34">
        <f t="shared" si="76"/>
        <v>0</v>
      </c>
      <c r="AEB50" s="34">
        <f t="shared" si="77"/>
        <v>31</v>
      </c>
      <c r="AEC50" s="73">
        <f t="shared" si="119"/>
        <v>31</v>
      </c>
      <c r="AED50" s="216" t="e">
        <f t="shared" si="112"/>
        <v>#DIV/0!</v>
      </c>
      <c r="AEE50" s="34">
        <f t="shared" si="79"/>
        <v>0</v>
      </c>
      <c r="AEF50" s="34">
        <f t="shared" si="80"/>
        <v>0</v>
      </c>
      <c r="AEG50" s="34">
        <f t="shared" si="81"/>
        <v>0</v>
      </c>
      <c r="AEH50" s="34">
        <f t="shared" si="82"/>
        <v>0</v>
      </c>
      <c r="AEI50" s="34">
        <f t="shared" si="83"/>
        <v>0</v>
      </c>
      <c r="AEJ50" s="34">
        <f t="shared" si="84"/>
        <v>10</v>
      </c>
      <c r="AEK50" s="73">
        <f t="shared" si="120"/>
        <v>10</v>
      </c>
    </row>
    <row r="51" spans="1:817" x14ac:dyDescent="0.3">
      <c r="A51" s="200">
        <f t="shared" si="61"/>
        <v>49</v>
      </c>
      <c r="B51" s="283">
        <f>1*SUBTOTAL(3,A$3:A51)</f>
        <v>49</v>
      </c>
      <c r="C51" s="251" t="str">
        <f>(Mitglieder!C51)</f>
        <v>Zy-///-01</v>
      </c>
      <c r="D51" s="171" t="e">
        <f t="shared" si="121"/>
        <v>#DIV/0!</v>
      </c>
      <c r="E51" s="171" t="e">
        <f t="shared" si="122"/>
        <v>#DIV/0!</v>
      </c>
      <c r="F51" s="56"/>
      <c r="G51" s="207" t="s">
        <v>69</v>
      </c>
      <c r="H51" s="207" t="s">
        <v>69</v>
      </c>
      <c r="I51" s="207" t="s">
        <v>69</v>
      </c>
      <c r="J51" s="207" t="s">
        <v>69</v>
      </c>
      <c r="K51" s="207" t="s">
        <v>69</v>
      </c>
      <c r="L51" s="207" t="s">
        <v>69</v>
      </c>
      <c r="M51" s="207" t="s">
        <v>69</v>
      </c>
      <c r="N51" s="207" t="s">
        <v>69</v>
      </c>
      <c r="O51" s="207" t="s">
        <v>69</v>
      </c>
      <c r="P51" s="207" t="s">
        <v>69</v>
      </c>
      <c r="Q51" s="207" t="s">
        <v>69</v>
      </c>
      <c r="R51" s="207" t="s">
        <v>69</v>
      </c>
      <c r="S51" s="207" t="s">
        <v>69</v>
      </c>
      <c r="T51" s="207" t="s">
        <v>69</v>
      </c>
      <c r="U51" s="207" t="s">
        <v>69</v>
      </c>
      <c r="V51" s="207" t="s">
        <v>69</v>
      </c>
      <c r="W51" s="207" t="s">
        <v>69</v>
      </c>
      <c r="X51" s="207" t="s">
        <v>69</v>
      </c>
      <c r="Y51" s="207" t="s">
        <v>69</v>
      </c>
      <c r="Z51" s="207" t="s">
        <v>69</v>
      </c>
      <c r="AA51" s="207" t="s">
        <v>69</v>
      </c>
      <c r="AB51" s="207" t="s">
        <v>69</v>
      </c>
      <c r="AC51" s="207" t="s">
        <v>69</v>
      </c>
      <c r="AD51" s="207" t="s">
        <v>69</v>
      </c>
      <c r="AE51" s="207" t="s">
        <v>69</v>
      </c>
      <c r="AF51" s="207" t="s">
        <v>69</v>
      </c>
      <c r="AG51" s="207" t="s">
        <v>69</v>
      </c>
      <c r="AH51" s="207" t="s">
        <v>69</v>
      </c>
      <c r="AI51" s="207" t="s">
        <v>69</v>
      </c>
      <c r="AJ51" s="207" t="s">
        <v>69</v>
      </c>
      <c r="AK51" s="207" t="s">
        <v>69</v>
      </c>
      <c r="AL51" s="207" t="s">
        <v>69</v>
      </c>
      <c r="AM51" s="207" t="s">
        <v>69</v>
      </c>
      <c r="AN51" s="207" t="s">
        <v>69</v>
      </c>
      <c r="AO51" s="207" t="s">
        <v>69</v>
      </c>
      <c r="AP51" s="207" t="s">
        <v>69</v>
      </c>
      <c r="AQ51" s="207" t="s">
        <v>69</v>
      </c>
      <c r="AR51" s="207" t="s">
        <v>69</v>
      </c>
      <c r="AS51" s="207" t="s">
        <v>69</v>
      </c>
      <c r="AT51" s="207" t="s">
        <v>69</v>
      </c>
      <c r="AU51" s="207" t="s">
        <v>69</v>
      </c>
      <c r="AV51" s="207" t="s">
        <v>69</v>
      </c>
      <c r="AW51" s="207" t="s">
        <v>69</v>
      </c>
      <c r="AX51" s="207" t="s">
        <v>69</v>
      </c>
      <c r="AY51" s="207" t="s">
        <v>69</v>
      </c>
      <c r="AZ51" s="207" t="s">
        <v>69</v>
      </c>
      <c r="BA51" s="207" t="s">
        <v>69</v>
      </c>
      <c r="BB51" s="207" t="s">
        <v>69</v>
      </c>
      <c r="BC51" s="207" t="s">
        <v>69</v>
      </c>
      <c r="BD51" s="207" t="s">
        <v>69</v>
      </c>
      <c r="BE51" s="207" t="s">
        <v>69</v>
      </c>
      <c r="BF51" s="207" t="s">
        <v>69</v>
      </c>
      <c r="BG51" s="207" t="s">
        <v>69</v>
      </c>
      <c r="BH51" s="207" t="s">
        <v>69</v>
      </c>
      <c r="BI51" s="207" t="s">
        <v>69</v>
      </c>
      <c r="BJ51" s="207" t="s">
        <v>69</v>
      </c>
      <c r="BK51" s="207" t="s">
        <v>69</v>
      </c>
      <c r="BL51" s="207" t="s">
        <v>69</v>
      </c>
      <c r="BM51" s="207" t="s">
        <v>69</v>
      </c>
      <c r="BN51" s="207" t="s">
        <v>69</v>
      </c>
      <c r="BO51" s="207" t="s">
        <v>69</v>
      </c>
      <c r="BP51" s="207" t="s">
        <v>69</v>
      </c>
      <c r="BQ51" s="207" t="s">
        <v>69</v>
      </c>
      <c r="BR51" s="207" t="s">
        <v>69</v>
      </c>
      <c r="BS51" s="207" t="s">
        <v>69</v>
      </c>
      <c r="BT51" s="207" t="s">
        <v>69</v>
      </c>
      <c r="BU51" s="207" t="s">
        <v>69</v>
      </c>
      <c r="BV51" s="207" t="s">
        <v>69</v>
      </c>
      <c r="BW51" s="207" t="s">
        <v>69</v>
      </c>
      <c r="BX51" s="207" t="s">
        <v>69</v>
      </c>
      <c r="BY51" s="207" t="s">
        <v>69</v>
      </c>
      <c r="BZ51" s="207" t="s">
        <v>69</v>
      </c>
      <c r="CA51" s="207" t="s">
        <v>69</v>
      </c>
      <c r="CB51" s="207" t="s">
        <v>69</v>
      </c>
      <c r="CC51" s="207" t="s">
        <v>69</v>
      </c>
      <c r="CD51" s="207" t="s">
        <v>69</v>
      </c>
      <c r="CE51" s="207" t="s">
        <v>69</v>
      </c>
      <c r="CF51" s="207" t="s">
        <v>69</v>
      </c>
      <c r="CG51" s="207" t="s">
        <v>69</v>
      </c>
      <c r="CH51" s="207" t="s">
        <v>69</v>
      </c>
      <c r="CI51" s="207" t="s">
        <v>69</v>
      </c>
      <c r="CJ51" s="207" t="s">
        <v>69</v>
      </c>
      <c r="CK51" s="207" t="s">
        <v>69</v>
      </c>
      <c r="CL51" s="207" t="s">
        <v>69</v>
      </c>
      <c r="CM51" s="207" t="s">
        <v>69</v>
      </c>
      <c r="CN51" s="207" t="s">
        <v>69</v>
      </c>
      <c r="CO51" s="207" t="s">
        <v>69</v>
      </c>
      <c r="CP51" s="207" t="s">
        <v>69</v>
      </c>
      <c r="CQ51" s="207" t="s">
        <v>69</v>
      </c>
      <c r="CR51" s="207" t="s">
        <v>69</v>
      </c>
      <c r="CS51" s="207" t="s">
        <v>69</v>
      </c>
      <c r="CT51" s="207" t="s">
        <v>69</v>
      </c>
      <c r="CU51" s="207" t="s">
        <v>69</v>
      </c>
      <c r="CV51" s="207" t="s">
        <v>69</v>
      </c>
      <c r="CW51" s="207" t="s">
        <v>69</v>
      </c>
      <c r="CX51" s="207" t="s">
        <v>69</v>
      </c>
      <c r="CY51" s="207" t="s">
        <v>69</v>
      </c>
      <c r="CZ51" s="207" t="s">
        <v>69</v>
      </c>
      <c r="DA51" s="207" t="s">
        <v>69</v>
      </c>
      <c r="DB51" s="207" t="s">
        <v>69</v>
      </c>
      <c r="DC51" s="207" t="s">
        <v>69</v>
      </c>
      <c r="DD51" s="207" t="s">
        <v>69</v>
      </c>
      <c r="DE51" s="207" t="s">
        <v>69</v>
      </c>
      <c r="DF51" s="207" t="s">
        <v>69</v>
      </c>
      <c r="DG51" s="207" t="s">
        <v>69</v>
      </c>
      <c r="DH51" s="207" t="s">
        <v>69</v>
      </c>
      <c r="DI51" s="207" t="s">
        <v>69</v>
      </c>
      <c r="DJ51" s="207" t="s">
        <v>69</v>
      </c>
      <c r="DK51" s="207" t="s">
        <v>69</v>
      </c>
      <c r="DL51" s="207" t="s">
        <v>69</v>
      </c>
      <c r="DM51" s="207" t="s">
        <v>69</v>
      </c>
      <c r="DN51" s="207" t="s">
        <v>69</v>
      </c>
      <c r="DO51" s="207" t="s">
        <v>69</v>
      </c>
      <c r="DP51" s="207" t="s">
        <v>69</v>
      </c>
      <c r="DQ51" s="207" t="s">
        <v>69</v>
      </c>
      <c r="DR51" s="207" t="s">
        <v>69</v>
      </c>
      <c r="DS51" s="207" t="s">
        <v>69</v>
      </c>
      <c r="DT51" s="207" t="s">
        <v>69</v>
      </c>
      <c r="DU51" s="207" t="s">
        <v>69</v>
      </c>
      <c r="DV51" s="207" t="s">
        <v>69</v>
      </c>
      <c r="DW51" s="207" t="s">
        <v>69</v>
      </c>
      <c r="DX51" s="207" t="s">
        <v>69</v>
      </c>
      <c r="DY51" s="207" t="s">
        <v>69</v>
      </c>
      <c r="DZ51" s="207" t="s">
        <v>69</v>
      </c>
      <c r="EA51" s="207" t="s">
        <v>69</v>
      </c>
      <c r="EB51" s="207" t="s">
        <v>69</v>
      </c>
      <c r="EC51" s="207" t="s">
        <v>69</v>
      </c>
      <c r="ED51" s="207" t="s">
        <v>69</v>
      </c>
      <c r="EE51" s="207" t="s">
        <v>69</v>
      </c>
      <c r="EF51" s="207" t="s">
        <v>69</v>
      </c>
      <c r="EG51" s="207" t="s">
        <v>69</v>
      </c>
      <c r="EH51" s="207" t="s">
        <v>69</v>
      </c>
      <c r="EI51" s="207" t="s">
        <v>69</v>
      </c>
      <c r="EJ51" s="207" t="s">
        <v>69</v>
      </c>
      <c r="EK51" s="207" t="s">
        <v>69</v>
      </c>
      <c r="EL51" s="207" t="s">
        <v>69</v>
      </c>
      <c r="EM51" s="207" t="s">
        <v>69</v>
      </c>
      <c r="EN51" s="207" t="s">
        <v>69</v>
      </c>
      <c r="EO51" s="207" t="s">
        <v>69</v>
      </c>
      <c r="EP51" s="207" t="s">
        <v>69</v>
      </c>
      <c r="EQ51" s="207" t="s">
        <v>69</v>
      </c>
      <c r="ER51" s="207" t="s">
        <v>69</v>
      </c>
      <c r="ES51" s="207" t="s">
        <v>69</v>
      </c>
      <c r="ET51" s="207" t="s">
        <v>69</v>
      </c>
      <c r="EU51" s="207" t="s">
        <v>69</v>
      </c>
      <c r="EV51" s="207" t="s">
        <v>69</v>
      </c>
      <c r="EW51" s="207" t="s">
        <v>69</v>
      </c>
      <c r="EX51" s="207" t="s">
        <v>69</v>
      </c>
      <c r="EY51" s="207" t="s">
        <v>69</v>
      </c>
      <c r="EZ51" s="207" t="s">
        <v>69</v>
      </c>
      <c r="FA51" s="207" t="s">
        <v>69</v>
      </c>
      <c r="FB51" s="207" t="s">
        <v>69</v>
      </c>
      <c r="FC51" s="207" t="s">
        <v>69</v>
      </c>
      <c r="FD51" s="207" t="s">
        <v>69</v>
      </c>
      <c r="FE51" s="207" t="s">
        <v>69</v>
      </c>
      <c r="FF51" s="207" t="s">
        <v>69</v>
      </c>
      <c r="FG51" s="207" t="s">
        <v>69</v>
      </c>
      <c r="FH51" s="207" t="s">
        <v>69</v>
      </c>
      <c r="FI51" s="207" t="s">
        <v>69</v>
      </c>
      <c r="FJ51" s="207" t="s">
        <v>69</v>
      </c>
      <c r="FK51" s="207" t="s">
        <v>69</v>
      </c>
      <c r="FL51" s="207" t="s">
        <v>69</v>
      </c>
      <c r="FM51" s="207" t="s">
        <v>69</v>
      </c>
      <c r="FN51" s="207" t="s">
        <v>69</v>
      </c>
      <c r="FO51" s="207" t="s">
        <v>69</v>
      </c>
      <c r="FP51" s="207" t="s">
        <v>69</v>
      </c>
      <c r="FQ51" s="207" t="s">
        <v>69</v>
      </c>
      <c r="FR51" s="207" t="s">
        <v>69</v>
      </c>
      <c r="FS51" s="207" t="s">
        <v>69</v>
      </c>
      <c r="FT51" s="207" t="s">
        <v>69</v>
      </c>
      <c r="FU51" s="207" t="s">
        <v>69</v>
      </c>
      <c r="FV51" s="207" t="s">
        <v>69</v>
      </c>
      <c r="FW51" s="207" t="s">
        <v>69</v>
      </c>
      <c r="FX51" s="207" t="s">
        <v>69</v>
      </c>
      <c r="FY51" s="207" t="s">
        <v>69</v>
      </c>
      <c r="FZ51" s="207" t="s">
        <v>69</v>
      </c>
      <c r="GA51" s="207" t="s">
        <v>69</v>
      </c>
      <c r="GB51" s="207" t="s">
        <v>69</v>
      </c>
      <c r="GC51" s="207" t="s">
        <v>69</v>
      </c>
      <c r="GD51" s="207" t="s">
        <v>69</v>
      </c>
      <c r="GE51" s="207" t="s">
        <v>69</v>
      </c>
      <c r="GF51" s="207" t="s">
        <v>69</v>
      </c>
      <c r="GG51" s="207" t="s">
        <v>69</v>
      </c>
      <c r="GH51" s="207" t="s">
        <v>69</v>
      </c>
      <c r="GI51" s="207" t="s">
        <v>69</v>
      </c>
      <c r="GJ51" s="207" t="s">
        <v>69</v>
      </c>
      <c r="GK51" s="207" t="s">
        <v>69</v>
      </c>
      <c r="GL51" s="207" t="s">
        <v>69</v>
      </c>
      <c r="GM51" s="207" t="s">
        <v>69</v>
      </c>
      <c r="GN51" s="207" t="s">
        <v>69</v>
      </c>
      <c r="GO51" s="207" t="s">
        <v>69</v>
      </c>
      <c r="GP51" s="207" t="s">
        <v>69</v>
      </c>
      <c r="GQ51" s="207" t="s">
        <v>69</v>
      </c>
      <c r="GR51" s="207" t="s">
        <v>69</v>
      </c>
      <c r="GS51" s="207" t="s">
        <v>69</v>
      </c>
      <c r="GT51" s="207" t="s">
        <v>69</v>
      </c>
      <c r="GU51" s="207" t="s">
        <v>69</v>
      </c>
      <c r="GV51" s="207" t="s">
        <v>69</v>
      </c>
      <c r="GW51" s="207" t="s">
        <v>69</v>
      </c>
      <c r="GX51" s="207" t="s">
        <v>69</v>
      </c>
      <c r="GY51" s="207" t="s">
        <v>69</v>
      </c>
      <c r="GZ51" s="207" t="s">
        <v>69</v>
      </c>
      <c r="HA51" s="207" t="s">
        <v>69</v>
      </c>
      <c r="HB51" s="207" t="s">
        <v>69</v>
      </c>
      <c r="HC51" s="207" t="s">
        <v>69</v>
      </c>
      <c r="HD51" s="207" t="s">
        <v>69</v>
      </c>
      <c r="HE51" s="207" t="s">
        <v>69</v>
      </c>
      <c r="HF51" s="207" t="s">
        <v>69</v>
      </c>
      <c r="HG51" s="207" t="s">
        <v>69</v>
      </c>
      <c r="HH51" s="207" t="s">
        <v>69</v>
      </c>
      <c r="HI51" s="207" t="s">
        <v>69</v>
      </c>
      <c r="HJ51" s="207" t="s">
        <v>69</v>
      </c>
      <c r="HK51" s="207" t="s">
        <v>69</v>
      </c>
      <c r="HL51" s="207" t="s">
        <v>69</v>
      </c>
      <c r="HM51" s="207" t="s">
        <v>69</v>
      </c>
      <c r="HN51" s="207" t="s">
        <v>69</v>
      </c>
      <c r="HO51" s="207" t="s">
        <v>69</v>
      </c>
      <c r="HP51" s="207" t="s">
        <v>69</v>
      </c>
      <c r="HQ51" s="207" t="s">
        <v>69</v>
      </c>
      <c r="HR51" s="207" t="s">
        <v>69</v>
      </c>
      <c r="HS51" s="207" t="s">
        <v>69</v>
      </c>
      <c r="HT51" s="207" t="s">
        <v>69</v>
      </c>
      <c r="HU51" s="207" t="s">
        <v>69</v>
      </c>
      <c r="HV51" s="207" t="s">
        <v>69</v>
      </c>
      <c r="HW51" s="207" t="s">
        <v>69</v>
      </c>
      <c r="HX51" s="207" t="s">
        <v>69</v>
      </c>
      <c r="HY51" s="207" t="s">
        <v>69</v>
      </c>
      <c r="HZ51" s="207" t="s">
        <v>69</v>
      </c>
      <c r="IA51" s="207" t="s">
        <v>69</v>
      </c>
      <c r="IB51" s="207" t="s">
        <v>69</v>
      </c>
      <c r="IC51" s="207" t="s">
        <v>69</v>
      </c>
      <c r="ID51" s="207" t="s">
        <v>69</v>
      </c>
      <c r="IE51" s="207" t="s">
        <v>69</v>
      </c>
      <c r="IF51" s="207" t="s">
        <v>69</v>
      </c>
      <c r="IG51" s="207" t="s">
        <v>69</v>
      </c>
      <c r="IH51" s="207" t="s">
        <v>69</v>
      </c>
      <c r="II51" s="207" t="s">
        <v>69</v>
      </c>
      <c r="IJ51" s="207" t="s">
        <v>69</v>
      </c>
      <c r="IK51" s="207" t="s">
        <v>69</v>
      </c>
      <c r="IL51" s="207" t="s">
        <v>69</v>
      </c>
      <c r="IM51" s="207" t="s">
        <v>69</v>
      </c>
      <c r="IN51" s="207" t="s">
        <v>69</v>
      </c>
      <c r="IO51" s="207" t="s">
        <v>69</v>
      </c>
      <c r="IP51" s="207" t="s">
        <v>69</v>
      </c>
      <c r="IQ51" s="207" t="s">
        <v>69</v>
      </c>
      <c r="IR51" s="207" t="s">
        <v>69</v>
      </c>
      <c r="IS51" s="207" t="s">
        <v>69</v>
      </c>
      <c r="IT51" s="207" t="s">
        <v>69</v>
      </c>
      <c r="IU51" s="207" t="s">
        <v>69</v>
      </c>
      <c r="IV51" s="207" t="s">
        <v>69</v>
      </c>
      <c r="IW51" s="207" t="s">
        <v>69</v>
      </c>
      <c r="IX51" s="207" t="s">
        <v>69</v>
      </c>
      <c r="IY51" s="207" t="s">
        <v>69</v>
      </c>
      <c r="IZ51" s="207" t="s">
        <v>69</v>
      </c>
      <c r="JA51" s="207" t="s">
        <v>69</v>
      </c>
      <c r="JB51" s="207" t="s">
        <v>69</v>
      </c>
      <c r="JC51" s="207" t="s">
        <v>69</v>
      </c>
      <c r="JD51" s="207" t="s">
        <v>69</v>
      </c>
      <c r="JE51" s="207" t="s">
        <v>69</v>
      </c>
      <c r="JF51" s="207" t="s">
        <v>69</v>
      </c>
      <c r="JG51" s="207" t="s">
        <v>69</v>
      </c>
      <c r="JH51" s="207" t="s">
        <v>69</v>
      </c>
      <c r="JI51" s="207" t="s">
        <v>69</v>
      </c>
      <c r="JJ51" s="207" t="s">
        <v>69</v>
      </c>
      <c r="JK51" s="207" t="s">
        <v>69</v>
      </c>
      <c r="JL51" s="207" t="s">
        <v>69</v>
      </c>
      <c r="JM51" s="207" t="s">
        <v>69</v>
      </c>
      <c r="JN51" s="207" t="s">
        <v>69</v>
      </c>
      <c r="JO51" s="207" t="s">
        <v>69</v>
      </c>
      <c r="JP51" s="207" t="s">
        <v>69</v>
      </c>
      <c r="JQ51" s="207" t="s">
        <v>69</v>
      </c>
      <c r="JR51" s="207" t="s">
        <v>69</v>
      </c>
      <c r="JS51" s="207" t="s">
        <v>69</v>
      </c>
      <c r="JT51" s="207" t="s">
        <v>69</v>
      </c>
      <c r="JU51" s="207" t="s">
        <v>69</v>
      </c>
      <c r="JV51" s="207" t="s">
        <v>69</v>
      </c>
      <c r="JW51" s="207" t="s">
        <v>69</v>
      </c>
      <c r="JX51" s="207" t="s">
        <v>69</v>
      </c>
      <c r="JY51" s="207" t="s">
        <v>69</v>
      </c>
      <c r="JZ51" s="207" t="s">
        <v>69</v>
      </c>
      <c r="KA51" s="207" t="s">
        <v>69</v>
      </c>
      <c r="KB51" s="207" t="s">
        <v>69</v>
      </c>
      <c r="KC51" s="207" t="s">
        <v>69</v>
      </c>
      <c r="KD51" s="207" t="s">
        <v>69</v>
      </c>
      <c r="KE51" s="207" t="s">
        <v>69</v>
      </c>
      <c r="KF51" s="207" t="s">
        <v>69</v>
      </c>
      <c r="KG51" s="207" t="s">
        <v>69</v>
      </c>
      <c r="KH51" s="207" t="s">
        <v>69</v>
      </c>
      <c r="KI51" s="207" t="s">
        <v>69</v>
      </c>
      <c r="KJ51" s="207" t="s">
        <v>69</v>
      </c>
      <c r="KK51" s="207" t="s">
        <v>69</v>
      </c>
      <c r="KL51" s="207" t="s">
        <v>69</v>
      </c>
      <c r="KM51" s="207" t="s">
        <v>69</v>
      </c>
      <c r="KN51" s="207" t="s">
        <v>69</v>
      </c>
      <c r="KO51" s="207" t="s">
        <v>69</v>
      </c>
      <c r="KP51" s="207" t="s">
        <v>69</v>
      </c>
      <c r="KQ51" s="207" t="s">
        <v>69</v>
      </c>
      <c r="KR51" s="207" t="s">
        <v>69</v>
      </c>
      <c r="KS51" s="207" t="s">
        <v>69</v>
      </c>
      <c r="KT51" s="207" t="s">
        <v>69</v>
      </c>
      <c r="KU51" s="207" t="s">
        <v>69</v>
      </c>
      <c r="KV51" s="207" t="s">
        <v>69</v>
      </c>
      <c r="KW51" s="207" t="s">
        <v>69</v>
      </c>
      <c r="KX51" s="207" t="s">
        <v>69</v>
      </c>
      <c r="KY51" s="207" t="s">
        <v>69</v>
      </c>
      <c r="KZ51" s="207" t="s">
        <v>69</v>
      </c>
      <c r="LA51" s="207" t="s">
        <v>69</v>
      </c>
      <c r="LB51" s="207" t="s">
        <v>69</v>
      </c>
      <c r="LC51" s="207" t="s">
        <v>69</v>
      </c>
      <c r="LD51" s="207" t="s">
        <v>69</v>
      </c>
      <c r="LE51" s="207" t="s">
        <v>69</v>
      </c>
      <c r="LF51" s="207" t="s">
        <v>69</v>
      </c>
      <c r="LG51" s="207" t="s">
        <v>69</v>
      </c>
      <c r="LH51" s="207" t="s">
        <v>69</v>
      </c>
      <c r="LI51" s="207" t="s">
        <v>69</v>
      </c>
      <c r="LJ51" s="207" t="s">
        <v>69</v>
      </c>
      <c r="LK51" s="207" t="s">
        <v>69</v>
      </c>
      <c r="LL51" s="207" t="s">
        <v>69</v>
      </c>
      <c r="LM51" s="207" t="s">
        <v>69</v>
      </c>
      <c r="LN51" s="207" t="s">
        <v>69</v>
      </c>
      <c r="LO51" s="207" t="s">
        <v>69</v>
      </c>
      <c r="LP51" s="207" t="s">
        <v>69</v>
      </c>
      <c r="LQ51" s="207" t="s">
        <v>69</v>
      </c>
      <c r="LR51" s="207" t="s">
        <v>69</v>
      </c>
      <c r="LS51" s="207" t="s">
        <v>69</v>
      </c>
      <c r="LT51" s="207" t="s">
        <v>69</v>
      </c>
      <c r="LU51" s="207" t="s">
        <v>69</v>
      </c>
      <c r="LV51" s="207" t="s">
        <v>69</v>
      </c>
      <c r="LW51" s="207" t="s">
        <v>69</v>
      </c>
      <c r="LX51" s="207" t="s">
        <v>69</v>
      </c>
      <c r="LY51" s="207" t="s">
        <v>69</v>
      </c>
      <c r="LZ51" s="207" t="s">
        <v>69</v>
      </c>
      <c r="MA51" s="207" t="s">
        <v>69</v>
      </c>
      <c r="MB51" s="207" t="s">
        <v>69</v>
      </c>
      <c r="MC51" s="207" t="s">
        <v>69</v>
      </c>
      <c r="MD51" s="207" t="s">
        <v>69</v>
      </c>
      <c r="ME51" s="207" t="s">
        <v>69</v>
      </c>
      <c r="MF51" s="207" t="s">
        <v>69</v>
      </c>
      <c r="MG51" s="207" t="s">
        <v>69</v>
      </c>
      <c r="MH51" s="207" t="s">
        <v>69</v>
      </c>
      <c r="MI51" s="207" t="s">
        <v>69</v>
      </c>
      <c r="MJ51" s="207" t="s">
        <v>69</v>
      </c>
      <c r="MK51" s="207" t="s">
        <v>69</v>
      </c>
      <c r="ML51" s="207" t="s">
        <v>69</v>
      </c>
      <c r="MM51" s="207" t="s">
        <v>69</v>
      </c>
      <c r="MN51" s="207" t="s">
        <v>69</v>
      </c>
      <c r="MO51" s="207" t="s">
        <v>69</v>
      </c>
      <c r="MP51" s="207" t="s">
        <v>69</v>
      </c>
      <c r="MQ51" s="207" t="s">
        <v>69</v>
      </c>
      <c r="MR51" s="207" t="s">
        <v>69</v>
      </c>
      <c r="MS51" s="207" t="s">
        <v>69</v>
      </c>
      <c r="MT51" s="207" t="s">
        <v>69</v>
      </c>
      <c r="MU51" s="207" t="s">
        <v>69</v>
      </c>
      <c r="MV51" s="207" t="s">
        <v>69</v>
      </c>
      <c r="MW51" s="207" t="s">
        <v>69</v>
      </c>
      <c r="MX51" s="207" t="s">
        <v>69</v>
      </c>
      <c r="MY51" s="207" t="s">
        <v>69</v>
      </c>
      <c r="MZ51" s="207" t="s">
        <v>69</v>
      </c>
      <c r="NA51" s="207" t="s">
        <v>69</v>
      </c>
      <c r="NB51" s="207" t="s">
        <v>69</v>
      </c>
      <c r="NC51" s="207" t="s">
        <v>69</v>
      </c>
      <c r="ND51" s="207" t="s">
        <v>69</v>
      </c>
      <c r="NE51" s="207" t="s">
        <v>69</v>
      </c>
      <c r="NF51" s="207" t="s">
        <v>69</v>
      </c>
      <c r="NG51" s="207" t="s">
        <v>69</v>
      </c>
      <c r="NH51" s="207" t="s">
        <v>69</v>
      </c>
      <c r="NI51" s="207" t="s">
        <v>69</v>
      </c>
      <c r="NJ51" s="207" t="s">
        <v>69</v>
      </c>
      <c r="NK51" s="207" t="s">
        <v>69</v>
      </c>
      <c r="NL51" s="207" t="s">
        <v>69</v>
      </c>
      <c r="NM51" s="207" t="s">
        <v>69</v>
      </c>
      <c r="NN51" s="207" t="s">
        <v>69</v>
      </c>
      <c r="NO51" s="207" t="s">
        <v>69</v>
      </c>
      <c r="NP51" s="207" t="s">
        <v>69</v>
      </c>
      <c r="NQ51" s="207" t="s">
        <v>69</v>
      </c>
      <c r="NR51" s="207" t="s">
        <v>69</v>
      </c>
      <c r="NS51" s="207" t="s">
        <v>69</v>
      </c>
      <c r="NT51" s="207" t="s">
        <v>69</v>
      </c>
      <c r="NU51" s="207" t="s">
        <v>69</v>
      </c>
      <c r="NV51" s="207" t="s">
        <v>69</v>
      </c>
      <c r="NW51" s="207" t="s">
        <v>69</v>
      </c>
      <c r="NX51" s="207" t="s">
        <v>69</v>
      </c>
      <c r="NY51" s="207" t="s">
        <v>69</v>
      </c>
      <c r="NZ51" s="207" t="s">
        <v>69</v>
      </c>
      <c r="OA51" s="207" t="s">
        <v>69</v>
      </c>
      <c r="OB51" s="207" t="s">
        <v>69</v>
      </c>
      <c r="OC51" s="207" t="s">
        <v>69</v>
      </c>
      <c r="OD51" s="207" t="s">
        <v>69</v>
      </c>
      <c r="OE51" s="207" t="s">
        <v>69</v>
      </c>
      <c r="OF51" s="207" t="s">
        <v>69</v>
      </c>
      <c r="OG51" s="207" t="s">
        <v>69</v>
      </c>
      <c r="OH51" s="207" t="s">
        <v>69</v>
      </c>
      <c r="OI51" s="207" t="s">
        <v>69</v>
      </c>
      <c r="OJ51" s="207" t="s">
        <v>69</v>
      </c>
      <c r="OK51" s="207" t="s">
        <v>69</v>
      </c>
      <c r="OL51" s="207" t="s">
        <v>69</v>
      </c>
      <c r="OM51" s="207" t="s">
        <v>69</v>
      </c>
      <c r="ON51" s="207" t="s">
        <v>69</v>
      </c>
      <c r="OO51" s="207" t="s">
        <v>69</v>
      </c>
      <c r="OP51" s="207" t="s">
        <v>69</v>
      </c>
      <c r="OQ51" s="207" t="s">
        <v>69</v>
      </c>
      <c r="OR51" s="207" t="s">
        <v>69</v>
      </c>
      <c r="OS51" s="207" t="s">
        <v>69</v>
      </c>
      <c r="OT51" s="207" t="s">
        <v>69</v>
      </c>
      <c r="OU51" s="207" t="s">
        <v>69</v>
      </c>
      <c r="OV51" s="207" t="s">
        <v>69</v>
      </c>
      <c r="OW51" s="207" t="s">
        <v>69</v>
      </c>
      <c r="OX51" s="207" t="s">
        <v>69</v>
      </c>
      <c r="OY51" s="207" t="s">
        <v>69</v>
      </c>
      <c r="OZ51" s="207" t="s">
        <v>69</v>
      </c>
      <c r="PA51" s="207" t="s">
        <v>69</v>
      </c>
      <c r="PB51" s="207" t="s">
        <v>69</v>
      </c>
      <c r="PC51" s="207" t="s">
        <v>69</v>
      </c>
      <c r="PD51" s="207" t="s">
        <v>69</v>
      </c>
      <c r="PE51" s="207" t="s">
        <v>69</v>
      </c>
      <c r="PF51" s="207" t="s">
        <v>69</v>
      </c>
      <c r="PG51" s="207" t="s">
        <v>69</v>
      </c>
      <c r="PH51" s="207" t="s">
        <v>69</v>
      </c>
      <c r="PI51" s="207" t="s">
        <v>69</v>
      </c>
      <c r="PJ51" s="207" t="s">
        <v>69</v>
      </c>
      <c r="PK51" s="207" t="s">
        <v>69</v>
      </c>
      <c r="PL51" s="207" t="s">
        <v>69</v>
      </c>
      <c r="PM51" s="207" t="s">
        <v>69</v>
      </c>
      <c r="PN51" s="207" t="s">
        <v>69</v>
      </c>
      <c r="PO51" s="207" t="s">
        <v>69</v>
      </c>
      <c r="PP51" s="207" t="s">
        <v>69</v>
      </c>
      <c r="PQ51" s="207" t="s">
        <v>69</v>
      </c>
      <c r="PR51" s="207" t="s">
        <v>69</v>
      </c>
      <c r="PS51" s="207" t="s">
        <v>69</v>
      </c>
      <c r="PT51" s="207" t="s">
        <v>69</v>
      </c>
      <c r="PU51" s="207" t="s">
        <v>69</v>
      </c>
      <c r="PV51" s="207" t="s">
        <v>69</v>
      </c>
      <c r="PW51" s="207" t="s">
        <v>69</v>
      </c>
      <c r="PX51" s="207" t="s">
        <v>69</v>
      </c>
      <c r="PY51" s="207" t="s">
        <v>69</v>
      </c>
      <c r="PZ51" s="207" t="s">
        <v>69</v>
      </c>
      <c r="QA51" s="207" t="s">
        <v>69</v>
      </c>
      <c r="QB51" s="207" t="s">
        <v>69</v>
      </c>
      <c r="QC51" s="207" t="s">
        <v>69</v>
      </c>
      <c r="QD51" s="207" t="s">
        <v>69</v>
      </c>
      <c r="QE51" s="207" t="s">
        <v>69</v>
      </c>
      <c r="QF51" s="207" t="s">
        <v>69</v>
      </c>
      <c r="QG51" s="207" t="s">
        <v>69</v>
      </c>
      <c r="QH51" s="207" t="s">
        <v>69</v>
      </c>
      <c r="QI51" s="207" t="s">
        <v>69</v>
      </c>
      <c r="QJ51" s="207" t="s">
        <v>69</v>
      </c>
      <c r="QK51" s="207" t="s">
        <v>69</v>
      </c>
      <c r="QL51" s="207" t="s">
        <v>69</v>
      </c>
      <c r="QM51" s="207" t="s">
        <v>69</v>
      </c>
      <c r="QN51" s="207" t="s">
        <v>69</v>
      </c>
      <c r="QO51" s="207" t="s">
        <v>69</v>
      </c>
      <c r="QP51" s="207" t="s">
        <v>69</v>
      </c>
      <c r="QQ51" s="207" t="s">
        <v>69</v>
      </c>
      <c r="QR51" s="207" t="s">
        <v>69</v>
      </c>
      <c r="QS51" s="207" t="s">
        <v>69</v>
      </c>
      <c r="QT51" s="207" t="s">
        <v>69</v>
      </c>
      <c r="QU51" s="207" t="s">
        <v>69</v>
      </c>
      <c r="QV51" s="207" t="s">
        <v>69</v>
      </c>
      <c r="QW51" s="207" t="s">
        <v>69</v>
      </c>
      <c r="QX51" s="207" t="s">
        <v>69</v>
      </c>
      <c r="QY51" s="207" t="s">
        <v>69</v>
      </c>
      <c r="QZ51" s="207" t="s">
        <v>69</v>
      </c>
      <c r="RA51" s="207" t="s">
        <v>69</v>
      </c>
      <c r="RB51" s="207" t="s">
        <v>69</v>
      </c>
      <c r="RC51" s="207" t="s">
        <v>69</v>
      </c>
      <c r="RD51" s="207" t="s">
        <v>69</v>
      </c>
      <c r="RE51" s="207" t="s">
        <v>69</v>
      </c>
      <c r="RF51" s="207" t="s">
        <v>69</v>
      </c>
      <c r="RG51" s="207" t="s">
        <v>69</v>
      </c>
      <c r="RH51" s="207" t="s">
        <v>69</v>
      </c>
      <c r="RI51" s="207" t="s">
        <v>69</v>
      </c>
      <c r="RJ51" s="207" t="s">
        <v>69</v>
      </c>
      <c r="RK51" s="207" t="s">
        <v>69</v>
      </c>
      <c r="RL51" s="207" t="s">
        <v>69</v>
      </c>
      <c r="RM51" s="207" t="s">
        <v>69</v>
      </c>
      <c r="RN51" s="207" t="s">
        <v>69</v>
      </c>
      <c r="RO51" s="207" t="s">
        <v>69</v>
      </c>
      <c r="RP51" s="207" t="s">
        <v>69</v>
      </c>
      <c r="RQ51" s="207" t="s">
        <v>69</v>
      </c>
      <c r="RR51" s="207" t="s">
        <v>69</v>
      </c>
      <c r="RS51" s="207" t="s">
        <v>69</v>
      </c>
      <c r="RT51" s="207" t="s">
        <v>69</v>
      </c>
      <c r="RU51" s="207" t="s">
        <v>69</v>
      </c>
      <c r="RV51" s="207" t="s">
        <v>69</v>
      </c>
      <c r="RW51" s="207" t="s">
        <v>69</v>
      </c>
      <c r="RX51" s="207" t="s">
        <v>69</v>
      </c>
      <c r="RY51" s="207" t="s">
        <v>69</v>
      </c>
      <c r="RZ51" s="207" t="s">
        <v>69</v>
      </c>
      <c r="SA51" s="207" t="s">
        <v>69</v>
      </c>
      <c r="SB51" s="207" t="s">
        <v>69</v>
      </c>
      <c r="SC51" s="207" t="s">
        <v>69</v>
      </c>
      <c r="SD51" s="207" t="s">
        <v>69</v>
      </c>
      <c r="SE51" s="207" t="s">
        <v>69</v>
      </c>
      <c r="SF51" s="207" t="s">
        <v>69</v>
      </c>
      <c r="SG51" s="207" t="s">
        <v>69</v>
      </c>
      <c r="SH51" s="207" t="s">
        <v>69</v>
      </c>
      <c r="SI51" s="207" t="s">
        <v>69</v>
      </c>
      <c r="SJ51" s="207" t="s">
        <v>69</v>
      </c>
      <c r="SK51" s="207" t="s">
        <v>69</v>
      </c>
      <c r="SL51" s="207" t="s">
        <v>69</v>
      </c>
      <c r="SM51" s="207" t="s">
        <v>69</v>
      </c>
      <c r="SN51" s="207" t="s">
        <v>69</v>
      </c>
      <c r="SO51" s="207" t="s">
        <v>69</v>
      </c>
      <c r="SP51" s="207" t="s">
        <v>69</v>
      </c>
      <c r="SQ51" s="207" t="s">
        <v>69</v>
      </c>
      <c r="SR51" s="207" t="s">
        <v>69</v>
      </c>
      <c r="SS51" s="207" t="s">
        <v>69</v>
      </c>
      <c r="ST51" s="207" t="s">
        <v>69</v>
      </c>
      <c r="SU51" s="207" t="s">
        <v>69</v>
      </c>
      <c r="SV51" s="207" t="s">
        <v>69</v>
      </c>
      <c r="SW51" s="207" t="s">
        <v>69</v>
      </c>
      <c r="SX51" s="207" t="s">
        <v>69</v>
      </c>
      <c r="SY51" s="207" t="s">
        <v>69</v>
      </c>
      <c r="SZ51" s="207" t="s">
        <v>69</v>
      </c>
      <c r="TA51" s="207" t="s">
        <v>69</v>
      </c>
      <c r="TB51" s="207" t="s">
        <v>69</v>
      </c>
      <c r="TC51" s="207" t="s">
        <v>69</v>
      </c>
      <c r="TD51" s="207" t="s">
        <v>69</v>
      </c>
      <c r="TE51" s="207" t="s">
        <v>69</v>
      </c>
      <c r="TF51" s="207" t="s">
        <v>69</v>
      </c>
      <c r="TG51" s="207" t="s">
        <v>69</v>
      </c>
      <c r="TH51" s="207" t="s">
        <v>69</v>
      </c>
      <c r="TI51" s="207" t="s">
        <v>69</v>
      </c>
      <c r="TJ51" s="207" t="s">
        <v>69</v>
      </c>
      <c r="TK51" s="207" t="s">
        <v>69</v>
      </c>
      <c r="TL51" s="207" t="s">
        <v>69</v>
      </c>
      <c r="TM51" s="207" t="s">
        <v>69</v>
      </c>
      <c r="TN51" s="207" t="s">
        <v>69</v>
      </c>
      <c r="TO51" s="207" t="s">
        <v>69</v>
      </c>
      <c r="TP51" s="207" t="s">
        <v>69</v>
      </c>
      <c r="TQ51" s="207" t="s">
        <v>69</v>
      </c>
      <c r="TR51" s="207" t="s">
        <v>69</v>
      </c>
      <c r="TS51" s="207" t="s">
        <v>69</v>
      </c>
      <c r="TT51" s="207" t="s">
        <v>69</v>
      </c>
      <c r="TU51" s="207" t="s">
        <v>69</v>
      </c>
      <c r="TV51" s="207" t="s">
        <v>69</v>
      </c>
      <c r="TW51" s="207" t="s">
        <v>69</v>
      </c>
      <c r="TX51" s="207" t="s">
        <v>69</v>
      </c>
      <c r="TY51" s="207" t="s">
        <v>69</v>
      </c>
      <c r="TZ51" s="207" t="s">
        <v>69</v>
      </c>
      <c r="UA51" s="207" t="s">
        <v>69</v>
      </c>
      <c r="UB51" s="207" t="s">
        <v>69</v>
      </c>
      <c r="UC51" s="207" t="s">
        <v>69</v>
      </c>
      <c r="UD51" s="207" t="s">
        <v>69</v>
      </c>
      <c r="UE51" s="207" t="s">
        <v>69</v>
      </c>
      <c r="UF51" s="207" t="s">
        <v>69</v>
      </c>
      <c r="UG51" s="207" t="s">
        <v>69</v>
      </c>
      <c r="UH51" s="207" t="s">
        <v>69</v>
      </c>
      <c r="UI51" s="207" t="s">
        <v>69</v>
      </c>
      <c r="UJ51" s="207" t="s">
        <v>69</v>
      </c>
      <c r="UK51" s="207" t="s">
        <v>69</v>
      </c>
      <c r="UL51" s="207" t="s">
        <v>69</v>
      </c>
      <c r="UM51" s="207" t="s">
        <v>69</v>
      </c>
      <c r="UN51" s="207" t="s">
        <v>69</v>
      </c>
      <c r="UO51" s="207" t="s">
        <v>69</v>
      </c>
      <c r="UP51" s="207" t="s">
        <v>69</v>
      </c>
      <c r="UQ51" s="207" t="s">
        <v>69</v>
      </c>
      <c r="UR51" s="207" t="s">
        <v>69</v>
      </c>
      <c r="US51" s="207" t="s">
        <v>69</v>
      </c>
      <c r="UT51" s="207" t="s">
        <v>69</v>
      </c>
      <c r="UU51" s="207" t="s">
        <v>69</v>
      </c>
      <c r="UV51" s="207" t="s">
        <v>69</v>
      </c>
      <c r="UW51" s="207" t="s">
        <v>69</v>
      </c>
      <c r="UX51" s="207" t="s">
        <v>69</v>
      </c>
      <c r="UY51" s="207" t="s">
        <v>69</v>
      </c>
      <c r="UZ51" s="207" t="s">
        <v>69</v>
      </c>
      <c r="VA51" s="207" t="s">
        <v>69</v>
      </c>
      <c r="VB51" s="207" t="s">
        <v>69</v>
      </c>
      <c r="VC51" s="207" t="s">
        <v>69</v>
      </c>
      <c r="VD51" s="207" t="s">
        <v>69</v>
      </c>
      <c r="VE51" s="207" t="s">
        <v>69</v>
      </c>
      <c r="VF51" s="207" t="s">
        <v>69</v>
      </c>
      <c r="VG51" s="207" t="s">
        <v>69</v>
      </c>
      <c r="VH51" s="207" t="s">
        <v>69</v>
      </c>
      <c r="VI51" s="207" t="s">
        <v>69</v>
      </c>
      <c r="VJ51" s="207" t="s">
        <v>69</v>
      </c>
      <c r="VK51" s="207" t="s">
        <v>69</v>
      </c>
      <c r="VL51" s="207" t="s">
        <v>69</v>
      </c>
      <c r="VM51" s="207" t="s">
        <v>69</v>
      </c>
      <c r="VN51" s="207" t="s">
        <v>69</v>
      </c>
      <c r="VO51" s="207" t="s">
        <v>69</v>
      </c>
      <c r="VP51" s="207" t="s">
        <v>69</v>
      </c>
      <c r="VQ51" s="207" t="s">
        <v>69</v>
      </c>
      <c r="VR51" s="207" t="s">
        <v>69</v>
      </c>
      <c r="VS51" s="207" t="s">
        <v>69</v>
      </c>
      <c r="VT51" s="207" t="s">
        <v>69</v>
      </c>
      <c r="VU51" s="207" t="s">
        <v>69</v>
      </c>
      <c r="VV51" s="207" t="s">
        <v>69</v>
      </c>
      <c r="VW51" s="207" t="s">
        <v>69</v>
      </c>
      <c r="VX51" s="207" t="s">
        <v>69</v>
      </c>
      <c r="VY51" s="207" t="s">
        <v>69</v>
      </c>
      <c r="VZ51" s="207" t="s">
        <v>69</v>
      </c>
      <c r="WA51" s="207" t="s">
        <v>69</v>
      </c>
      <c r="WB51" s="207" t="s">
        <v>69</v>
      </c>
      <c r="WC51" s="207" t="s">
        <v>69</v>
      </c>
      <c r="WD51" s="207" t="s">
        <v>69</v>
      </c>
      <c r="WE51" s="207" t="s">
        <v>69</v>
      </c>
      <c r="WF51" s="207" t="s">
        <v>69</v>
      </c>
      <c r="WG51" s="207" t="s">
        <v>69</v>
      </c>
      <c r="WH51" s="207" t="s">
        <v>69</v>
      </c>
      <c r="WI51" s="207" t="s">
        <v>69</v>
      </c>
      <c r="WJ51" s="207" t="s">
        <v>69</v>
      </c>
      <c r="WK51" s="207" t="s">
        <v>69</v>
      </c>
      <c r="WL51" s="207" t="s">
        <v>69</v>
      </c>
      <c r="WM51" s="207" t="s">
        <v>69</v>
      </c>
      <c r="WN51" s="207" t="s">
        <v>69</v>
      </c>
      <c r="WO51" s="207" t="s">
        <v>69</v>
      </c>
      <c r="WP51" s="207" t="s">
        <v>69</v>
      </c>
      <c r="WQ51" s="207" t="s">
        <v>69</v>
      </c>
      <c r="WR51" s="207" t="s">
        <v>69</v>
      </c>
      <c r="WS51" s="207" t="s">
        <v>69</v>
      </c>
      <c r="WT51" s="207" t="s">
        <v>69</v>
      </c>
      <c r="WU51" s="207" t="s">
        <v>69</v>
      </c>
      <c r="WV51" s="207" t="s">
        <v>69</v>
      </c>
      <c r="WW51" s="207" t="s">
        <v>69</v>
      </c>
      <c r="WX51" s="207" t="s">
        <v>69</v>
      </c>
      <c r="WY51" s="207" t="s">
        <v>69</v>
      </c>
      <c r="WZ51" s="207" t="s">
        <v>69</v>
      </c>
      <c r="XA51" s="207" t="s">
        <v>69</v>
      </c>
      <c r="XB51" s="207" t="s">
        <v>69</v>
      </c>
      <c r="XC51" s="207" t="s">
        <v>69</v>
      </c>
      <c r="XD51" s="207" t="s">
        <v>69</v>
      </c>
      <c r="XE51" s="207" t="s">
        <v>69</v>
      </c>
      <c r="XF51" s="207" t="s">
        <v>69</v>
      </c>
      <c r="XG51" s="207" t="s">
        <v>69</v>
      </c>
      <c r="XH51" s="207" t="s">
        <v>69</v>
      </c>
      <c r="XI51" s="207" t="s">
        <v>69</v>
      </c>
      <c r="XJ51" s="207" t="s">
        <v>69</v>
      </c>
      <c r="XK51" s="207" t="s">
        <v>69</v>
      </c>
      <c r="XL51" s="207" t="s">
        <v>69</v>
      </c>
      <c r="XM51" s="207" t="s">
        <v>69</v>
      </c>
      <c r="XN51" s="207" t="s">
        <v>69</v>
      </c>
      <c r="XO51" s="207" t="s">
        <v>69</v>
      </c>
      <c r="XP51" s="207" t="s">
        <v>69</v>
      </c>
      <c r="XQ51" s="207" t="s">
        <v>69</v>
      </c>
      <c r="XR51" s="207" t="s">
        <v>69</v>
      </c>
      <c r="XS51" s="207" t="s">
        <v>69</v>
      </c>
      <c r="XT51" s="207" t="s">
        <v>69</v>
      </c>
      <c r="XU51" s="207" t="s">
        <v>69</v>
      </c>
      <c r="XV51" s="207" t="s">
        <v>69</v>
      </c>
      <c r="XW51" s="207" t="s">
        <v>69</v>
      </c>
      <c r="XX51" s="207" t="s">
        <v>69</v>
      </c>
      <c r="XY51" s="207" t="s">
        <v>69</v>
      </c>
      <c r="XZ51" s="207" t="s">
        <v>69</v>
      </c>
      <c r="YA51" s="207" t="s">
        <v>69</v>
      </c>
      <c r="YB51" s="207" t="s">
        <v>69</v>
      </c>
      <c r="YC51" s="207" t="s">
        <v>69</v>
      </c>
      <c r="YD51" s="207" t="s">
        <v>69</v>
      </c>
      <c r="YE51" s="207" t="s">
        <v>69</v>
      </c>
      <c r="YF51" s="207" t="s">
        <v>69</v>
      </c>
      <c r="YG51" s="207" t="s">
        <v>69</v>
      </c>
      <c r="YH51" s="207" t="s">
        <v>69</v>
      </c>
      <c r="YI51" s="207" t="s">
        <v>69</v>
      </c>
      <c r="YJ51" s="207" t="s">
        <v>69</v>
      </c>
      <c r="YK51" s="207" t="s">
        <v>69</v>
      </c>
      <c r="YL51" s="207" t="s">
        <v>69</v>
      </c>
      <c r="YM51" s="207" t="s">
        <v>69</v>
      </c>
      <c r="YN51" s="207" t="s">
        <v>69</v>
      </c>
      <c r="YO51" s="207" t="s">
        <v>69</v>
      </c>
      <c r="YP51" s="207" t="s">
        <v>69</v>
      </c>
      <c r="YQ51" s="207" t="s">
        <v>69</v>
      </c>
      <c r="YR51" s="207" t="s">
        <v>69</v>
      </c>
      <c r="YS51" s="207" t="s">
        <v>69</v>
      </c>
      <c r="YT51" s="207" t="s">
        <v>69</v>
      </c>
      <c r="YU51" s="207" t="s">
        <v>69</v>
      </c>
      <c r="YV51" s="207" t="s">
        <v>69</v>
      </c>
      <c r="YW51" s="207" t="s">
        <v>69</v>
      </c>
      <c r="YX51" s="207" t="s">
        <v>69</v>
      </c>
      <c r="YY51" s="207" t="s">
        <v>69</v>
      </c>
      <c r="YZ51" s="207" t="s">
        <v>69</v>
      </c>
      <c r="ZA51" s="207" t="s">
        <v>69</v>
      </c>
      <c r="ZB51" s="207" t="s">
        <v>69</v>
      </c>
      <c r="ZC51" s="207" t="s">
        <v>69</v>
      </c>
      <c r="ZD51" s="207" t="s">
        <v>69</v>
      </c>
      <c r="ZE51" s="207" t="s">
        <v>69</v>
      </c>
      <c r="ZF51" s="207" t="s">
        <v>69</v>
      </c>
      <c r="ZG51" s="207" t="s">
        <v>69</v>
      </c>
      <c r="ZH51" s="207" t="s">
        <v>69</v>
      </c>
      <c r="ZI51" s="207" t="s">
        <v>69</v>
      </c>
      <c r="ZJ51" s="207" t="s">
        <v>69</v>
      </c>
      <c r="ZK51" s="207" t="s">
        <v>69</v>
      </c>
      <c r="ZL51" s="207" t="s">
        <v>69</v>
      </c>
      <c r="ZM51" s="207" t="s">
        <v>69</v>
      </c>
      <c r="ZN51" s="207" t="s">
        <v>69</v>
      </c>
      <c r="ZO51" s="207" t="s">
        <v>69</v>
      </c>
      <c r="ZP51" s="207" t="s">
        <v>69</v>
      </c>
      <c r="ZQ51" s="207" t="s">
        <v>69</v>
      </c>
      <c r="ZR51" s="207" t="s">
        <v>69</v>
      </c>
      <c r="ZS51" s="207" t="s">
        <v>69</v>
      </c>
      <c r="ZT51" s="207" t="s">
        <v>69</v>
      </c>
      <c r="ZU51" s="207" t="s">
        <v>69</v>
      </c>
      <c r="ZV51" s="207" t="s">
        <v>69</v>
      </c>
      <c r="ZW51" s="207" t="s">
        <v>69</v>
      </c>
      <c r="ZX51" s="207" t="s">
        <v>69</v>
      </c>
      <c r="ZY51" s="207" t="s">
        <v>69</v>
      </c>
      <c r="ZZ51" s="207" t="s">
        <v>69</v>
      </c>
      <c r="AAA51" s="207" t="s">
        <v>158</v>
      </c>
      <c r="AAB51" s="207" t="s">
        <v>158</v>
      </c>
      <c r="AAC51" s="207" t="s">
        <v>158</v>
      </c>
      <c r="AAD51" s="207" t="s">
        <v>158</v>
      </c>
      <c r="AAE51" s="207" t="s">
        <v>158</v>
      </c>
      <c r="AAF51" s="207" t="s">
        <v>158</v>
      </c>
      <c r="AAG51" s="207" t="s">
        <v>158</v>
      </c>
      <c r="AAH51" s="207" t="s">
        <v>158</v>
      </c>
      <c r="AAI51" s="207" t="s">
        <v>158</v>
      </c>
      <c r="AAJ51" s="207" t="s">
        <v>158</v>
      </c>
      <c r="AAK51" s="207" t="s">
        <v>158</v>
      </c>
      <c r="AAL51" s="207" t="s">
        <v>158</v>
      </c>
      <c r="AAM51" s="207" t="s">
        <v>158</v>
      </c>
      <c r="AAN51" s="207" t="s">
        <v>158</v>
      </c>
      <c r="AAO51" s="207" t="s">
        <v>158</v>
      </c>
      <c r="AAP51" s="207" t="s">
        <v>158</v>
      </c>
      <c r="AAQ51" s="207" t="s">
        <v>158</v>
      </c>
      <c r="AAR51" s="207" t="s">
        <v>158</v>
      </c>
      <c r="AAS51" s="207" t="s">
        <v>158</v>
      </c>
      <c r="AAT51" s="207" t="s">
        <v>158</v>
      </c>
      <c r="AAU51" s="207" t="s">
        <v>158</v>
      </c>
      <c r="AAV51" s="207" t="s">
        <v>158</v>
      </c>
      <c r="AAW51" s="207" t="s">
        <v>158</v>
      </c>
      <c r="AAX51" s="207" t="s">
        <v>158</v>
      </c>
      <c r="AAY51" s="207" t="s">
        <v>158</v>
      </c>
      <c r="AAZ51" s="207" t="s">
        <v>158</v>
      </c>
      <c r="ABA51" s="306">
        <f>(ÜBERSICHT!K51)</f>
        <v>0</v>
      </c>
      <c r="ABB51" s="195">
        <f>(ÜBERSICHT!L51)</f>
        <v>0</v>
      </c>
      <c r="ABC51" s="206">
        <f t="shared" si="123"/>
        <v>0</v>
      </c>
      <c r="ABD51" s="34">
        <f t="shared" si="124"/>
        <v>0</v>
      </c>
      <c r="ABE51" s="34">
        <f t="shared" si="125"/>
        <v>0</v>
      </c>
      <c r="ABF51" s="34">
        <f t="shared" si="126"/>
        <v>0</v>
      </c>
      <c r="ABG51" s="34">
        <f t="shared" si="127"/>
        <v>0</v>
      </c>
      <c r="ABH51" s="34">
        <f t="shared" si="128"/>
        <v>0</v>
      </c>
      <c r="ABI51" s="34">
        <f t="shared" si="129"/>
        <v>696</v>
      </c>
      <c r="ABJ51" s="73">
        <f t="shared" si="130"/>
        <v>696</v>
      </c>
      <c r="ABK51" s="28"/>
      <c r="ABO51" s="28"/>
      <c r="ABP51" s="271" t="str">
        <f>(Mitglieder!C52)</f>
        <v>Zy-///-02</v>
      </c>
      <c r="ABQ51" s="216" t="e">
        <f t="shared" si="103"/>
        <v>#DIV/0!</v>
      </c>
      <c r="ABR51" s="216" t="e">
        <f t="shared" si="104"/>
        <v>#DIV/0!</v>
      </c>
      <c r="ABS51" s="34">
        <f t="shared" si="131"/>
        <v>0</v>
      </c>
      <c r="ABT51" s="34">
        <f t="shared" si="132"/>
        <v>0</v>
      </c>
      <c r="ABU51" s="34">
        <f t="shared" si="133"/>
        <v>0</v>
      </c>
      <c r="ABV51" s="34">
        <f t="shared" si="134"/>
        <v>0</v>
      </c>
      <c r="ABW51" s="34">
        <f t="shared" si="135"/>
        <v>0</v>
      </c>
      <c r="ABX51" s="34">
        <f t="shared" si="136"/>
        <v>31</v>
      </c>
      <c r="ABY51" s="73">
        <f t="shared" si="16"/>
        <v>31</v>
      </c>
      <c r="ABZ51" s="216" t="e">
        <f t="shared" si="105"/>
        <v>#DIV/0!</v>
      </c>
      <c r="ACA51" s="34">
        <f t="shared" si="137"/>
        <v>0</v>
      </c>
      <c r="ACB51" s="34">
        <f t="shared" si="138"/>
        <v>0</v>
      </c>
      <c r="ACC51" s="34">
        <f t="shared" si="139"/>
        <v>0</v>
      </c>
      <c r="ACD51" s="34">
        <f t="shared" si="140"/>
        <v>0</v>
      </c>
      <c r="ACE51" s="34">
        <f t="shared" si="141"/>
        <v>0</v>
      </c>
      <c r="ACF51" s="34">
        <f t="shared" si="142"/>
        <v>31</v>
      </c>
      <c r="ACG51" s="73">
        <f t="shared" si="113"/>
        <v>31</v>
      </c>
      <c r="ACH51" s="216" t="e">
        <f t="shared" si="106"/>
        <v>#DIV/0!</v>
      </c>
      <c r="ACI51" s="34">
        <f t="shared" si="143"/>
        <v>0</v>
      </c>
      <c r="ACJ51" s="34">
        <f t="shared" si="144"/>
        <v>0</v>
      </c>
      <c r="ACK51" s="34">
        <f t="shared" si="145"/>
        <v>0</v>
      </c>
      <c r="ACL51" s="34">
        <f t="shared" si="146"/>
        <v>0</v>
      </c>
      <c r="ACM51" s="34">
        <f t="shared" si="147"/>
        <v>0</v>
      </c>
      <c r="ACN51" s="34">
        <f t="shared" si="148"/>
        <v>31</v>
      </c>
      <c r="ACO51" s="73">
        <f t="shared" si="114"/>
        <v>31</v>
      </c>
      <c r="ACP51" s="216" t="e">
        <f t="shared" si="107"/>
        <v>#DIV/0!</v>
      </c>
      <c r="ACQ51" s="34">
        <f t="shared" si="149"/>
        <v>0</v>
      </c>
      <c r="ACR51" s="34">
        <f t="shared" si="150"/>
        <v>0</v>
      </c>
      <c r="ACS51" s="34">
        <f t="shared" si="151"/>
        <v>0</v>
      </c>
      <c r="ACT51" s="34">
        <f t="shared" si="152"/>
        <v>0</v>
      </c>
      <c r="ACU51" s="34">
        <f t="shared" si="153"/>
        <v>0</v>
      </c>
      <c r="ACV51" s="34">
        <f t="shared" si="154"/>
        <v>30</v>
      </c>
      <c r="ACW51" s="73">
        <f t="shared" si="115"/>
        <v>30</v>
      </c>
      <c r="ACX51" s="216" t="e">
        <f t="shared" si="108"/>
        <v>#DIV/0!</v>
      </c>
      <c r="ACY51" s="34">
        <f t="shared" si="155"/>
        <v>0</v>
      </c>
      <c r="ACZ51" s="34">
        <f t="shared" si="156"/>
        <v>0</v>
      </c>
      <c r="ADA51" s="34">
        <f t="shared" si="157"/>
        <v>0</v>
      </c>
      <c r="ADB51" s="34">
        <f t="shared" si="158"/>
        <v>0</v>
      </c>
      <c r="ADC51" s="34">
        <f t="shared" si="159"/>
        <v>0</v>
      </c>
      <c r="ADD51" s="34">
        <f t="shared" si="160"/>
        <v>31</v>
      </c>
      <c r="ADE51" s="73">
        <f t="shared" si="116"/>
        <v>31</v>
      </c>
      <c r="ADF51" s="216" t="e">
        <f t="shared" si="109"/>
        <v>#DIV/0!</v>
      </c>
      <c r="ADG51" s="34">
        <f t="shared" si="161"/>
        <v>0</v>
      </c>
      <c r="ADH51" s="34">
        <f t="shared" si="162"/>
        <v>0</v>
      </c>
      <c r="ADI51" s="34">
        <f t="shared" si="163"/>
        <v>0</v>
      </c>
      <c r="ADJ51" s="34">
        <f t="shared" si="164"/>
        <v>0</v>
      </c>
      <c r="ADK51" s="34">
        <f t="shared" si="165"/>
        <v>0</v>
      </c>
      <c r="ADL51" s="34">
        <f t="shared" si="166"/>
        <v>30</v>
      </c>
      <c r="ADM51" s="73">
        <f t="shared" si="117"/>
        <v>30</v>
      </c>
      <c r="ADN51" s="216" t="e">
        <f t="shared" si="110"/>
        <v>#DIV/0!</v>
      </c>
      <c r="ADO51" s="34">
        <f t="shared" si="167"/>
        <v>0</v>
      </c>
      <c r="ADP51" s="34">
        <f t="shared" si="168"/>
        <v>0</v>
      </c>
      <c r="ADQ51" s="34">
        <f t="shared" si="169"/>
        <v>0</v>
      </c>
      <c r="ADR51" s="34">
        <f t="shared" si="170"/>
        <v>0</v>
      </c>
      <c r="ADS51" s="34">
        <f t="shared" si="171"/>
        <v>0</v>
      </c>
      <c r="ADT51" s="34">
        <f t="shared" si="172"/>
        <v>31</v>
      </c>
      <c r="ADU51" s="73">
        <f t="shared" si="118"/>
        <v>31</v>
      </c>
      <c r="ADV51" s="216" t="e">
        <f t="shared" si="111"/>
        <v>#DIV/0!</v>
      </c>
      <c r="ADW51" s="34">
        <f t="shared" si="72"/>
        <v>0</v>
      </c>
      <c r="ADX51" s="34">
        <f t="shared" si="73"/>
        <v>0</v>
      </c>
      <c r="ADY51" s="34">
        <f t="shared" si="74"/>
        <v>0</v>
      </c>
      <c r="ADZ51" s="34">
        <f t="shared" si="75"/>
        <v>0</v>
      </c>
      <c r="AEA51" s="34">
        <f t="shared" si="76"/>
        <v>0</v>
      </c>
      <c r="AEB51" s="34">
        <f t="shared" si="77"/>
        <v>31</v>
      </c>
      <c r="AEC51" s="73">
        <f t="shared" si="119"/>
        <v>31</v>
      </c>
      <c r="AED51" s="216" t="e">
        <f t="shared" si="112"/>
        <v>#DIV/0!</v>
      </c>
      <c r="AEE51" s="34">
        <f t="shared" si="79"/>
        <v>0</v>
      </c>
      <c r="AEF51" s="34">
        <f t="shared" si="80"/>
        <v>0</v>
      </c>
      <c r="AEG51" s="34">
        <f t="shared" si="81"/>
        <v>0</v>
      </c>
      <c r="AEH51" s="34">
        <f t="shared" si="82"/>
        <v>0</v>
      </c>
      <c r="AEI51" s="34">
        <f t="shared" si="83"/>
        <v>0</v>
      </c>
      <c r="AEJ51" s="34">
        <f t="shared" si="84"/>
        <v>10</v>
      </c>
      <c r="AEK51" s="73">
        <f t="shared" si="120"/>
        <v>10</v>
      </c>
    </row>
    <row r="52" spans="1:817" x14ac:dyDescent="0.3">
      <c r="A52" s="200">
        <f t="shared" si="61"/>
        <v>50</v>
      </c>
      <c r="B52" s="283">
        <f>1*SUBTOTAL(3,A$3:A52)</f>
        <v>50</v>
      </c>
      <c r="C52" s="6" t="str">
        <f>(Mitglieder!C52)</f>
        <v>Zy-///-02</v>
      </c>
      <c r="D52" s="171" t="e">
        <f t="shared" si="121"/>
        <v>#DIV/0!</v>
      </c>
      <c r="E52" s="171" t="e">
        <f t="shared" si="122"/>
        <v>#DIV/0!</v>
      </c>
      <c r="F52" s="56"/>
      <c r="G52" s="207" t="s">
        <v>69</v>
      </c>
      <c r="H52" s="207" t="s">
        <v>69</v>
      </c>
      <c r="I52" s="207" t="s">
        <v>69</v>
      </c>
      <c r="J52" s="207" t="s">
        <v>69</v>
      </c>
      <c r="K52" s="207" t="s">
        <v>69</v>
      </c>
      <c r="L52" s="207" t="s">
        <v>69</v>
      </c>
      <c r="M52" s="207" t="s">
        <v>69</v>
      </c>
      <c r="N52" s="207" t="s">
        <v>69</v>
      </c>
      <c r="O52" s="207" t="s">
        <v>69</v>
      </c>
      <c r="P52" s="207" t="s">
        <v>69</v>
      </c>
      <c r="Q52" s="207" t="s">
        <v>69</v>
      </c>
      <c r="R52" s="207" t="s">
        <v>69</v>
      </c>
      <c r="S52" s="207" t="s">
        <v>69</v>
      </c>
      <c r="T52" s="207" t="s">
        <v>69</v>
      </c>
      <c r="U52" s="207" t="s">
        <v>69</v>
      </c>
      <c r="V52" s="207" t="s">
        <v>69</v>
      </c>
      <c r="W52" s="207" t="s">
        <v>69</v>
      </c>
      <c r="X52" s="207" t="s">
        <v>69</v>
      </c>
      <c r="Y52" s="207" t="s">
        <v>69</v>
      </c>
      <c r="Z52" s="207" t="s">
        <v>69</v>
      </c>
      <c r="AA52" s="207" t="s">
        <v>69</v>
      </c>
      <c r="AB52" s="207" t="s">
        <v>69</v>
      </c>
      <c r="AC52" s="207" t="s">
        <v>69</v>
      </c>
      <c r="AD52" s="207" t="s">
        <v>69</v>
      </c>
      <c r="AE52" s="207" t="s">
        <v>69</v>
      </c>
      <c r="AF52" s="207" t="s">
        <v>69</v>
      </c>
      <c r="AG52" s="207" t="s">
        <v>69</v>
      </c>
      <c r="AH52" s="207" t="s">
        <v>69</v>
      </c>
      <c r="AI52" s="207" t="s">
        <v>69</v>
      </c>
      <c r="AJ52" s="207" t="s">
        <v>69</v>
      </c>
      <c r="AK52" s="207" t="s">
        <v>69</v>
      </c>
      <c r="AL52" s="207" t="s">
        <v>69</v>
      </c>
      <c r="AM52" s="207" t="s">
        <v>69</v>
      </c>
      <c r="AN52" s="207" t="s">
        <v>69</v>
      </c>
      <c r="AO52" s="207" t="s">
        <v>69</v>
      </c>
      <c r="AP52" s="207" t="s">
        <v>69</v>
      </c>
      <c r="AQ52" s="207" t="s">
        <v>69</v>
      </c>
      <c r="AR52" s="207" t="s">
        <v>69</v>
      </c>
      <c r="AS52" s="207" t="s">
        <v>69</v>
      </c>
      <c r="AT52" s="207" t="s">
        <v>69</v>
      </c>
      <c r="AU52" s="207" t="s">
        <v>69</v>
      </c>
      <c r="AV52" s="207" t="s">
        <v>69</v>
      </c>
      <c r="AW52" s="207" t="s">
        <v>69</v>
      </c>
      <c r="AX52" s="207" t="s">
        <v>69</v>
      </c>
      <c r="AY52" s="207" t="s">
        <v>69</v>
      </c>
      <c r="AZ52" s="207" t="s">
        <v>69</v>
      </c>
      <c r="BA52" s="207" t="s">
        <v>69</v>
      </c>
      <c r="BB52" s="207" t="s">
        <v>69</v>
      </c>
      <c r="BC52" s="207" t="s">
        <v>69</v>
      </c>
      <c r="BD52" s="207" t="s">
        <v>69</v>
      </c>
      <c r="BE52" s="207" t="s">
        <v>69</v>
      </c>
      <c r="BF52" s="207" t="s">
        <v>69</v>
      </c>
      <c r="BG52" s="207" t="s">
        <v>69</v>
      </c>
      <c r="BH52" s="207" t="s">
        <v>69</v>
      </c>
      <c r="BI52" s="207" t="s">
        <v>69</v>
      </c>
      <c r="BJ52" s="207" t="s">
        <v>69</v>
      </c>
      <c r="BK52" s="207" t="s">
        <v>69</v>
      </c>
      <c r="BL52" s="207" t="s">
        <v>69</v>
      </c>
      <c r="BM52" s="207" t="s">
        <v>69</v>
      </c>
      <c r="BN52" s="207" t="s">
        <v>69</v>
      </c>
      <c r="BO52" s="207" t="s">
        <v>69</v>
      </c>
      <c r="BP52" s="207" t="s">
        <v>69</v>
      </c>
      <c r="BQ52" s="207" t="s">
        <v>69</v>
      </c>
      <c r="BR52" s="207" t="s">
        <v>69</v>
      </c>
      <c r="BS52" s="207" t="s">
        <v>69</v>
      </c>
      <c r="BT52" s="207" t="s">
        <v>69</v>
      </c>
      <c r="BU52" s="207" t="s">
        <v>69</v>
      </c>
      <c r="BV52" s="207" t="s">
        <v>69</v>
      </c>
      <c r="BW52" s="207" t="s">
        <v>69</v>
      </c>
      <c r="BX52" s="207" t="s">
        <v>69</v>
      </c>
      <c r="BY52" s="207" t="s">
        <v>69</v>
      </c>
      <c r="BZ52" s="207" t="s">
        <v>69</v>
      </c>
      <c r="CA52" s="207" t="s">
        <v>69</v>
      </c>
      <c r="CB52" s="207" t="s">
        <v>69</v>
      </c>
      <c r="CC52" s="207" t="s">
        <v>69</v>
      </c>
      <c r="CD52" s="207" t="s">
        <v>69</v>
      </c>
      <c r="CE52" s="207" t="s">
        <v>69</v>
      </c>
      <c r="CF52" s="207" t="s">
        <v>69</v>
      </c>
      <c r="CG52" s="207" t="s">
        <v>69</v>
      </c>
      <c r="CH52" s="207" t="s">
        <v>69</v>
      </c>
      <c r="CI52" s="207" t="s">
        <v>69</v>
      </c>
      <c r="CJ52" s="207" t="s">
        <v>69</v>
      </c>
      <c r="CK52" s="207" t="s">
        <v>69</v>
      </c>
      <c r="CL52" s="207" t="s">
        <v>69</v>
      </c>
      <c r="CM52" s="207" t="s">
        <v>69</v>
      </c>
      <c r="CN52" s="207" t="s">
        <v>69</v>
      </c>
      <c r="CO52" s="207" t="s">
        <v>69</v>
      </c>
      <c r="CP52" s="207" t="s">
        <v>69</v>
      </c>
      <c r="CQ52" s="207" t="s">
        <v>69</v>
      </c>
      <c r="CR52" s="207" t="s">
        <v>69</v>
      </c>
      <c r="CS52" s="207" t="s">
        <v>69</v>
      </c>
      <c r="CT52" s="207" t="s">
        <v>69</v>
      </c>
      <c r="CU52" s="207" t="s">
        <v>69</v>
      </c>
      <c r="CV52" s="207" t="s">
        <v>69</v>
      </c>
      <c r="CW52" s="207" t="s">
        <v>69</v>
      </c>
      <c r="CX52" s="207" t="s">
        <v>69</v>
      </c>
      <c r="CY52" s="207" t="s">
        <v>69</v>
      </c>
      <c r="CZ52" s="207" t="s">
        <v>69</v>
      </c>
      <c r="DA52" s="207" t="s">
        <v>69</v>
      </c>
      <c r="DB52" s="207" t="s">
        <v>69</v>
      </c>
      <c r="DC52" s="207" t="s">
        <v>69</v>
      </c>
      <c r="DD52" s="207" t="s">
        <v>69</v>
      </c>
      <c r="DE52" s="207" t="s">
        <v>69</v>
      </c>
      <c r="DF52" s="207" t="s">
        <v>69</v>
      </c>
      <c r="DG52" s="207" t="s">
        <v>69</v>
      </c>
      <c r="DH52" s="207" t="s">
        <v>69</v>
      </c>
      <c r="DI52" s="207" t="s">
        <v>69</v>
      </c>
      <c r="DJ52" s="207" t="s">
        <v>69</v>
      </c>
      <c r="DK52" s="207" t="s">
        <v>69</v>
      </c>
      <c r="DL52" s="207" t="s">
        <v>69</v>
      </c>
      <c r="DM52" s="207" t="s">
        <v>69</v>
      </c>
      <c r="DN52" s="207" t="s">
        <v>69</v>
      </c>
      <c r="DO52" s="207" t="s">
        <v>69</v>
      </c>
      <c r="DP52" s="207" t="s">
        <v>69</v>
      </c>
      <c r="DQ52" s="207" t="s">
        <v>69</v>
      </c>
      <c r="DR52" s="207" t="s">
        <v>69</v>
      </c>
      <c r="DS52" s="207" t="s">
        <v>69</v>
      </c>
      <c r="DT52" s="207" t="s">
        <v>69</v>
      </c>
      <c r="DU52" s="207" t="s">
        <v>69</v>
      </c>
      <c r="DV52" s="207" t="s">
        <v>69</v>
      </c>
      <c r="DW52" s="207" t="s">
        <v>69</v>
      </c>
      <c r="DX52" s="207" t="s">
        <v>69</v>
      </c>
      <c r="DY52" s="207" t="s">
        <v>69</v>
      </c>
      <c r="DZ52" s="207" t="s">
        <v>69</v>
      </c>
      <c r="EA52" s="207" t="s">
        <v>69</v>
      </c>
      <c r="EB52" s="207" t="s">
        <v>69</v>
      </c>
      <c r="EC52" s="207" t="s">
        <v>69</v>
      </c>
      <c r="ED52" s="207" t="s">
        <v>69</v>
      </c>
      <c r="EE52" s="207" t="s">
        <v>69</v>
      </c>
      <c r="EF52" s="207" t="s">
        <v>69</v>
      </c>
      <c r="EG52" s="207" t="s">
        <v>69</v>
      </c>
      <c r="EH52" s="207" t="s">
        <v>69</v>
      </c>
      <c r="EI52" s="207" t="s">
        <v>69</v>
      </c>
      <c r="EJ52" s="207" t="s">
        <v>69</v>
      </c>
      <c r="EK52" s="207" t="s">
        <v>69</v>
      </c>
      <c r="EL52" s="207" t="s">
        <v>69</v>
      </c>
      <c r="EM52" s="207" t="s">
        <v>69</v>
      </c>
      <c r="EN52" s="207" t="s">
        <v>69</v>
      </c>
      <c r="EO52" s="207" t="s">
        <v>69</v>
      </c>
      <c r="EP52" s="207" t="s">
        <v>69</v>
      </c>
      <c r="EQ52" s="207" t="s">
        <v>69</v>
      </c>
      <c r="ER52" s="207" t="s">
        <v>69</v>
      </c>
      <c r="ES52" s="207" t="s">
        <v>69</v>
      </c>
      <c r="ET52" s="207" t="s">
        <v>69</v>
      </c>
      <c r="EU52" s="207" t="s">
        <v>69</v>
      </c>
      <c r="EV52" s="207" t="s">
        <v>69</v>
      </c>
      <c r="EW52" s="207" t="s">
        <v>69</v>
      </c>
      <c r="EX52" s="207" t="s">
        <v>69</v>
      </c>
      <c r="EY52" s="207" t="s">
        <v>69</v>
      </c>
      <c r="EZ52" s="207" t="s">
        <v>69</v>
      </c>
      <c r="FA52" s="207" t="s">
        <v>69</v>
      </c>
      <c r="FB52" s="207" t="s">
        <v>69</v>
      </c>
      <c r="FC52" s="207" t="s">
        <v>69</v>
      </c>
      <c r="FD52" s="207" t="s">
        <v>69</v>
      </c>
      <c r="FE52" s="207" t="s">
        <v>69</v>
      </c>
      <c r="FF52" s="207" t="s">
        <v>69</v>
      </c>
      <c r="FG52" s="207" t="s">
        <v>69</v>
      </c>
      <c r="FH52" s="207" t="s">
        <v>69</v>
      </c>
      <c r="FI52" s="207" t="s">
        <v>69</v>
      </c>
      <c r="FJ52" s="207" t="s">
        <v>69</v>
      </c>
      <c r="FK52" s="207" t="s">
        <v>69</v>
      </c>
      <c r="FL52" s="207" t="s">
        <v>69</v>
      </c>
      <c r="FM52" s="207" t="s">
        <v>69</v>
      </c>
      <c r="FN52" s="207" t="s">
        <v>69</v>
      </c>
      <c r="FO52" s="207" t="s">
        <v>69</v>
      </c>
      <c r="FP52" s="207" t="s">
        <v>69</v>
      </c>
      <c r="FQ52" s="207" t="s">
        <v>69</v>
      </c>
      <c r="FR52" s="207" t="s">
        <v>69</v>
      </c>
      <c r="FS52" s="207" t="s">
        <v>69</v>
      </c>
      <c r="FT52" s="207" t="s">
        <v>69</v>
      </c>
      <c r="FU52" s="207" t="s">
        <v>69</v>
      </c>
      <c r="FV52" s="207" t="s">
        <v>69</v>
      </c>
      <c r="FW52" s="207" t="s">
        <v>69</v>
      </c>
      <c r="FX52" s="207" t="s">
        <v>69</v>
      </c>
      <c r="FY52" s="207" t="s">
        <v>69</v>
      </c>
      <c r="FZ52" s="207" t="s">
        <v>69</v>
      </c>
      <c r="GA52" s="207" t="s">
        <v>69</v>
      </c>
      <c r="GB52" s="207" t="s">
        <v>69</v>
      </c>
      <c r="GC52" s="207" t="s">
        <v>69</v>
      </c>
      <c r="GD52" s="207" t="s">
        <v>69</v>
      </c>
      <c r="GE52" s="207" t="s">
        <v>69</v>
      </c>
      <c r="GF52" s="207" t="s">
        <v>69</v>
      </c>
      <c r="GG52" s="207" t="s">
        <v>69</v>
      </c>
      <c r="GH52" s="207" t="s">
        <v>69</v>
      </c>
      <c r="GI52" s="207" t="s">
        <v>69</v>
      </c>
      <c r="GJ52" s="207" t="s">
        <v>69</v>
      </c>
      <c r="GK52" s="207" t="s">
        <v>69</v>
      </c>
      <c r="GL52" s="207" t="s">
        <v>69</v>
      </c>
      <c r="GM52" s="207" t="s">
        <v>69</v>
      </c>
      <c r="GN52" s="207" t="s">
        <v>69</v>
      </c>
      <c r="GO52" s="207" t="s">
        <v>69</v>
      </c>
      <c r="GP52" s="207" t="s">
        <v>69</v>
      </c>
      <c r="GQ52" s="207" t="s">
        <v>69</v>
      </c>
      <c r="GR52" s="207" t="s">
        <v>69</v>
      </c>
      <c r="GS52" s="207" t="s">
        <v>69</v>
      </c>
      <c r="GT52" s="207" t="s">
        <v>69</v>
      </c>
      <c r="GU52" s="207" t="s">
        <v>69</v>
      </c>
      <c r="GV52" s="207" t="s">
        <v>69</v>
      </c>
      <c r="GW52" s="207" t="s">
        <v>69</v>
      </c>
      <c r="GX52" s="207" t="s">
        <v>69</v>
      </c>
      <c r="GY52" s="207" t="s">
        <v>69</v>
      </c>
      <c r="GZ52" s="207" t="s">
        <v>69</v>
      </c>
      <c r="HA52" s="207" t="s">
        <v>69</v>
      </c>
      <c r="HB52" s="207" t="s">
        <v>69</v>
      </c>
      <c r="HC52" s="207" t="s">
        <v>69</v>
      </c>
      <c r="HD52" s="207" t="s">
        <v>69</v>
      </c>
      <c r="HE52" s="207" t="s">
        <v>69</v>
      </c>
      <c r="HF52" s="207" t="s">
        <v>69</v>
      </c>
      <c r="HG52" s="207" t="s">
        <v>69</v>
      </c>
      <c r="HH52" s="207" t="s">
        <v>69</v>
      </c>
      <c r="HI52" s="207" t="s">
        <v>69</v>
      </c>
      <c r="HJ52" s="207" t="s">
        <v>69</v>
      </c>
      <c r="HK52" s="207" t="s">
        <v>69</v>
      </c>
      <c r="HL52" s="207" t="s">
        <v>69</v>
      </c>
      <c r="HM52" s="207" t="s">
        <v>69</v>
      </c>
      <c r="HN52" s="207" t="s">
        <v>69</v>
      </c>
      <c r="HO52" s="207" t="s">
        <v>69</v>
      </c>
      <c r="HP52" s="207" t="s">
        <v>69</v>
      </c>
      <c r="HQ52" s="207" t="s">
        <v>69</v>
      </c>
      <c r="HR52" s="207" t="s">
        <v>69</v>
      </c>
      <c r="HS52" s="207" t="s">
        <v>69</v>
      </c>
      <c r="HT52" s="207" t="s">
        <v>69</v>
      </c>
      <c r="HU52" s="207" t="s">
        <v>69</v>
      </c>
      <c r="HV52" s="207" t="s">
        <v>69</v>
      </c>
      <c r="HW52" s="207" t="s">
        <v>69</v>
      </c>
      <c r="HX52" s="207" t="s">
        <v>69</v>
      </c>
      <c r="HY52" s="207" t="s">
        <v>69</v>
      </c>
      <c r="HZ52" s="207" t="s">
        <v>69</v>
      </c>
      <c r="IA52" s="207" t="s">
        <v>69</v>
      </c>
      <c r="IB52" s="207" t="s">
        <v>69</v>
      </c>
      <c r="IC52" s="207" t="s">
        <v>69</v>
      </c>
      <c r="ID52" s="207" t="s">
        <v>69</v>
      </c>
      <c r="IE52" s="207" t="s">
        <v>69</v>
      </c>
      <c r="IF52" s="207" t="s">
        <v>69</v>
      </c>
      <c r="IG52" s="207" t="s">
        <v>69</v>
      </c>
      <c r="IH52" s="207" t="s">
        <v>69</v>
      </c>
      <c r="II52" s="207" t="s">
        <v>69</v>
      </c>
      <c r="IJ52" s="207" t="s">
        <v>69</v>
      </c>
      <c r="IK52" s="207" t="s">
        <v>69</v>
      </c>
      <c r="IL52" s="207" t="s">
        <v>69</v>
      </c>
      <c r="IM52" s="207" t="s">
        <v>69</v>
      </c>
      <c r="IN52" s="207" t="s">
        <v>69</v>
      </c>
      <c r="IO52" s="207" t="s">
        <v>69</v>
      </c>
      <c r="IP52" s="207" t="s">
        <v>69</v>
      </c>
      <c r="IQ52" s="207" t="s">
        <v>69</v>
      </c>
      <c r="IR52" s="207" t="s">
        <v>69</v>
      </c>
      <c r="IS52" s="207" t="s">
        <v>69</v>
      </c>
      <c r="IT52" s="207" t="s">
        <v>69</v>
      </c>
      <c r="IU52" s="207" t="s">
        <v>69</v>
      </c>
      <c r="IV52" s="207" t="s">
        <v>69</v>
      </c>
      <c r="IW52" s="207" t="s">
        <v>69</v>
      </c>
      <c r="IX52" s="207" t="s">
        <v>69</v>
      </c>
      <c r="IY52" s="207" t="s">
        <v>69</v>
      </c>
      <c r="IZ52" s="207" t="s">
        <v>69</v>
      </c>
      <c r="JA52" s="207" t="s">
        <v>69</v>
      </c>
      <c r="JB52" s="207" t="s">
        <v>69</v>
      </c>
      <c r="JC52" s="207" t="s">
        <v>69</v>
      </c>
      <c r="JD52" s="207" t="s">
        <v>69</v>
      </c>
      <c r="JE52" s="207" t="s">
        <v>69</v>
      </c>
      <c r="JF52" s="207" t="s">
        <v>69</v>
      </c>
      <c r="JG52" s="207" t="s">
        <v>69</v>
      </c>
      <c r="JH52" s="207" t="s">
        <v>69</v>
      </c>
      <c r="JI52" s="207" t="s">
        <v>69</v>
      </c>
      <c r="JJ52" s="207" t="s">
        <v>69</v>
      </c>
      <c r="JK52" s="207" t="s">
        <v>69</v>
      </c>
      <c r="JL52" s="207" t="s">
        <v>69</v>
      </c>
      <c r="JM52" s="207" t="s">
        <v>69</v>
      </c>
      <c r="JN52" s="207" t="s">
        <v>69</v>
      </c>
      <c r="JO52" s="207" t="s">
        <v>69</v>
      </c>
      <c r="JP52" s="207" t="s">
        <v>69</v>
      </c>
      <c r="JQ52" s="207" t="s">
        <v>69</v>
      </c>
      <c r="JR52" s="207" t="s">
        <v>69</v>
      </c>
      <c r="JS52" s="207" t="s">
        <v>69</v>
      </c>
      <c r="JT52" s="207" t="s">
        <v>69</v>
      </c>
      <c r="JU52" s="207" t="s">
        <v>69</v>
      </c>
      <c r="JV52" s="207" t="s">
        <v>69</v>
      </c>
      <c r="JW52" s="207" t="s">
        <v>69</v>
      </c>
      <c r="JX52" s="207" t="s">
        <v>69</v>
      </c>
      <c r="JY52" s="207" t="s">
        <v>69</v>
      </c>
      <c r="JZ52" s="207" t="s">
        <v>69</v>
      </c>
      <c r="KA52" s="207" t="s">
        <v>69</v>
      </c>
      <c r="KB52" s="207" t="s">
        <v>69</v>
      </c>
      <c r="KC52" s="207" t="s">
        <v>69</v>
      </c>
      <c r="KD52" s="207" t="s">
        <v>69</v>
      </c>
      <c r="KE52" s="207" t="s">
        <v>69</v>
      </c>
      <c r="KF52" s="207" t="s">
        <v>69</v>
      </c>
      <c r="KG52" s="207" t="s">
        <v>69</v>
      </c>
      <c r="KH52" s="207" t="s">
        <v>69</v>
      </c>
      <c r="KI52" s="207" t="s">
        <v>69</v>
      </c>
      <c r="KJ52" s="207" t="s">
        <v>69</v>
      </c>
      <c r="KK52" s="207" t="s">
        <v>69</v>
      </c>
      <c r="KL52" s="207" t="s">
        <v>69</v>
      </c>
      <c r="KM52" s="207" t="s">
        <v>69</v>
      </c>
      <c r="KN52" s="207" t="s">
        <v>69</v>
      </c>
      <c r="KO52" s="207" t="s">
        <v>69</v>
      </c>
      <c r="KP52" s="207" t="s">
        <v>69</v>
      </c>
      <c r="KQ52" s="207" t="s">
        <v>69</v>
      </c>
      <c r="KR52" s="207" t="s">
        <v>69</v>
      </c>
      <c r="KS52" s="207" t="s">
        <v>69</v>
      </c>
      <c r="KT52" s="207" t="s">
        <v>69</v>
      </c>
      <c r="KU52" s="207" t="s">
        <v>69</v>
      </c>
      <c r="KV52" s="207" t="s">
        <v>69</v>
      </c>
      <c r="KW52" s="207" t="s">
        <v>69</v>
      </c>
      <c r="KX52" s="207" t="s">
        <v>69</v>
      </c>
      <c r="KY52" s="207" t="s">
        <v>69</v>
      </c>
      <c r="KZ52" s="207" t="s">
        <v>69</v>
      </c>
      <c r="LA52" s="207" t="s">
        <v>69</v>
      </c>
      <c r="LB52" s="207" t="s">
        <v>69</v>
      </c>
      <c r="LC52" s="207" t="s">
        <v>69</v>
      </c>
      <c r="LD52" s="207" t="s">
        <v>69</v>
      </c>
      <c r="LE52" s="207" t="s">
        <v>69</v>
      </c>
      <c r="LF52" s="207" t="s">
        <v>69</v>
      </c>
      <c r="LG52" s="207" t="s">
        <v>69</v>
      </c>
      <c r="LH52" s="207" t="s">
        <v>69</v>
      </c>
      <c r="LI52" s="207" t="s">
        <v>69</v>
      </c>
      <c r="LJ52" s="207" t="s">
        <v>69</v>
      </c>
      <c r="LK52" s="207" t="s">
        <v>69</v>
      </c>
      <c r="LL52" s="207" t="s">
        <v>69</v>
      </c>
      <c r="LM52" s="207" t="s">
        <v>69</v>
      </c>
      <c r="LN52" s="207" t="s">
        <v>69</v>
      </c>
      <c r="LO52" s="207" t="s">
        <v>69</v>
      </c>
      <c r="LP52" s="207" t="s">
        <v>69</v>
      </c>
      <c r="LQ52" s="207" t="s">
        <v>69</v>
      </c>
      <c r="LR52" s="207" t="s">
        <v>69</v>
      </c>
      <c r="LS52" s="207" t="s">
        <v>69</v>
      </c>
      <c r="LT52" s="207" t="s">
        <v>69</v>
      </c>
      <c r="LU52" s="207" t="s">
        <v>69</v>
      </c>
      <c r="LV52" s="207" t="s">
        <v>69</v>
      </c>
      <c r="LW52" s="207" t="s">
        <v>69</v>
      </c>
      <c r="LX52" s="207" t="s">
        <v>69</v>
      </c>
      <c r="LY52" s="207" t="s">
        <v>69</v>
      </c>
      <c r="LZ52" s="207" t="s">
        <v>69</v>
      </c>
      <c r="MA52" s="207" t="s">
        <v>69</v>
      </c>
      <c r="MB52" s="207" t="s">
        <v>69</v>
      </c>
      <c r="MC52" s="207" t="s">
        <v>69</v>
      </c>
      <c r="MD52" s="207" t="s">
        <v>69</v>
      </c>
      <c r="ME52" s="207" t="s">
        <v>69</v>
      </c>
      <c r="MF52" s="207" t="s">
        <v>69</v>
      </c>
      <c r="MG52" s="207" t="s">
        <v>69</v>
      </c>
      <c r="MH52" s="207" t="s">
        <v>69</v>
      </c>
      <c r="MI52" s="207" t="s">
        <v>69</v>
      </c>
      <c r="MJ52" s="207" t="s">
        <v>69</v>
      </c>
      <c r="MK52" s="207" t="s">
        <v>69</v>
      </c>
      <c r="ML52" s="207" t="s">
        <v>69</v>
      </c>
      <c r="MM52" s="207" t="s">
        <v>69</v>
      </c>
      <c r="MN52" s="207" t="s">
        <v>69</v>
      </c>
      <c r="MO52" s="207" t="s">
        <v>69</v>
      </c>
      <c r="MP52" s="207" t="s">
        <v>69</v>
      </c>
      <c r="MQ52" s="207" t="s">
        <v>69</v>
      </c>
      <c r="MR52" s="207" t="s">
        <v>69</v>
      </c>
      <c r="MS52" s="207" t="s">
        <v>69</v>
      </c>
      <c r="MT52" s="207" t="s">
        <v>69</v>
      </c>
      <c r="MU52" s="207" t="s">
        <v>69</v>
      </c>
      <c r="MV52" s="207" t="s">
        <v>69</v>
      </c>
      <c r="MW52" s="207" t="s">
        <v>69</v>
      </c>
      <c r="MX52" s="207" t="s">
        <v>69</v>
      </c>
      <c r="MY52" s="207" t="s">
        <v>69</v>
      </c>
      <c r="MZ52" s="207" t="s">
        <v>69</v>
      </c>
      <c r="NA52" s="207" t="s">
        <v>69</v>
      </c>
      <c r="NB52" s="207" t="s">
        <v>69</v>
      </c>
      <c r="NC52" s="207" t="s">
        <v>69</v>
      </c>
      <c r="ND52" s="207" t="s">
        <v>69</v>
      </c>
      <c r="NE52" s="207" t="s">
        <v>69</v>
      </c>
      <c r="NF52" s="207" t="s">
        <v>69</v>
      </c>
      <c r="NG52" s="207" t="s">
        <v>69</v>
      </c>
      <c r="NH52" s="207" t="s">
        <v>69</v>
      </c>
      <c r="NI52" s="207" t="s">
        <v>69</v>
      </c>
      <c r="NJ52" s="207" t="s">
        <v>69</v>
      </c>
      <c r="NK52" s="207" t="s">
        <v>69</v>
      </c>
      <c r="NL52" s="207" t="s">
        <v>69</v>
      </c>
      <c r="NM52" s="207" t="s">
        <v>69</v>
      </c>
      <c r="NN52" s="207" t="s">
        <v>69</v>
      </c>
      <c r="NO52" s="207" t="s">
        <v>69</v>
      </c>
      <c r="NP52" s="207" t="s">
        <v>69</v>
      </c>
      <c r="NQ52" s="207" t="s">
        <v>69</v>
      </c>
      <c r="NR52" s="207" t="s">
        <v>69</v>
      </c>
      <c r="NS52" s="207" t="s">
        <v>69</v>
      </c>
      <c r="NT52" s="207" t="s">
        <v>69</v>
      </c>
      <c r="NU52" s="207" t="s">
        <v>69</v>
      </c>
      <c r="NV52" s="207" t="s">
        <v>69</v>
      </c>
      <c r="NW52" s="207" t="s">
        <v>69</v>
      </c>
      <c r="NX52" s="207" t="s">
        <v>69</v>
      </c>
      <c r="NY52" s="207" t="s">
        <v>69</v>
      </c>
      <c r="NZ52" s="207" t="s">
        <v>69</v>
      </c>
      <c r="OA52" s="207" t="s">
        <v>69</v>
      </c>
      <c r="OB52" s="207" t="s">
        <v>69</v>
      </c>
      <c r="OC52" s="207" t="s">
        <v>69</v>
      </c>
      <c r="OD52" s="207" t="s">
        <v>69</v>
      </c>
      <c r="OE52" s="207" t="s">
        <v>69</v>
      </c>
      <c r="OF52" s="207" t="s">
        <v>69</v>
      </c>
      <c r="OG52" s="207" t="s">
        <v>69</v>
      </c>
      <c r="OH52" s="207" t="s">
        <v>69</v>
      </c>
      <c r="OI52" s="207" t="s">
        <v>69</v>
      </c>
      <c r="OJ52" s="207" t="s">
        <v>69</v>
      </c>
      <c r="OK52" s="207" t="s">
        <v>69</v>
      </c>
      <c r="OL52" s="207" t="s">
        <v>69</v>
      </c>
      <c r="OM52" s="207" t="s">
        <v>69</v>
      </c>
      <c r="ON52" s="207" t="s">
        <v>69</v>
      </c>
      <c r="OO52" s="207" t="s">
        <v>69</v>
      </c>
      <c r="OP52" s="207" t="s">
        <v>69</v>
      </c>
      <c r="OQ52" s="207" t="s">
        <v>69</v>
      </c>
      <c r="OR52" s="207" t="s">
        <v>69</v>
      </c>
      <c r="OS52" s="207" t="s">
        <v>69</v>
      </c>
      <c r="OT52" s="207" t="s">
        <v>69</v>
      </c>
      <c r="OU52" s="207" t="s">
        <v>69</v>
      </c>
      <c r="OV52" s="207" t="s">
        <v>69</v>
      </c>
      <c r="OW52" s="207" t="s">
        <v>69</v>
      </c>
      <c r="OX52" s="207" t="s">
        <v>69</v>
      </c>
      <c r="OY52" s="207" t="s">
        <v>69</v>
      </c>
      <c r="OZ52" s="207" t="s">
        <v>69</v>
      </c>
      <c r="PA52" s="207" t="s">
        <v>69</v>
      </c>
      <c r="PB52" s="207" t="s">
        <v>69</v>
      </c>
      <c r="PC52" s="207" t="s">
        <v>69</v>
      </c>
      <c r="PD52" s="207" t="s">
        <v>69</v>
      </c>
      <c r="PE52" s="207" t="s">
        <v>69</v>
      </c>
      <c r="PF52" s="207" t="s">
        <v>69</v>
      </c>
      <c r="PG52" s="207" t="s">
        <v>69</v>
      </c>
      <c r="PH52" s="207" t="s">
        <v>69</v>
      </c>
      <c r="PI52" s="207" t="s">
        <v>69</v>
      </c>
      <c r="PJ52" s="207" t="s">
        <v>69</v>
      </c>
      <c r="PK52" s="207" t="s">
        <v>69</v>
      </c>
      <c r="PL52" s="207" t="s">
        <v>69</v>
      </c>
      <c r="PM52" s="207" t="s">
        <v>69</v>
      </c>
      <c r="PN52" s="207" t="s">
        <v>69</v>
      </c>
      <c r="PO52" s="207" t="s">
        <v>69</v>
      </c>
      <c r="PP52" s="207" t="s">
        <v>69</v>
      </c>
      <c r="PQ52" s="207" t="s">
        <v>69</v>
      </c>
      <c r="PR52" s="207" t="s">
        <v>69</v>
      </c>
      <c r="PS52" s="207" t="s">
        <v>69</v>
      </c>
      <c r="PT52" s="207" t="s">
        <v>69</v>
      </c>
      <c r="PU52" s="207" t="s">
        <v>69</v>
      </c>
      <c r="PV52" s="207" t="s">
        <v>69</v>
      </c>
      <c r="PW52" s="207" t="s">
        <v>69</v>
      </c>
      <c r="PX52" s="207" t="s">
        <v>69</v>
      </c>
      <c r="PY52" s="207" t="s">
        <v>69</v>
      </c>
      <c r="PZ52" s="207" t="s">
        <v>69</v>
      </c>
      <c r="QA52" s="207" t="s">
        <v>69</v>
      </c>
      <c r="QB52" s="207" t="s">
        <v>69</v>
      </c>
      <c r="QC52" s="207" t="s">
        <v>69</v>
      </c>
      <c r="QD52" s="207" t="s">
        <v>69</v>
      </c>
      <c r="QE52" s="207" t="s">
        <v>69</v>
      </c>
      <c r="QF52" s="207" t="s">
        <v>69</v>
      </c>
      <c r="QG52" s="207" t="s">
        <v>69</v>
      </c>
      <c r="QH52" s="207" t="s">
        <v>69</v>
      </c>
      <c r="QI52" s="207" t="s">
        <v>69</v>
      </c>
      <c r="QJ52" s="207" t="s">
        <v>69</v>
      </c>
      <c r="QK52" s="207" t="s">
        <v>69</v>
      </c>
      <c r="QL52" s="207" t="s">
        <v>69</v>
      </c>
      <c r="QM52" s="207" t="s">
        <v>69</v>
      </c>
      <c r="QN52" s="207" t="s">
        <v>69</v>
      </c>
      <c r="QO52" s="207" t="s">
        <v>69</v>
      </c>
      <c r="QP52" s="207" t="s">
        <v>69</v>
      </c>
      <c r="QQ52" s="207" t="s">
        <v>69</v>
      </c>
      <c r="QR52" s="207" t="s">
        <v>69</v>
      </c>
      <c r="QS52" s="207" t="s">
        <v>69</v>
      </c>
      <c r="QT52" s="207" t="s">
        <v>69</v>
      </c>
      <c r="QU52" s="207" t="s">
        <v>69</v>
      </c>
      <c r="QV52" s="207" t="s">
        <v>69</v>
      </c>
      <c r="QW52" s="207" t="s">
        <v>69</v>
      </c>
      <c r="QX52" s="207" t="s">
        <v>69</v>
      </c>
      <c r="QY52" s="207" t="s">
        <v>69</v>
      </c>
      <c r="QZ52" s="207" t="s">
        <v>69</v>
      </c>
      <c r="RA52" s="207" t="s">
        <v>69</v>
      </c>
      <c r="RB52" s="207" t="s">
        <v>69</v>
      </c>
      <c r="RC52" s="207" t="s">
        <v>69</v>
      </c>
      <c r="RD52" s="207" t="s">
        <v>69</v>
      </c>
      <c r="RE52" s="207" t="s">
        <v>69</v>
      </c>
      <c r="RF52" s="207" t="s">
        <v>69</v>
      </c>
      <c r="RG52" s="207" t="s">
        <v>69</v>
      </c>
      <c r="RH52" s="207" t="s">
        <v>69</v>
      </c>
      <c r="RI52" s="207" t="s">
        <v>69</v>
      </c>
      <c r="RJ52" s="207" t="s">
        <v>69</v>
      </c>
      <c r="RK52" s="207" t="s">
        <v>69</v>
      </c>
      <c r="RL52" s="207" t="s">
        <v>69</v>
      </c>
      <c r="RM52" s="207" t="s">
        <v>69</v>
      </c>
      <c r="RN52" s="207" t="s">
        <v>69</v>
      </c>
      <c r="RO52" s="207" t="s">
        <v>69</v>
      </c>
      <c r="RP52" s="207" t="s">
        <v>69</v>
      </c>
      <c r="RQ52" s="207" t="s">
        <v>69</v>
      </c>
      <c r="RR52" s="207" t="s">
        <v>69</v>
      </c>
      <c r="RS52" s="207" t="s">
        <v>69</v>
      </c>
      <c r="RT52" s="207" t="s">
        <v>69</v>
      </c>
      <c r="RU52" s="207" t="s">
        <v>69</v>
      </c>
      <c r="RV52" s="207" t="s">
        <v>69</v>
      </c>
      <c r="RW52" s="207" t="s">
        <v>69</v>
      </c>
      <c r="RX52" s="207" t="s">
        <v>69</v>
      </c>
      <c r="RY52" s="207" t="s">
        <v>69</v>
      </c>
      <c r="RZ52" s="207" t="s">
        <v>69</v>
      </c>
      <c r="SA52" s="207" t="s">
        <v>69</v>
      </c>
      <c r="SB52" s="207" t="s">
        <v>69</v>
      </c>
      <c r="SC52" s="207" t="s">
        <v>69</v>
      </c>
      <c r="SD52" s="207" t="s">
        <v>69</v>
      </c>
      <c r="SE52" s="207" t="s">
        <v>69</v>
      </c>
      <c r="SF52" s="207" t="s">
        <v>69</v>
      </c>
      <c r="SG52" s="207" t="s">
        <v>69</v>
      </c>
      <c r="SH52" s="207" t="s">
        <v>69</v>
      </c>
      <c r="SI52" s="207" t="s">
        <v>69</v>
      </c>
      <c r="SJ52" s="207" t="s">
        <v>69</v>
      </c>
      <c r="SK52" s="207" t="s">
        <v>69</v>
      </c>
      <c r="SL52" s="207" t="s">
        <v>69</v>
      </c>
      <c r="SM52" s="207" t="s">
        <v>69</v>
      </c>
      <c r="SN52" s="207" t="s">
        <v>69</v>
      </c>
      <c r="SO52" s="207" t="s">
        <v>69</v>
      </c>
      <c r="SP52" s="207" t="s">
        <v>69</v>
      </c>
      <c r="SQ52" s="207" t="s">
        <v>69</v>
      </c>
      <c r="SR52" s="207" t="s">
        <v>69</v>
      </c>
      <c r="SS52" s="207" t="s">
        <v>69</v>
      </c>
      <c r="ST52" s="207" t="s">
        <v>69</v>
      </c>
      <c r="SU52" s="207" t="s">
        <v>69</v>
      </c>
      <c r="SV52" s="207" t="s">
        <v>69</v>
      </c>
      <c r="SW52" s="207" t="s">
        <v>69</v>
      </c>
      <c r="SX52" s="207" t="s">
        <v>69</v>
      </c>
      <c r="SY52" s="207" t="s">
        <v>69</v>
      </c>
      <c r="SZ52" s="207" t="s">
        <v>69</v>
      </c>
      <c r="TA52" s="207" t="s">
        <v>69</v>
      </c>
      <c r="TB52" s="207" t="s">
        <v>69</v>
      </c>
      <c r="TC52" s="207" t="s">
        <v>69</v>
      </c>
      <c r="TD52" s="207" t="s">
        <v>69</v>
      </c>
      <c r="TE52" s="207" t="s">
        <v>69</v>
      </c>
      <c r="TF52" s="207" t="s">
        <v>69</v>
      </c>
      <c r="TG52" s="207" t="s">
        <v>69</v>
      </c>
      <c r="TH52" s="207" t="s">
        <v>69</v>
      </c>
      <c r="TI52" s="207" t="s">
        <v>69</v>
      </c>
      <c r="TJ52" s="207" t="s">
        <v>69</v>
      </c>
      <c r="TK52" s="207" t="s">
        <v>69</v>
      </c>
      <c r="TL52" s="207" t="s">
        <v>69</v>
      </c>
      <c r="TM52" s="207" t="s">
        <v>69</v>
      </c>
      <c r="TN52" s="207" t="s">
        <v>69</v>
      </c>
      <c r="TO52" s="207" t="s">
        <v>69</v>
      </c>
      <c r="TP52" s="207" t="s">
        <v>69</v>
      </c>
      <c r="TQ52" s="207" t="s">
        <v>69</v>
      </c>
      <c r="TR52" s="207" t="s">
        <v>69</v>
      </c>
      <c r="TS52" s="207" t="s">
        <v>69</v>
      </c>
      <c r="TT52" s="207" t="s">
        <v>69</v>
      </c>
      <c r="TU52" s="207" t="s">
        <v>69</v>
      </c>
      <c r="TV52" s="207" t="s">
        <v>69</v>
      </c>
      <c r="TW52" s="207" t="s">
        <v>69</v>
      </c>
      <c r="TX52" s="207" t="s">
        <v>69</v>
      </c>
      <c r="TY52" s="207" t="s">
        <v>69</v>
      </c>
      <c r="TZ52" s="207" t="s">
        <v>69</v>
      </c>
      <c r="UA52" s="207" t="s">
        <v>69</v>
      </c>
      <c r="UB52" s="207" t="s">
        <v>69</v>
      </c>
      <c r="UC52" s="207" t="s">
        <v>69</v>
      </c>
      <c r="UD52" s="207" t="s">
        <v>69</v>
      </c>
      <c r="UE52" s="207" t="s">
        <v>69</v>
      </c>
      <c r="UF52" s="207" t="s">
        <v>69</v>
      </c>
      <c r="UG52" s="207" t="s">
        <v>69</v>
      </c>
      <c r="UH52" s="207" t="s">
        <v>69</v>
      </c>
      <c r="UI52" s="207" t="s">
        <v>69</v>
      </c>
      <c r="UJ52" s="207" t="s">
        <v>69</v>
      </c>
      <c r="UK52" s="207" t="s">
        <v>69</v>
      </c>
      <c r="UL52" s="207" t="s">
        <v>69</v>
      </c>
      <c r="UM52" s="207" t="s">
        <v>69</v>
      </c>
      <c r="UN52" s="207" t="s">
        <v>69</v>
      </c>
      <c r="UO52" s="207" t="s">
        <v>69</v>
      </c>
      <c r="UP52" s="207" t="s">
        <v>69</v>
      </c>
      <c r="UQ52" s="207" t="s">
        <v>69</v>
      </c>
      <c r="UR52" s="207" t="s">
        <v>69</v>
      </c>
      <c r="US52" s="207" t="s">
        <v>69</v>
      </c>
      <c r="UT52" s="207" t="s">
        <v>69</v>
      </c>
      <c r="UU52" s="207" t="s">
        <v>69</v>
      </c>
      <c r="UV52" s="207" t="s">
        <v>69</v>
      </c>
      <c r="UW52" s="207" t="s">
        <v>69</v>
      </c>
      <c r="UX52" s="207" t="s">
        <v>69</v>
      </c>
      <c r="UY52" s="207" t="s">
        <v>69</v>
      </c>
      <c r="UZ52" s="207" t="s">
        <v>69</v>
      </c>
      <c r="VA52" s="207" t="s">
        <v>69</v>
      </c>
      <c r="VB52" s="207" t="s">
        <v>69</v>
      </c>
      <c r="VC52" s="207" t="s">
        <v>69</v>
      </c>
      <c r="VD52" s="207" t="s">
        <v>69</v>
      </c>
      <c r="VE52" s="207" t="s">
        <v>69</v>
      </c>
      <c r="VF52" s="207" t="s">
        <v>69</v>
      </c>
      <c r="VG52" s="207" t="s">
        <v>69</v>
      </c>
      <c r="VH52" s="207" t="s">
        <v>69</v>
      </c>
      <c r="VI52" s="207" t="s">
        <v>69</v>
      </c>
      <c r="VJ52" s="207" t="s">
        <v>69</v>
      </c>
      <c r="VK52" s="207" t="s">
        <v>69</v>
      </c>
      <c r="VL52" s="207" t="s">
        <v>69</v>
      </c>
      <c r="VM52" s="207" t="s">
        <v>69</v>
      </c>
      <c r="VN52" s="207" t="s">
        <v>69</v>
      </c>
      <c r="VO52" s="207" t="s">
        <v>69</v>
      </c>
      <c r="VP52" s="207" t="s">
        <v>69</v>
      </c>
      <c r="VQ52" s="207" t="s">
        <v>69</v>
      </c>
      <c r="VR52" s="207" t="s">
        <v>69</v>
      </c>
      <c r="VS52" s="207" t="s">
        <v>69</v>
      </c>
      <c r="VT52" s="207" t="s">
        <v>69</v>
      </c>
      <c r="VU52" s="207" t="s">
        <v>69</v>
      </c>
      <c r="VV52" s="207" t="s">
        <v>69</v>
      </c>
      <c r="VW52" s="207" t="s">
        <v>69</v>
      </c>
      <c r="VX52" s="207" t="s">
        <v>69</v>
      </c>
      <c r="VY52" s="207" t="s">
        <v>69</v>
      </c>
      <c r="VZ52" s="207" t="s">
        <v>69</v>
      </c>
      <c r="WA52" s="207" t="s">
        <v>69</v>
      </c>
      <c r="WB52" s="207" t="s">
        <v>69</v>
      </c>
      <c r="WC52" s="207" t="s">
        <v>69</v>
      </c>
      <c r="WD52" s="207" t="s">
        <v>69</v>
      </c>
      <c r="WE52" s="207" t="s">
        <v>69</v>
      </c>
      <c r="WF52" s="207" t="s">
        <v>69</v>
      </c>
      <c r="WG52" s="207" t="s">
        <v>69</v>
      </c>
      <c r="WH52" s="207" t="s">
        <v>69</v>
      </c>
      <c r="WI52" s="207" t="s">
        <v>69</v>
      </c>
      <c r="WJ52" s="207" t="s">
        <v>69</v>
      </c>
      <c r="WK52" s="207" t="s">
        <v>69</v>
      </c>
      <c r="WL52" s="207" t="s">
        <v>69</v>
      </c>
      <c r="WM52" s="207" t="s">
        <v>69</v>
      </c>
      <c r="WN52" s="207" t="s">
        <v>69</v>
      </c>
      <c r="WO52" s="207" t="s">
        <v>69</v>
      </c>
      <c r="WP52" s="207" t="s">
        <v>69</v>
      </c>
      <c r="WQ52" s="207" t="s">
        <v>69</v>
      </c>
      <c r="WR52" s="207" t="s">
        <v>69</v>
      </c>
      <c r="WS52" s="207" t="s">
        <v>69</v>
      </c>
      <c r="WT52" s="207" t="s">
        <v>69</v>
      </c>
      <c r="WU52" s="207" t="s">
        <v>69</v>
      </c>
      <c r="WV52" s="207" t="s">
        <v>69</v>
      </c>
      <c r="WW52" s="207" t="s">
        <v>69</v>
      </c>
      <c r="WX52" s="207" t="s">
        <v>69</v>
      </c>
      <c r="WY52" s="207" t="s">
        <v>69</v>
      </c>
      <c r="WZ52" s="207" t="s">
        <v>69</v>
      </c>
      <c r="XA52" s="207" t="s">
        <v>69</v>
      </c>
      <c r="XB52" s="207" t="s">
        <v>69</v>
      </c>
      <c r="XC52" s="207" t="s">
        <v>69</v>
      </c>
      <c r="XD52" s="207" t="s">
        <v>69</v>
      </c>
      <c r="XE52" s="207" t="s">
        <v>69</v>
      </c>
      <c r="XF52" s="207" t="s">
        <v>69</v>
      </c>
      <c r="XG52" s="207" t="s">
        <v>69</v>
      </c>
      <c r="XH52" s="207" t="s">
        <v>69</v>
      </c>
      <c r="XI52" s="207" t="s">
        <v>69</v>
      </c>
      <c r="XJ52" s="207" t="s">
        <v>69</v>
      </c>
      <c r="XK52" s="207" t="s">
        <v>69</v>
      </c>
      <c r="XL52" s="207" t="s">
        <v>69</v>
      </c>
      <c r="XM52" s="207" t="s">
        <v>69</v>
      </c>
      <c r="XN52" s="207" t="s">
        <v>69</v>
      </c>
      <c r="XO52" s="207" t="s">
        <v>69</v>
      </c>
      <c r="XP52" s="207" t="s">
        <v>69</v>
      </c>
      <c r="XQ52" s="207" t="s">
        <v>69</v>
      </c>
      <c r="XR52" s="207" t="s">
        <v>69</v>
      </c>
      <c r="XS52" s="207" t="s">
        <v>69</v>
      </c>
      <c r="XT52" s="207" t="s">
        <v>69</v>
      </c>
      <c r="XU52" s="207" t="s">
        <v>69</v>
      </c>
      <c r="XV52" s="207" t="s">
        <v>69</v>
      </c>
      <c r="XW52" s="207" t="s">
        <v>69</v>
      </c>
      <c r="XX52" s="207" t="s">
        <v>69</v>
      </c>
      <c r="XY52" s="207" t="s">
        <v>69</v>
      </c>
      <c r="XZ52" s="207" t="s">
        <v>69</v>
      </c>
      <c r="YA52" s="207" t="s">
        <v>69</v>
      </c>
      <c r="YB52" s="207" t="s">
        <v>69</v>
      </c>
      <c r="YC52" s="207" t="s">
        <v>69</v>
      </c>
      <c r="YD52" s="207" t="s">
        <v>69</v>
      </c>
      <c r="YE52" s="207" t="s">
        <v>69</v>
      </c>
      <c r="YF52" s="207" t="s">
        <v>69</v>
      </c>
      <c r="YG52" s="207" t="s">
        <v>69</v>
      </c>
      <c r="YH52" s="207" t="s">
        <v>69</v>
      </c>
      <c r="YI52" s="207" t="s">
        <v>69</v>
      </c>
      <c r="YJ52" s="207" t="s">
        <v>69</v>
      </c>
      <c r="YK52" s="207" t="s">
        <v>69</v>
      </c>
      <c r="YL52" s="207" t="s">
        <v>69</v>
      </c>
      <c r="YM52" s="207" t="s">
        <v>69</v>
      </c>
      <c r="YN52" s="207" t="s">
        <v>69</v>
      </c>
      <c r="YO52" s="207" t="s">
        <v>69</v>
      </c>
      <c r="YP52" s="207" t="s">
        <v>69</v>
      </c>
      <c r="YQ52" s="207" t="s">
        <v>69</v>
      </c>
      <c r="YR52" s="207" t="s">
        <v>69</v>
      </c>
      <c r="YS52" s="207" t="s">
        <v>69</v>
      </c>
      <c r="YT52" s="207" t="s">
        <v>69</v>
      </c>
      <c r="YU52" s="207" t="s">
        <v>69</v>
      </c>
      <c r="YV52" s="207" t="s">
        <v>69</v>
      </c>
      <c r="YW52" s="207" t="s">
        <v>69</v>
      </c>
      <c r="YX52" s="207" t="s">
        <v>69</v>
      </c>
      <c r="YY52" s="207" t="s">
        <v>69</v>
      </c>
      <c r="YZ52" s="207" t="s">
        <v>69</v>
      </c>
      <c r="ZA52" s="207" t="s">
        <v>69</v>
      </c>
      <c r="ZB52" s="207" t="s">
        <v>69</v>
      </c>
      <c r="ZC52" s="207" t="s">
        <v>69</v>
      </c>
      <c r="ZD52" s="207" t="s">
        <v>69</v>
      </c>
      <c r="ZE52" s="207" t="s">
        <v>69</v>
      </c>
      <c r="ZF52" s="207" t="s">
        <v>69</v>
      </c>
      <c r="ZG52" s="207" t="s">
        <v>69</v>
      </c>
      <c r="ZH52" s="207" t="s">
        <v>69</v>
      </c>
      <c r="ZI52" s="207" t="s">
        <v>69</v>
      </c>
      <c r="ZJ52" s="207" t="s">
        <v>69</v>
      </c>
      <c r="ZK52" s="207" t="s">
        <v>69</v>
      </c>
      <c r="ZL52" s="207" t="s">
        <v>69</v>
      </c>
      <c r="ZM52" s="207" t="s">
        <v>69</v>
      </c>
      <c r="ZN52" s="207" t="s">
        <v>69</v>
      </c>
      <c r="ZO52" s="207" t="s">
        <v>69</v>
      </c>
      <c r="ZP52" s="207" t="s">
        <v>69</v>
      </c>
      <c r="ZQ52" s="207" t="s">
        <v>69</v>
      </c>
      <c r="ZR52" s="207" t="s">
        <v>69</v>
      </c>
      <c r="ZS52" s="207" t="s">
        <v>69</v>
      </c>
      <c r="ZT52" s="207" t="s">
        <v>69</v>
      </c>
      <c r="ZU52" s="207" t="s">
        <v>69</v>
      </c>
      <c r="ZV52" s="207" t="s">
        <v>69</v>
      </c>
      <c r="ZW52" s="207" t="s">
        <v>69</v>
      </c>
      <c r="ZX52" s="207" t="s">
        <v>69</v>
      </c>
      <c r="ZY52" s="207" t="s">
        <v>69</v>
      </c>
      <c r="ZZ52" s="207" t="s">
        <v>69</v>
      </c>
      <c r="AAA52" s="207" t="s">
        <v>158</v>
      </c>
      <c r="AAB52" s="207" t="s">
        <v>158</v>
      </c>
      <c r="AAC52" s="207" t="s">
        <v>158</v>
      </c>
      <c r="AAD52" s="207" t="s">
        <v>158</v>
      </c>
      <c r="AAE52" s="207" t="s">
        <v>158</v>
      </c>
      <c r="AAF52" s="207" t="s">
        <v>158</v>
      </c>
      <c r="AAG52" s="207" t="s">
        <v>158</v>
      </c>
      <c r="AAH52" s="207" t="s">
        <v>158</v>
      </c>
      <c r="AAI52" s="207" t="s">
        <v>158</v>
      </c>
      <c r="AAJ52" s="207" t="s">
        <v>158</v>
      </c>
      <c r="AAK52" s="207" t="s">
        <v>158</v>
      </c>
      <c r="AAL52" s="207" t="s">
        <v>158</v>
      </c>
      <c r="AAM52" s="207" t="s">
        <v>158</v>
      </c>
      <c r="AAN52" s="207" t="s">
        <v>158</v>
      </c>
      <c r="AAO52" s="207" t="s">
        <v>158</v>
      </c>
      <c r="AAP52" s="207" t="s">
        <v>158</v>
      </c>
      <c r="AAQ52" s="207" t="s">
        <v>158</v>
      </c>
      <c r="AAR52" s="207" t="s">
        <v>158</v>
      </c>
      <c r="AAS52" s="207" t="s">
        <v>158</v>
      </c>
      <c r="AAT52" s="207" t="s">
        <v>158</v>
      </c>
      <c r="AAU52" s="207" t="s">
        <v>158</v>
      </c>
      <c r="AAV52" s="207" t="s">
        <v>158</v>
      </c>
      <c r="AAW52" s="207" t="s">
        <v>158</v>
      </c>
      <c r="AAX52" s="207" t="s">
        <v>158</v>
      </c>
      <c r="AAY52" s="207" t="s">
        <v>158</v>
      </c>
      <c r="AAZ52" s="207" t="s">
        <v>158</v>
      </c>
      <c r="ABA52" s="306">
        <f>(ÜBERSICHT!K52)</f>
        <v>0</v>
      </c>
      <c r="ABB52" s="195">
        <f>(ÜBERSICHT!L52)</f>
        <v>0</v>
      </c>
      <c r="ABC52" s="206">
        <f t="shared" si="123"/>
        <v>0</v>
      </c>
      <c r="ABD52" s="34">
        <f t="shared" si="124"/>
        <v>0</v>
      </c>
      <c r="ABE52" s="34">
        <f t="shared" si="125"/>
        <v>0</v>
      </c>
      <c r="ABF52" s="34">
        <f t="shared" si="126"/>
        <v>0</v>
      </c>
      <c r="ABG52" s="34">
        <f t="shared" si="127"/>
        <v>0</v>
      </c>
      <c r="ABH52" s="34">
        <f t="shared" si="128"/>
        <v>0</v>
      </c>
      <c r="ABI52" s="34">
        <f t="shared" si="129"/>
        <v>696</v>
      </c>
      <c r="ABJ52" s="73">
        <f t="shared" si="130"/>
        <v>696</v>
      </c>
      <c r="ABK52" s="28"/>
      <c r="ABO52" s="28"/>
      <c r="ABP52" s="271" t="str">
        <f>(Mitglieder!C53)</f>
        <v>Zy-///-03</v>
      </c>
      <c r="ABQ52" s="216" t="e">
        <f t="shared" si="103"/>
        <v>#DIV/0!</v>
      </c>
      <c r="ABR52" s="216" t="e">
        <f t="shared" si="104"/>
        <v>#DIV/0!</v>
      </c>
      <c r="ABS52" s="34">
        <f t="shared" si="131"/>
        <v>0</v>
      </c>
      <c r="ABT52" s="34">
        <f t="shared" si="132"/>
        <v>0</v>
      </c>
      <c r="ABU52" s="34">
        <f t="shared" si="133"/>
        <v>0</v>
      </c>
      <c r="ABV52" s="34">
        <f t="shared" si="134"/>
        <v>0</v>
      </c>
      <c r="ABW52" s="34">
        <f t="shared" si="135"/>
        <v>0</v>
      </c>
      <c r="ABX52" s="34">
        <f t="shared" si="136"/>
        <v>31</v>
      </c>
      <c r="ABY52" s="73">
        <f t="shared" si="16"/>
        <v>31</v>
      </c>
      <c r="ABZ52" s="216" t="e">
        <f t="shared" si="105"/>
        <v>#DIV/0!</v>
      </c>
      <c r="ACA52" s="34">
        <f t="shared" si="137"/>
        <v>0</v>
      </c>
      <c r="ACB52" s="34">
        <f t="shared" si="138"/>
        <v>0</v>
      </c>
      <c r="ACC52" s="34">
        <f t="shared" si="139"/>
        <v>0</v>
      </c>
      <c r="ACD52" s="34">
        <f t="shared" si="140"/>
        <v>0</v>
      </c>
      <c r="ACE52" s="34">
        <f t="shared" si="141"/>
        <v>0</v>
      </c>
      <c r="ACF52" s="34">
        <f t="shared" si="142"/>
        <v>31</v>
      </c>
      <c r="ACG52" s="73">
        <f t="shared" si="113"/>
        <v>31</v>
      </c>
      <c r="ACH52" s="216" t="e">
        <f t="shared" si="106"/>
        <v>#DIV/0!</v>
      </c>
      <c r="ACI52" s="34">
        <f t="shared" si="143"/>
        <v>0</v>
      </c>
      <c r="ACJ52" s="34">
        <f t="shared" si="144"/>
        <v>0</v>
      </c>
      <c r="ACK52" s="34">
        <f t="shared" si="145"/>
        <v>0</v>
      </c>
      <c r="ACL52" s="34">
        <f t="shared" si="146"/>
        <v>0</v>
      </c>
      <c r="ACM52" s="34">
        <f t="shared" si="147"/>
        <v>0</v>
      </c>
      <c r="ACN52" s="34">
        <f t="shared" si="148"/>
        <v>31</v>
      </c>
      <c r="ACO52" s="73">
        <f t="shared" si="114"/>
        <v>31</v>
      </c>
      <c r="ACP52" s="216" t="e">
        <f t="shared" si="107"/>
        <v>#DIV/0!</v>
      </c>
      <c r="ACQ52" s="34">
        <f t="shared" si="149"/>
        <v>0</v>
      </c>
      <c r="ACR52" s="34">
        <f t="shared" si="150"/>
        <v>0</v>
      </c>
      <c r="ACS52" s="34">
        <f t="shared" si="151"/>
        <v>0</v>
      </c>
      <c r="ACT52" s="34">
        <f t="shared" si="152"/>
        <v>0</v>
      </c>
      <c r="ACU52" s="34">
        <f t="shared" si="153"/>
        <v>0</v>
      </c>
      <c r="ACV52" s="34">
        <f t="shared" si="154"/>
        <v>30</v>
      </c>
      <c r="ACW52" s="73">
        <f t="shared" si="115"/>
        <v>30</v>
      </c>
      <c r="ACX52" s="216" t="e">
        <f t="shared" si="108"/>
        <v>#DIV/0!</v>
      </c>
      <c r="ACY52" s="34">
        <f t="shared" si="155"/>
        <v>0</v>
      </c>
      <c r="ACZ52" s="34">
        <f t="shared" si="156"/>
        <v>0</v>
      </c>
      <c r="ADA52" s="34">
        <f t="shared" si="157"/>
        <v>0</v>
      </c>
      <c r="ADB52" s="34">
        <f t="shared" si="158"/>
        <v>0</v>
      </c>
      <c r="ADC52" s="34">
        <f t="shared" si="159"/>
        <v>0</v>
      </c>
      <c r="ADD52" s="34">
        <f t="shared" si="160"/>
        <v>31</v>
      </c>
      <c r="ADE52" s="73">
        <f t="shared" si="116"/>
        <v>31</v>
      </c>
      <c r="ADF52" s="216" t="e">
        <f t="shared" si="109"/>
        <v>#DIV/0!</v>
      </c>
      <c r="ADG52" s="34">
        <f t="shared" si="161"/>
        <v>0</v>
      </c>
      <c r="ADH52" s="34">
        <f t="shared" si="162"/>
        <v>0</v>
      </c>
      <c r="ADI52" s="34">
        <f t="shared" si="163"/>
        <v>0</v>
      </c>
      <c r="ADJ52" s="34">
        <f t="shared" si="164"/>
        <v>0</v>
      </c>
      <c r="ADK52" s="34">
        <f t="shared" si="165"/>
        <v>0</v>
      </c>
      <c r="ADL52" s="34">
        <f t="shared" si="166"/>
        <v>30</v>
      </c>
      <c r="ADM52" s="73">
        <f t="shared" si="117"/>
        <v>30</v>
      </c>
      <c r="ADN52" s="216" t="e">
        <f t="shared" si="110"/>
        <v>#DIV/0!</v>
      </c>
      <c r="ADO52" s="34">
        <f t="shared" si="167"/>
        <v>0</v>
      </c>
      <c r="ADP52" s="34">
        <f t="shared" si="168"/>
        <v>0</v>
      </c>
      <c r="ADQ52" s="34">
        <f t="shared" si="169"/>
        <v>0</v>
      </c>
      <c r="ADR52" s="34">
        <f t="shared" si="170"/>
        <v>0</v>
      </c>
      <c r="ADS52" s="34">
        <f t="shared" si="171"/>
        <v>0</v>
      </c>
      <c r="ADT52" s="34">
        <f t="shared" si="172"/>
        <v>31</v>
      </c>
      <c r="ADU52" s="73">
        <f t="shared" si="118"/>
        <v>31</v>
      </c>
      <c r="ADV52" s="216" t="e">
        <f t="shared" si="111"/>
        <v>#DIV/0!</v>
      </c>
      <c r="ADW52" s="34">
        <f t="shared" si="72"/>
        <v>0</v>
      </c>
      <c r="ADX52" s="34">
        <f t="shared" si="73"/>
        <v>0</v>
      </c>
      <c r="ADY52" s="34">
        <f t="shared" si="74"/>
        <v>0</v>
      </c>
      <c r="ADZ52" s="34">
        <f t="shared" si="75"/>
        <v>0</v>
      </c>
      <c r="AEA52" s="34">
        <f t="shared" si="76"/>
        <v>0</v>
      </c>
      <c r="AEB52" s="34">
        <f t="shared" si="77"/>
        <v>31</v>
      </c>
      <c r="AEC52" s="73">
        <f t="shared" si="119"/>
        <v>31</v>
      </c>
      <c r="AED52" s="216" t="e">
        <f t="shared" si="112"/>
        <v>#DIV/0!</v>
      </c>
      <c r="AEE52" s="34">
        <f t="shared" si="79"/>
        <v>0</v>
      </c>
      <c r="AEF52" s="34">
        <f t="shared" si="80"/>
        <v>0</v>
      </c>
      <c r="AEG52" s="34">
        <f t="shared" si="81"/>
        <v>0</v>
      </c>
      <c r="AEH52" s="34">
        <f t="shared" si="82"/>
        <v>0</v>
      </c>
      <c r="AEI52" s="34">
        <f t="shared" si="83"/>
        <v>0</v>
      </c>
      <c r="AEJ52" s="34">
        <f t="shared" si="84"/>
        <v>10</v>
      </c>
      <c r="AEK52" s="73">
        <f t="shared" si="120"/>
        <v>10</v>
      </c>
    </row>
    <row r="53" spans="1:817" x14ac:dyDescent="0.3">
      <c r="A53" s="200"/>
      <c r="B53" s="290"/>
      <c r="C53" s="251" t="str">
        <f>(Mitglieder!C53)</f>
        <v>Zy-///-03</v>
      </c>
      <c r="D53" s="171" t="e">
        <f t="shared" si="121"/>
        <v>#DIV/0!</v>
      </c>
      <c r="E53" s="171" t="e">
        <f t="shared" si="122"/>
        <v>#DIV/0!</v>
      </c>
      <c r="F53" s="56"/>
      <c r="G53" s="207" t="s">
        <v>69</v>
      </c>
      <c r="H53" s="207" t="s">
        <v>69</v>
      </c>
      <c r="I53" s="207" t="s">
        <v>69</v>
      </c>
      <c r="J53" s="207" t="s">
        <v>69</v>
      </c>
      <c r="K53" s="207" t="s">
        <v>69</v>
      </c>
      <c r="L53" s="207" t="s">
        <v>69</v>
      </c>
      <c r="M53" s="207" t="s">
        <v>69</v>
      </c>
      <c r="N53" s="207" t="s">
        <v>69</v>
      </c>
      <c r="O53" s="207" t="s">
        <v>69</v>
      </c>
      <c r="P53" s="207" t="s">
        <v>69</v>
      </c>
      <c r="Q53" s="207" t="s">
        <v>69</v>
      </c>
      <c r="R53" s="207" t="s">
        <v>69</v>
      </c>
      <c r="S53" s="207" t="s">
        <v>69</v>
      </c>
      <c r="T53" s="207" t="s">
        <v>69</v>
      </c>
      <c r="U53" s="207" t="s">
        <v>69</v>
      </c>
      <c r="V53" s="207" t="s">
        <v>69</v>
      </c>
      <c r="W53" s="207" t="s">
        <v>69</v>
      </c>
      <c r="X53" s="207" t="s">
        <v>69</v>
      </c>
      <c r="Y53" s="207" t="s">
        <v>69</v>
      </c>
      <c r="Z53" s="207" t="s">
        <v>69</v>
      </c>
      <c r="AA53" s="207" t="s">
        <v>69</v>
      </c>
      <c r="AB53" s="207" t="s">
        <v>69</v>
      </c>
      <c r="AC53" s="207" t="s">
        <v>69</v>
      </c>
      <c r="AD53" s="207" t="s">
        <v>69</v>
      </c>
      <c r="AE53" s="207" t="s">
        <v>69</v>
      </c>
      <c r="AF53" s="207" t="s">
        <v>69</v>
      </c>
      <c r="AG53" s="207" t="s">
        <v>69</v>
      </c>
      <c r="AH53" s="207" t="s">
        <v>69</v>
      </c>
      <c r="AI53" s="207" t="s">
        <v>69</v>
      </c>
      <c r="AJ53" s="207" t="s">
        <v>69</v>
      </c>
      <c r="AK53" s="207" t="s">
        <v>69</v>
      </c>
      <c r="AL53" s="207" t="s">
        <v>69</v>
      </c>
      <c r="AM53" s="207" t="s">
        <v>69</v>
      </c>
      <c r="AN53" s="207" t="s">
        <v>69</v>
      </c>
      <c r="AO53" s="207" t="s">
        <v>69</v>
      </c>
      <c r="AP53" s="207" t="s">
        <v>69</v>
      </c>
      <c r="AQ53" s="207" t="s">
        <v>69</v>
      </c>
      <c r="AR53" s="207" t="s">
        <v>69</v>
      </c>
      <c r="AS53" s="207" t="s">
        <v>69</v>
      </c>
      <c r="AT53" s="207" t="s">
        <v>69</v>
      </c>
      <c r="AU53" s="207" t="s">
        <v>69</v>
      </c>
      <c r="AV53" s="207" t="s">
        <v>69</v>
      </c>
      <c r="AW53" s="207" t="s">
        <v>69</v>
      </c>
      <c r="AX53" s="207" t="s">
        <v>69</v>
      </c>
      <c r="AY53" s="207" t="s">
        <v>69</v>
      </c>
      <c r="AZ53" s="207" t="s">
        <v>69</v>
      </c>
      <c r="BA53" s="207" t="s">
        <v>69</v>
      </c>
      <c r="BB53" s="207" t="s">
        <v>69</v>
      </c>
      <c r="BC53" s="207" t="s">
        <v>69</v>
      </c>
      <c r="BD53" s="207" t="s">
        <v>69</v>
      </c>
      <c r="BE53" s="207" t="s">
        <v>69</v>
      </c>
      <c r="BF53" s="207" t="s">
        <v>69</v>
      </c>
      <c r="BG53" s="207" t="s">
        <v>69</v>
      </c>
      <c r="BH53" s="207" t="s">
        <v>69</v>
      </c>
      <c r="BI53" s="207" t="s">
        <v>69</v>
      </c>
      <c r="BJ53" s="207" t="s">
        <v>69</v>
      </c>
      <c r="BK53" s="207" t="s">
        <v>69</v>
      </c>
      <c r="BL53" s="207" t="s">
        <v>69</v>
      </c>
      <c r="BM53" s="207" t="s">
        <v>69</v>
      </c>
      <c r="BN53" s="207" t="s">
        <v>69</v>
      </c>
      <c r="BO53" s="207" t="s">
        <v>69</v>
      </c>
      <c r="BP53" s="207" t="s">
        <v>69</v>
      </c>
      <c r="BQ53" s="207" t="s">
        <v>69</v>
      </c>
      <c r="BR53" s="207" t="s">
        <v>69</v>
      </c>
      <c r="BS53" s="207" t="s">
        <v>69</v>
      </c>
      <c r="BT53" s="207" t="s">
        <v>69</v>
      </c>
      <c r="BU53" s="207" t="s">
        <v>69</v>
      </c>
      <c r="BV53" s="207" t="s">
        <v>69</v>
      </c>
      <c r="BW53" s="207" t="s">
        <v>69</v>
      </c>
      <c r="BX53" s="207" t="s">
        <v>69</v>
      </c>
      <c r="BY53" s="207" t="s">
        <v>69</v>
      </c>
      <c r="BZ53" s="207" t="s">
        <v>69</v>
      </c>
      <c r="CA53" s="207" t="s">
        <v>69</v>
      </c>
      <c r="CB53" s="207" t="s">
        <v>69</v>
      </c>
      <c r="CC53" s="207" t="s">
        <v>69</v>
      </c>
      <c r="CD53" s="207" t="s">
        <v>69</v>
      </c>
      <c r="CE53" s="207" t="s">
        <v>69</v>
      </c>
      <c r="CF53" s="207" t="s">
        <v>69</v>
      </c>
      <c r="CG53" s="207" t="s">
        <v>69</v>
      </c>
      <c r="CH53" s="207" t="s">
        <v>69</v>
      </c>
      <c r="CI53" s="207" t="s">
        <v>69</v>
      </c>
      <c r="CJ53" s="207" t="s">
        <v>69</v>
      </c>
      <c r="CK53" s="207" t="s">
        <v>69</v>
      </c>
      <c r="CL53" s="207" t="s">
        <v>69</v>
      </c>
      <c r="CM53" s="207" t="s">
        <v>69</v>
      </c>
      <c r="CN53" s="207" t="s">
        <v>69</v>
      </c>
      <c r="CO53" s="207" t="s">
        <v>69</v>
      </c>
      <c r="CP53" s="207" t="s">
        <v>69</v>
      </c>
      <c r="CQ53" s="207" t="s">
        <v>69</v>
      </c>
      <c r="CR53" s="207" t="s">
        <v>69</v>
      </c>
      <c r="CS53" s="207" t="s">
        <v>69</v>
      </c>
      <c r="CT53" s="207" t="s">
        <v>69</v>
      </c>
      <c r="CU53" s="207" t="s">
        <v>69</v>
      </c>
      <c r="CV53" s="207" t="s">
        <v>69</v>
      </c>
      <c r="CW53" s="207" t="s">
        <v>69</v>
      </c>
      <c r="CX53" s="207" t="s">
        <v>69</v>
      </c>
      <c r="CY53" s="207" t="s">
        <v>69</v>
      </c>
      <c r="CZ53" s="207" t="s">
        <v>69</v>
      </c>
      <c r="DA53" s="207" t="s">
        <v>69</v>
      </c>
      <c r="DB53" s="207" t="s">
        <v>69</v>
      </c>
      <c r="DC53" s="207" t="s">
        <v>69</v>
      </c>
      <c r="DD53" s="207" t="s">
        <v>69</v>
      </c>
      <c r="DE53" s="207" t="s">
        <v>69</v>
      </c>
      <c r="DF53" s="207" t="s">
        <v>69</v>
      </c>
      <c r="DG53" s="207" t="s">
        <v>69</v>
      </c>
      <c r="DH53" s="207" t="s">
        <v>69</v>
      </c>
      <c r="DI53" s="207" t="s">
        <v>69</v>
      </c>
      <c r="DJ53" s="207" t="s">
        <v>69</v>
      </c>
      <c r="DK53" s="207" t="s">
        <v>69</v>
      </c>
      <c r="DL53" s="207" t="s">
        <v>69</v>
      </c>
      <c r="DM53" s="207" t="s">
        <v>69</v>
      </c>
      <c r="DN53" s="207" t="s">
        <v>69</v>
      </c>
      <c r="DO53" s="207" t="s">
        <v>69</v>
      </c>
      <c r="DP53" s="207" t="s">
        <v>69</v>
      </c>
      <c r="DQ53" s="207" t="s">
        <v>69</v>
      </c>
      <c r="DR53" s="207" t="s">
        <v>69</v>
      </c>
      <c r="DS53" s="207" t="s">
        <v>69</v>
      </c>
      <c r="DT53" s="207" t="s">
        <v>69</v>
      </c>
      <c r="DU53" s="207" t="s">
        <v>69</v>
      </c>
      <c r="DV53" s="207" t="s">
        <v>69</v>
      </c>
      <c r="DW53" s="207" t="s">
        <v>69</v>
      </c>
      <c r="DX53" s="207" t="s">
        <v>69</v>
      </c>
      <c r="DY53" s="207" t="s">
        <v>69</v>
      </c>
      <c r="DZ53" s="207" t="s">
        <v>69</v>
      </c>
      <c r="EA53" s="207" t="s">
        <v>69</v>
      </c>
      <c r="EB53" s="207" t="s">
        <v>69</v>
      </c>
      <c r="EC53" s="207" t="s">
        <v>69</v>
      </c>
      <c r="ED53" s="207" t="s">
        <v>69</v>
      </c>
      <c r="EE53" s="207" t="s">
        <v>69</v>
      </c>
      <c r="EF53" s="207" t="s">
        <v>69</v>
      </c>
      <c r="EG53" s="207" t="s">
        <v>69</v>
      </c>
      <c r="EH53" s="207" t="s">
        <v>69</v>
      </c>
      <c r="EI53" s="207" t="s">
        <v>69</v>
      </c>
      <c r="EJ53" s="207" t="s">
        <v>69</v>
      </c>
      <c r="EK53" s="207" t="s">
        <v>69</v>
      </c>
      <c r="EL53" s="207" t="s">
        <v>69</v>
      </c>
      <c r="EM53" s="207" t="s">
        <v>69</v>
      </c>
      <c r="EN53" s="207" t="s">
        <v>69</v>
      </c>
      <c r="EO53" s="207" t="s">
        <v>69</v>
      </c>
      <c r="EP53" s="207" t="s">
        <v>69</v>
      </c>
      <c r="EQ53" s="207" t="s">
        <v>69</v>
      </c>
      <c r="ER53" s="207" t="s">
        <v>69</v>
      </c>
      <c r="ES53" s="207" t="s">
        <v>69</v>
      </c>
      <c r="ET53" s="207" t="s">
        <v>69</v>
      </c>
      <c r="EU53" s="207" t="s">
        <v>69</v>
      </c>
      <c r="EV53" s="207" t="s">
        <v>69</v>
      </c>
      <c r="EW53" s="207" t="s">
        <v>69</v>
      </c>
      <c r="EX53" s="207" t="s">
        <v>69</v>
      </c>
      <c r="EY53" s="207" t="s">
        <v>69</v>
      </c>
      <c r="EZ53" s="207" t="s">
        <v>69</v>
      </c>
      <c r="FA53" s="207" t="s">
        <v>69</v>
      </c>
      <c r="FB53" s="207" t="s">
        <v>69</v>
      </c>
      <c r="FC53" s="207" t="s">
        <v>69</v>
      </c>
      <c r="FD53" s="207" t="s">
        <v>69</v>
      </c>
      <c r="FE53" s="207" t="s">
        <v>69</v>
      </c>
      <c r="FF53" s="207" t="s">
        <v>69</v>
      </c>
      <c r="FG53" s="207" t="s">
        <v>69</v>
      </c>
      <c r="FH53" s="207" t="s">
        <v>69</v>
      </c>
      <c r="FI53" s="207" t="s">
        <v>69</v>
      </c>
      <c r="FJ53" s="207" t="s">
        <v>69</v>
      </c>
      <c r="FK53" s="207" t="s">
        <v>69</v>
      </c>
      <c r="FL53" s="207" t="s">
        <v>69</v>
      </c>
      <c r="FM53" s="207" t="s">
        <v>69</v>
      </c>
      <c r="FN53" s="207" t="s">
        <v>69</v>
      </c>
      <c r="FO53" s="207" t="s">
        <v>69</v>
      </c>
      <c r="FP53" s="207" t="s">
        <v>69</v>
      </c>
      <c r="FQ53" s="207" t="s">
        <v>69</v>
      </c>
      <c r="FR53" s="207" t="s">
        <v>69</v>
      </c>
      <c r="FS53" s="207" t="s">
        <v>69</v>
      </c>
      <c r="FT53" s="207" t="s">
        <v>69</v>
      </c>
      <c r="FU53" s="207" t="s">
        <v>69</v>
      </c>
      <c r="FV53" s="207" t="s">
        <v>69</v>
      </c>
      <c r="FW53" s="207" t="s">
        <v>69</v>
      </c>
      <c r="FX53" s="207" t="s">
        <v>69</v>
      </c>
      <c r="FY53" s="207" t="s">
        <v>69</v>
      </c>
      <c r="FZ53" s="207" t="s">
        <v>69</v>
      </c>
      <c r="GA53" s="207" t="s">
        <v>69</v>
      </c>
      <c r="GB53" s="207" t="s">
        <v>69</v>
      </c>
      <c r="GC53" s="207" t="s">
        <v>69</v>
      </c>
      <c r="GD53" s="207" t="s">
        <v>69</v>
      </c>
      <c r="GE53" s="207" t="s">
        <v>69</v>
      </c>
      <c r="GF53" s="207" t="s">
        <v>69</v>
      </c>
      <c r="GG53" s="207" t="s">
        <v>69</v>
      </c>
      <c r="GH53" s="207" t="s">
        <v>69</v>
      </c>
      <c r="GI53" s="207" t="s">
        <v>69</v>
      </c>
      <c r="GJ53" s="207" t="s">
        <v>69</v>
      </c>
      <c r="GK53" s="207" t="s">
        <v>69</v>
      </c>
      <c r="GL53" s="207" t="s">
        <v>69</v>
      </c>
      <c r="GM53" s="207" t="s">
        <v>69</v>
      </c>
      <c r="GN53" s="207" t="s">
        <v>69</v>
      </c>
      <c r="GO53" s="207" t="s">
        <v>69</v>
      </c>
      <c r="GP53" s="207" t="s">
        <v>69</v>
      </c>
      <c r="GQ53" s="207" t="s">
        <v>69</v>
      </c>
      <c r="GR53" s="207" t="s">
        <v>69</v>
      </c>
      <c r="GS53" s="207" t="s">
        <v>69</v>
      </c>
      <c r="GT53" s="207" t="s">
        <v>69</v>
      </c>
      <c r="GU53" s="207" t="s">
        <v>69</v>
      </c>
      <c r="GV53" s="207" t="s">
        <v>69</v>
      </c>
      <c r="GW53" s="207" t="s">
        <v>69</v>
      </c>
      <c r="GX53" s="207" t="s">
        <v>69</v>
      </c>
      <c r="GY53" s="207" t="s">
        <v>69</v>
      </c>
      <c r="GZ53" s="207" t="s">
        <v>69</v>
      </c>
      <c r="HA53" s="207" t="s">
        <v>69</v>
      </c>
      <c r="HB53" s="207" t="s">
        <v>69</v>
      </c>
      <c r="HC53" s="207" t="s">
        <v>69</v>
      </c>
      <c r="HD53" s="207" t="s">
        <v>69</v>
      </c>
      <c r="HE53" s="207" t="s">
        <v>69</v>
      </c>
      <c r="HF53" s="207" t="s">
        <v>69</v>
      </c>
      <c r="HG53" s="207" t="s">
        <v>69</v>
      </c>
      <c r="HH53" s="207" t="s">
        <v>69</v>
      </c>
      <c r="HI53" s="207" t="s">
        <v>69</v>
      </c>
      <c r="HJ53" s="207" t="s">
        <v>69</v>
      </c>
      <c r="HK53" s="207" t="s">
        <v>69</v>
      </c>
      <c r="HL53" s="207" t="s">
        <v>69</v>
      </c>
      <c r="HM53" s="207" t="s">
        <v>69</v>
      </c>
      <c r="HN53" s="207" t="s">
        <v>69</v>
      </c>
      <c r="HO53" s="207" t="s">
        <v>69</v>
      </c>
      <c r="HP53" s="207" t="s">
        <v>69</v>
      </c>
      <c r="HQ53" s="207" t="s">
        <v>69</v>
      </c>
      <c r="HR53" s="207" t="s">
        <v>69</v>
      </c>
      <c r="HS53" s="207" t="s">
        <v>69</v>
      </c>
      <c r="HT53" s="207" t="s">
        <v>69</v>
      </c>
      <c r="HU53" s="207" t="s">
        <v>69</v>
      </c>
      <c r="HV53" s="207" t="s">
        <v>69</v>
      </c>
      <c r="HW53" s="207" t="s">
        <v>69</v>
      </c>
      <c r="HX53" s="207" t="s">
        <v>69</v>
      </c>
      <c r="HY53" s="207" t="s">
        <v>69</v>
      </c>
      <c r="HZ53" s="207" t="s">
        <v>69</v>
      </c>
      <c r="IA53" s="207" t="s">
        <v>69</v>
      </c>
      <c r="IB53" s="207" t="s">
        <v>69</v>
      </c>
      <c r="IC53" s="207" t="s">
        <v>69</v>
      </c>
      <c r="ID53" s="207" t="s">
        <v>69</v>
      </c>
      <c r="IE53" s="207" t="s">
        <v>69</v>
      </c>
      <c r="IF53" s="207" t="s">
        <v>69</v>
      </c>
      <c r="IG53" s="207" t="s">
        <v>69</v>
      </c>
      <c r="IH53" s="207" t="s">
        <v>69</v>
      </c>
      <c r="II53" s="207" t="s">
        <v>69</v>
      </c>
      <c r="IJ53" s="207" t="s">
        <v>69</v>
      </c>
      <c r="IK53" s="207" t="s">
        <v>69</v>
      </c>
      <c r="IL53" s="207" t="s">
        <v>69</v>
      </c>
      <c r="IM53" s="207" t="s">
        <v>69</v>
      </c>
      <c r="IN53" s="207" t="s">
        <v>69</v>
      </c>
      <c r="IO53" s="207" t="s">
        <v>69</v>
      </c>
      <c r="IP53" s="207" t="s">
        <v>69</v>
      </c>
      <c r="IQ53" s="207" t="s">
        <v>69</v>
      </c>
      <c r="IR53" s="207" t="s">
        <v>69</v>
      </c>
      <c r="IS53" s="207" t="s">
        <v>69</v>
      </c>
      <c r="IT53" s="207" t="s">
        <v>69</v>
      </c>
      <c r="IU53" s="207" t="s">
        <v>69</v>
      </c>
      <c r="IV53" s="207" t="s">
        <v>69</v>
      </c>
      <c r="IW53" s="207" t="s">
        <v>69</v>
      </c>
      <c r="IX53" s="207" t="s">
        <v>69</v>
      </c>
      <c r="IY53" s="207" t="s">
        <v>69</v>
      </c>
      <c r="IZ53" s="207" t="s">
        <v>69</v>
      </c>
      <c r="JA53" s="207" t="s">
        <v>69</v>
      </c>
      <c r="JB53" s="207" t="s">
        <v>69</v>
      </c>
      <c r="JC53" s="207" t="s">
        <v>69</v>
      </c>
      <c r="JD53" s="207" t="s">
        <v>69</v>
      </c>
      <c r="JE53" s="207" t="s">
        <v>69</v>
      </c>
      <c r="JF53" s="207" t="s">
        <v>69</v>
      </c>
      <c r="JG53" s="207" t="s">
        <v>69</v>
      </c>
      <c r="JH53" s="207" t="s">
        <v>69</v>
      </c>
      <c r="JI53" s="207" t="s">
        <v>69</v>
      </c>
      <c r="JJ53" s="207" t="s">
        <v>69</v>
      </c>
      <c r="JK53" s="207" t="s">
        <v>69</v>
      </c>
      <c r="JL53" s="207" t="s">
        <v>69</v>
      </c>
      <c r="JM53" s="207" t="s">
        <v>69</v>
      </c>
      <c r="JN53" s="207" t="s">
        <v>69</v>
      </c>
      <c r="JO53" s="207" t="s">
        <v>69</v>
      </c>
      <c r="JP53" s="207" t="s">
        <v>69</v>
      </c>
      <c r="JQ53" s="207" t="s">
        <v>69</v>
      </c>
      <c r="JR53" s="207" t="s">
        <v>69</v>
      </c>
      <c r="JS53" s="207" t="s">
        <v>69</v>
      </c>
      <c r="JT53" s="207" t="s">
        <v>69</v>
      </c>
      <c r="JU53" s="207" t="s">
        <v>69</v>
      </c>
      <c r="JV53" s="207" t="s">
        <v>69</v>
      </c>
      <c r="JW53" s="207" t="s">
        <v>69</v>
      </c>
      <c r="JX53" s="207" t="s">
        <v>69</v>
      </c>
      <c r="JY53" s="207" t="s">
        <v>69</v>
      </c>
      <c r="JZ53" s="207" t="s">
        <v>69</v>
      </c>
      <c r="KA53" s="207" t="s">
        <v>69</v>
      </c>
      <c r="KB53" s="207" t="s">
        <v>69</v>
      </c>
      <c r="KC53" s="207" t="s">
        <v>69</v>
      </c>
      <c r="KD53" s="207" t="s">
        <v>69</v>
      </c>
      <c r="KE53" s="207" t="s">
        <v>69</v>
      </c>
      <c r="KF53" s="207" t="s">
        <v>69</v>
      </c>
      <c r="KG53" s="207" t="s">
        <v>69</v>
      </c>
      <c r="KH53" s="207" t="s">
        <v>69</v>
      </c>
      <c r="KI53" s="207" t="s">
        <v>69</v>
      </c>
      <c r="KJ53" s="207" t="s">
        <v>69</v>
      </c>
      <c r="KK53" s="207" t="s">
        <v>69</v>
      </c>
      <c r="KL53" s="207" t="s">
        <v>69</v>
      </c>
      <c r="KM53" s="207" t="s">
        <v>69</v>
      </c>
      <c r="KN53" s="207" t="s">
        <v>69</v>
      </c>
      <c r="KO53" s="207" t="s">
        <v>69</v>
      </c>
      <c r="KP53" s="207" t="s">
        <v>69</v>
      </c>
      <c r="KQ53" s="207" t="s">
        <v>69</v>
      </c>
      <c r="KR53" s="207" t="s">
        <v>69</v>
      </c>
      <c r="KS53" s="207" t="s">
        <v>69</v>
      </c>
      <c r="KT53" s="207" t="s">
        <v>69</v>
      </c>
      <c r="KU53" s="207" t="s">
        <v>69</v>
      </c>
      <c r="KV53" s="207" t="s">
        <v>69</v>
      </c>
      <c r="KW53" s="207" t="s">
        <v>69</v>
      </c>
      <c r="KX53" s="207" t="s">
        <v>69</v>
      </c>
      <c r="KY53" s="207" t="s">
        <v>69</v>
      </c>
      <c r="KZ53" s="207" t="s">
        <v>69</v>
      </c>
      <c r="LA53" s="207" t="s">
        <v>69</v>
      </c>
      <c r="LB53" s="207" t="s">
        <v>69</v>
      </c>
      <c r="LC53" s="207" t="s">
        <v>69</v>
      </c>
      <c r="LD53" s="207" t="s">
        <v>69</v>
      </c>
      <c r="LE53" s="207" t="s">
        <v>69</v>
      </c>
      <c r="LF53" s="207" t="s">
        <v>69</v>
      </c>
      <c r="LG53" s="207" t="s">
        <v>69</v>
      </c>
      <c r="LH53" s="207" t="s">
        <v>69</v>
      </c>
      <c r="LI53" s="207" t="s">
        <v>69</v>
      </c>
      <c r="LJ53" s="207" t="s">
        <v>69</v>
      </c>
      <c r="LK53" s="207" t="s">
        <v>69</v>
      </c>
      <c r="LL53" s="207" t="s">
        <v>69</v>
      </c>
      <c r="LM53" s="207" t="s">
        <v>69</v>
      </c>
      <c r="LN53" s="207" t="s">
        <v>69</v>
      </c>
      <c r="LO53" s="207" t="s">
        <v>69</v>
      </c>
      <c r="LP53" s="207" t="s">
        <v>69</v>
      </c>
      <c r="LQ53" s="207" t="s">
        <v>69</v>
      </c>
      <c r="LR53" s="207" t="s">
        <v>69</v>
      </c>
      <c r="LS53" s="207" t="s">
        <v>69</v>
      </c>
      <c r="LT53" s="207" t="s">
        <v>69</v>
      </c>
      <c r="LU53" s="207" t="s">
        <v>69</v>
      </c>
      <c r="LV53" s="207" t="s">
        <v>69</v>
      </c>
      <c r="LW53" s="207" t="s">
        <v>69</v>
      </c>
      <c r="LX53" s="207" t="s">
        <v>69</v>
      </c>
      <c r="LY53" s="207" t="s">
        <v>69</v>
      </c>
      <c r="LZ53" s="207" t="s">
        <v>69</v>
      </c>
      <c r="MA53" s="207" t="s">
        <v>69</v>
      </c>
      <c r="MB53" s="207" t="s">
        <v>69</v>
      </c>
      <c r="MC53" s="207" t="s">
        <v>69</v>
      </c>
      <c r="MD53" s="207" t="s">
        <v>69</v>
      </c>
      <c r="ME53" s="207" t="s">
        <v>69</v>
      </c>
      <c r="MF53" s="207" t="s">
        <v>69</v>
      </c>
      <c r="MG53" s="207" t="s">
        <v>69</v>
      </c>
      <c r="MH53" s="207" t="s">
        <v>69</v>
      </c>
      <c r="MI53" s="207" t="s">
        <v>69</v>
      </c>
      <c r="MJ53" s="207" t="s">
        <v>69</v>
      </c>
      <c r="MK53" s="207" t="s">
        <v>69</v>
      </c>
      <c r="ML53" s="207" t="s">
        <v>69</v>
      </c>
      <c r="MM53" s="207" t="s">
        <v>69</v>
      </c>
      <c r="MN53" s="207" t="s">
        <v>69</v>
      </c>
      <c r="MO53" s="207" t="s">
        <v>69</v>
      </c>
      <c r="MP53" s="207" t="s">
        <v>69</v>
      </c>
      <c r="MQ53" s="207" t="s">
        <v>69</v>
      </c>
      <c r="MR53" s="207" t="s">
        <v>69</v>
      </c>
      <c r="MS53" s="207" t="s">
        <v>69</v>
      </c>
      <c r="MT53" s="207" t="s">
        <v>69</v>
      </c>
      <c r="MU53" s="207" t="s">
        <v>69</v>
      </c>
      <c r="MV53" s="207" t="s">
        <v>69</v>
      </c>
      <c r="MW53" s="207" t="s">
        <v>69</v>
      </c>
      <c r="MX53" s="207" t="s">
        <v>69</v>
      </c>
      <c r="MY53" s="207" t="s">
        <v>69</v>
      </c>
      <c r="MZ53" s="207" t="s">
        <v>69</v>
      </c>
      <c r="NA53" s="207" t="s">
        <v>69</v>
      </c>
      <c r="NB53" s="207" t="s">
        <v>69</v>
      </c>
      <c r="NC53" s="207" t="s">
        <v>69</v>
      </c>
      <c r="ND53" s="207" t="s">
        <v>69</v>
      </c>
      <c r="NE53" s="207" t="s">
        <v>69</v>
      </c>
      <c r="NF53" s="207" t="s">
        <v>69</v>
      </c>
      <c r="NG53" s="207" t="s">
        <v>69</v>
      </c>
      <c r="NH53" s="207" t="s">
        <v>69</v>
      </c>
      <c r="NI53" s="207" t="s">
        <v>69</v>
      </c>
      <c r="NJ53" s="207" t="s">
        <v>69</v>
      </c>
      <c r="NK53" s="207" t="s">
        <v>69</v>
      </c>
      <c r="NL53" s="207" t="s">
        <v>69</v>
      </c>
      <c r="NM53" s="207" t="s">
        <v>69</v>
      </c>
      <c r="NN53" s="207" t="s">
        <v>69</v>
      </c>
      <c r="NO53" s="207" t="s">
        <v>69</v>
      </c>
      <c r="NP53" s="207" t="s">
        <v>69</v>
      </c>
      <c r="NQ53" s="207" t="s">
        <v>69</v>
      </c>
      <c r="NR53" s="207" t="s">
        <v>69</v>
      </c>
      <c r="NS53" s="207" t="s">
        <v>69</v>
      </c>
      <c r="NT53" s="207" t="s">
        <v>69</v>
      </c>
      <c r="NU53" s="207" t="s">
        <v>69</v>
      </c>
      <c r="NV53" s="207" t="s">
        <v>69</v>
      </c>
      <c r="NW53" s="207" t="s">
        <v>69</v>
      </c>
      <c r="NX53" s="207" t="s">
        <v>69</v>
      </c>
      <c r="NY53" s="207" t="s">
        <v>69</v>
      </c>
      <c r="NZ53" s="207" t="s">
        <v>69</v>
      </c>
      <c r="OA53" s="207" t="s">
        <v>69</v>
      </c>
      <c r="OB53" s="207" t="s">
        <v>69</v>
      </c>
      <c r="OC53" s="207" t="s">
        <v>69</v>
      </c>
      <c r="OD53" s="207" t="s">
        <v>69</v>
      </c>
      <c r="OE53" s="207" t="s">
        <v>69</v>
      </c>
      <c r="OF53" s="207" t="s">
        <v>69</v>
      </c>
      <c r="OG53" s="207" t="s">
        <v>69</v>
      </c>
      <c r="OH53" s="207" t="s">
        <v>69</v>
      </c>
      <c r="OI53" s="207" t="s">
        <v>69</v>
      </c>
      <c r="OJ53" s="207" t="s">
        <v>69</v>
      </c>
      <c r="OK53" s="207" t="s">
        <v>69</v>
      </c>
      <c r="OL53" s="207" t="s">
        <v>69</v>
      </c>
      <c r="OM53" s="207" t="s">
        <v>69</v>
      </c>
      <c r="ON53" s="207" t="s">
        <v>69</v>
      </c>
      <c r="OO53" s="207" t="s">
        <v>69</v>
      </c>
      <c r="OP53" s="207" t="s">
        <v>69</v>
      </c>
      <c r="OQ53" s="207" t="s">
        <v>69</v>
      </c>
      <c r="OR53" s="207" t="s">
        <v>69</v>
      </c>
      <c r="OS53" s="207" t="s">
        <v>69</v>
      </c>
      <c r="OT53" s="207" t="s">
        <v>69</v>
      </c>
      <c r="OU53" s="207" t="s">
        <v>69</v>
      </c>
      <c r="OV53" s="207" t="s">
        <v>69</v>
      </c>
      <c r="OW53" s="207" t="s">
        <v>69</v>
      </c>
      <c r="OX53" s="207" t="s">
        <v>69</v>
      </c>
      <c r="OY53" s="207" t="s">
        <v>69</v>
      </c>
      <c r="OZ53" s="207" t="s">
        <v>69</v>
      </c>
      <c r="PA53" s="207" t="s">
        <v>69</v>
      </c>
      <c r="PB53" s="207" t="s">
        <v>69</v>
      </c>
      <c r="PC53" s="207" t="s">
        <v>69</v>
      </c>
      <c r="PD53" s="207" t="s">
        <v>69</v>
      </c>
      <c r="PE53" s="207" t="s">
        <v>69</v>
      </c>
      <c r="PF53" s="207" t="s">
        <v>69</v>
      </c>
      <c r="PG53" s="207" t="s">
        <v>69</v>
      </c>
      <c r="PH53" s="207" t="s">
        <v>69</v>
      </c>
      <c r="PI53" s="207" t="s">
        <v>69</v>
      </c>
      <c r="PJ53" s="207" t="s">
        <v>69</v>
      </c>
      <c r="PK53" s="207" t="s">
        <v>69</v>
      </c>
      <c r="PL53" s="207" t="s">
        <v>69</v>
      </c>
      <c r="PM53" s="207" t="s">
        <v>69</v>
      </c>
      <c r="PN53" s="207" t="s">
        <v>69</v>
      </c>
      <c r="PO53" s="207" t="s">
        <v>69</v>
      </c>
      <c r="PP53" s="207" t="s">
        <v>69</v>
      </c>
      <c r="PQ53" s="207" t="s">
        <v>69</v>
      </c>
      <c r="PR53" s="207" t="s">
        <v>69</v>
      </c>
      <c r="PS53" s="207" t="s">
        <v>69</v>
      </c>
      <c r="PT53" s="207" t="s">
        <v>69</v>
      </c>
      <c r="PU53" s="207" t="s">
        <v>69</v>
      </c>
      <c r="PV53" s="207" t="s">
        <v>69</v>
      </c>
      <c r="PW53" s="207" t="s">
        <v>69</v>
      </c>
      <c r="PX53" s="207" t="s">
        <v>69</v>
      </c>
      <c r="PY53" s="207" t="s">
        <v>69</v>
      </c>
      <c r="PZ53" s="207" t="s">
        <v>69</v>
      </c>
      <c r="QA53" s="207" t="s">
        <v>69</v>
      </c>
      <c r="QB53" s="207" t="s">
        <v>69</v>
      </c>
      <c r="QC53" s="207" t="s">
        <v>69</v>
      </c>
      <c r="QD53" s="207" t="s">
        <v>69</v>
      </c>
      <c r="QE53" s="207" t="s">
        <v>69</v>
      </c>
      <c r="QF53" s="207" t="s">
        <v>69</v>
      </c>
      <c r="QG53" s="207" t="s">
        <v>69</v>
      </c>
      <c r="QH53" s="207" t="s">
        <v>69</v>
      </c>
      <c r="QI53" s="207" t="s">
        <v>69</v>
      </c>
      <c r="QJ53" s="207" t="s">
        <v>69</v>
      </c>
      <c r="QK53" s="207" t="s">
        <v>69</v>
      </c>
      <c r="QL53" s="207" t="s">
        <v>69</v>
      </c>
      <c r="QM53" s="207" t="s">
        <v>69</v>
      </c>
      <c r="QN53" s="207" t="s">
        <v>69</v>
      </c>
      <c r="QO53" s="207" t="s">
        <v>69</v>
      </c>
      <c r="QP53" s="207" t="s">
        <v>69</v>
      </c>
      <c r="QQ53" s="207" t="s">
        <v>69</v>
      </c>
      <c r="QR53" s="207" t="s">
        <v>69</v>
      </c>
      <c r="QS53" s="207" t="s">
        <v>69</v>
      </c>
      <c r="QT53" s="207" t="s">
        <v>69</v>
      </c>
      <c r="QU53" s="207" t="s">
        <v>69</v>
      </c>
      <c r="QV53" s="207" t="s">
        <v>69</v>
      </c>
      <c r="QW53" s="207" t="s">
        <v>69</v>
      </c>
      <c r="QX53" s="207" t="s">
        <v>69</v>
      </c>
      <c r="QY53" s="207" t="s">
        <v>69</v>
      </c>
      <c r="QZ53" s="207" t="s">
        <v>69</v>
      </c>
      <c r="RA53" s="207" t="s">
        <v>69</v>
      </c>
      <c r="RB53" s="207" t="s">
        <v>69</v>
      </c>
      <c r="RC53" s="207" t="s">
        <v>69</v>
      </c>
      <c r="RD53" s="207" t="s">
        <v>69</v>
      </c>
      <c r="RE53" s="207" t="s">
        <v>69</v>
      </c>
      <c r="RF53" s="207" t="s">
        <v>69</v>
      </c>
      <c r="RG53" s="207" t="s">
        <v>69</v>
      </c>
      <c r="RH53" s="207" t="s">
        <v>69</v>
      </c>
      <c r="RI53" s="207" t="s">
        <v>69</v>
      </c>
      <c r="RJ53" s="207" t="s">
        <v>69</v>
      </c>
      <c r="RK53" s="207" t="s">
        <v>69</v>
      </c>
      <c r="RL53" s="207" t="s">
        <v>69</v>
      </c>
      <c r="RM53" s="207" t="s">
        <v>69</v>
      </c>
      <c r="RN53" s="207" t="s">
        <v>69</v>
      </c>
      <c r="RO53" s="207" t="s">
        <v>69</v>
      </c>
      <c r="RP53" s="207" t="s">
        <v>69</v>
      </c>
      <c r="RQ53" s="207" t="s">
        <v>69</v>
      </c>
      <c r="RR53" s="207" t="s">
        <v>69</v>
      </c>
      <c r="RS53" s="207" t="s">
        <v>69</v>
      </c>
      <c r="RT53" s="207" t="s">
        <v>69</v>
      </c>
      <c r="RU53" s="207" t="s">
        <v>69</v>
      </c>
      <c r="RV53" s="207" t="s">
        <v>69</v>
      </c>
      <c r="RW53" s="207" t="s">
        <v>69</v>
      </c>
      <c r="RX53" s="207" t="s">
        <v>69</v>
      </c>
      <c r="RY53" s="207" t="s">
        <v>69</v>
      </c>
      <c r="RZ53" s="207" t="s">
        <v>69</v>
      </c>
      <c r="SA53" s="207" t="s">
        <v>69</v>
      </c>
      <c r="SB53" s="207" t="s">
        <v>69</v>
      </c>
      <c r="SC53" s="207" t="s">
        <v>69</v>
      </c>
      <c r="SD53" s="207" t="s">
        <v>69</v>
      </c>
      <c r="SE53" s="207" t="s">
        <v>69</v>
      </c>
      <c r="SF53" s="207" t="s">
        <v>69</v>
      </c>
      <c r="SG53" s="207" t="s">
        <v>69</v>
      </c>
      <c r="SH53" s="207" t="s">
        <v>69</v>
      </c>
      <c r="SI53" s="207" t="s">
        <v>69</v>
      </c>
      <c r="SJ53" s="207" t="s">
        <v>69</v>
      </c>
      <c r="SK53" s="207" t="s">
        <v>69</v>
      </c>
      <c r="SL53" s="207" t="s">
        <v>69</v>
      </c>
      <c r="SM53" s="207" t="s">
        <v>69</v>
      </c>
      <c r="SN53" s="207" t="s">
        <v>69</v>
      </c>
      <c r="SO53" s="207" t="s">
        <v>69</v>
      </c>
      <c r="SP53" s="207" t="s">
        <v>69</v>
      </c>
      <c r="SQ53" s="207" t="s">
        <v>69</v>
      </c>
      <c r="SR53" s="207" t="s">
        <v>69</v>
      </c>
      <c r="SS53" s="207" t="s">
        <v>69</v>
      </c>
      <c r="ST53" s="207" t="s">
        <v>69</v>
      </c>
      <c r="SU53" s="207" t="s">
        <v>69</v>
      </c>
      <c r="SV53" s="207" t="s">
        <v>69</v>
      </c>
      <c r="SW53" s="207" t="s">
        <v>69</v>
      </c>
      <c r="SX53" s="207" t="s">
        <v>69</v>
      </c>
      <c r="SY53" s="207" t="s">
        <v>69</v>
      </c>
      <c r="SZ53" s="207" t="s">
        <v>69</v>
      </c>
      <c r="TA53" s="207" t="s">
        <v>69</v>
      </c>
      <c r="TB53" s="207" t="s">
        <v>69</v>
      </c>
      <c r="TC53" s="207" t="s">
        <v>69</v>
      </c>
      <c r="TD53" s="207" t="s">
        <v>69</v>
      </c>
      <c r="TE53" s="207" t="s">
        <v>69</v>
      </c>
      <c r="TF53" s="207" t="s">
        <v>69</v>
      </c>
      <c r="TG53" s="207" t="s">
        <v>69</v>
      </c>
      <c r="TH53" s="207" t="s">
        <v>69</v>
      </c>
      <c r="TI53" s="207" t="s">
        <v>69</v>
      </c>
      <c r="TJ53" s="207" t="s">
        <v>69</v>
      </c>
      <c r="TK53" s="207" t="s">
        <v>69</v>
      </c>
      <c r="TL53" s="207" t="s">
        <v>69</v>
      </c>
      <c r="TM53" s="207" t="s">
        <v>69</v>
      </c>
      <c r="TN53" s="207" t="s">
        <v>69</v>
      </c>
      <c r="TO53" s="207" t="s">
        <v>69</v>
      </c>
      <c r="TP53" s="207" t="s">
        <v>69</v>
      </c>
      <c r="TQ53" s="207" t="s">
        <v>69</v>
      </c>
      <c r="TR53" s="207" t="s">
        <v>69</v>
      </c>
      <c r="TS53" s="207" t="s">
        <v>69</v>
      </c>
      <c r="TT53" s="207" t="s">
        <v>69</v>
      </c>
      <c r="TU53" s="207" t="s">
        <v>69</v>
      </c>
      <c r="TV53" s="207" t="s">
        <v>69</v>
      </c>
      <c r="TW53" s="207" t="s">
        <v>69</v>
      </c>
      <c r="TX53" s="207" t="s">
        <v>69</v>
      </c>
      <c r="TY53" s="207" t="s">
        <v>69</v>
      </c>
      <c r="TZ53" s="207" t="s">
        <v>69</v>
      </c>
      <c r="UA53" s="207" t="s">
        <v>69</v>
      </c>
      <c r="UB53" s="207" t="s">
        <v>69</v>
      </c>
      <c r="UC53" s="207" t="s">
        <v>69</v>
      </c>
      <c r="UD53" s="207" t="s">
        <v>69</v>
      </c>
      <c r="UE53" s="207" t="s">
        <v>69</v>
      </c>
      <c r="UF53" s="207" t="s">
        <v>69</v>
      </c>
      <c r="UG53" s="207" t="s">
        <v>69</v>
      </c>
      <c r="UH53" s="207" t="s">
        <v>69</v>
      </c>
      <c r="UI53" s="207" t="s">
        <v>69</v>
      </c>
      <c r="UJ53" s="207" t="s">
        <v>69</v>
      </c>
      <c r="UK53" s="207" t="s">
        <v>69</v>
      </c>
      <c r="UL53" s="207" t="s">
        <v>69</v>
      </c>
      <c r="UM53" s="207" t="s">
        <v>69</v>
      </c>
      <c r="UN53" s="207" t="s">
        <v>69</v>
      </c>
      <c r="UO53" s="207" t="s">
        <v>69</v>
      </c>
      <c r="UP53" s="207" t="s">
        <v>69</v>
      </c>
      <c r="UQ53" s="207" t="s">
        <v>69</v>
      </c>
      <c r="UR53" s="207" t="s">
        <v>69</v>
      </c>
      <c r="US53" s="207" t="s">
        <v>69</v>
      </c>
      <c r="UT53" s="207" t="s">
        <v>69</v>
      </c>
      <c r="UU53" s="207" t="s">
        <v>69</v>
      </c>
      <c r="UV53" s="207" t="s">
        <v>69</v>
      </c>
      <c r="UW53" s="207" t="s">
        <v>69</v>
      </c>
      <c r="UX53" s="207" t="s">
        <v>69</v>
      </c>
      <c r="UY53" s="207" t="s">
        <v>69</v>
      </c>
      <c r="UZ53" s="207" t="s">
        <v>69</v>
      </c>
      <c r="VA53" s="207" t="s">
        <v>69</v>
      </c>
      <c r="VB53" s="207" t="s">
        <v>69</v>
      </c>
      <c r="VC53" s="207" t="s">
        <v>69</v>
      </c>
      <c r="VD53" s="207" t="s">
        <v>69</v>
      </c>
      <c r="VE53" s="207" t="s">
        <v>69</v>
      </c>
      <c r="VF53" s="207" t="s">
        <v>69</v>
      </c>
      <c r="VG53" s="207" t="s">
        <v>69</v>
      </c>
      <c r="VH53" s="207" t="s">
        <v>69</v>
      </c>
      <c r="VI53" s="207" t="s">
        <v>69</v>
      </c>
      <c r="VJ53" s="207" t="s">
        <v>69</v>
      </c>
      <c r="VK53" s="207" t="s">
        <v>69</v>
      </c>
      <c r="VL53" s="207" t="s">
        <v>69</v>
      </c>
      <c r="VM53" s="207" t="s">
        <v>69</v>
      </c>
      <c r="VN53" s="207" t="s">
        <v>69</v>
      </c>
      <c r="VO53" s="207" t="s">
        <v>69</v>
      </c>
      <c r="VP53" s="207" t="s">
        <v>69</v>
      </c>
      <c r="VQ53" s="207" t="s">
        <v>69</v>
      </c>
      <c r="VR53" s="207" t="s">
        <v>69</v>
      </c>
      <c r="VS53" s="207" t="s">
        <v>69</v>
      </c>
      <c r="VT53" s="207" t="s">
        <v>69</v>
      </c>
      <c r="VU53" s="207" t="s">
        <v>69</v>
      </c>
      <c r="VV53" s="207" t="s">
        <v>69</v>
      </c>
      <c r="VW53" s="207" t="s">
        <v>69</v>
      </c>
      <c r="VX53" s="207" t="s">
        <v>69</v>
      </c>
      <c r="VY53" s="207" t="s">
        <v>69</v>
      </c>
      <c r="VZ53" s="207" t="s">
        <v>69</v>
      </c>
      <c r="WA53" s="207" t="s">
        <v>69</v>
      </c>
      <c r="WB53" s="207" t="s">
        <v>69</v>
      </c>
      <c r="WC53" s="207" t="s">
        <v>69</v>
      </c>
      <c r="WD53" s="207" t="s">
        <v>69</v>
      </c>
      <c r="WE53" s="207" t="s">
        <v>69</v>
      </c>
      <c r="WF53" s="207" t="s">
        <v>69</v>
      </c>
      <c r="WG53" s="207" t="s">
        <v>69</v>
      </c>
      <c r="WH53" s="207" t="s">
        <v>69</v>
      </c>
      <c r="WI53" s="207" t="s">
        <v>69</v>
      </c>
      <c r="WJ53" s="207" t="s">
        <v>69</v>
      </c>
      <c r="WK53" s="207" t="s">
        <v>69</v>
      </c>
      <c r="WL53" s="207" t="s">
        <v>69</v>
      </c>
      <c r="WM53" s="207" t="s">
        <v>69</v>
      </c>
      <c r="WN53" s="207" t="s">
        <v>69</v>
      </c>
      <c r="WO53" s="207" t="s">
        <v>69</v>
      </c>
      <c r="WP53" s="207" t="s">
        <v>69</v>
      </c>
      <c r="WQ53" s="207" t="s">
        <v>69</v>
      </c>
      <c r="WR53" s="207" t="s">
        <v>69</v>
      </c>
      <c r="WS53" s="207" t="s">
        <v>69</v>
      </c>
      <c r="WT53" s="207" t="s">
        <v>69</v>
      </c>
      <c r="WU53" s="207" t="s">
        <v>69</v>
      </c>
      <c r="WV53" s="207" t="s">
        <v>69</v>
      </c>
      <c r="WW53" s="207" t="s">
        <v>69</v>
      </c>
      <c r="WX53" s="207" t="s">
        <v>69</v>
      </c>
      <c r="WY53" s="207" t="s">
        <v>69</v>
      </c>
      <c r="WZ53" s="207" t="s">
        <v>69</v>
      </c>
      <c r="XA53" s="207" t="s">
        <v>69</v>
      </c>
      <c r="XB53" s="207" t="s">
        <v>69</v>
      </c>
      <c r="XC53" s="207" t="s">
        <v>69</v>
      </c>
      <c r="XD53" s="207" t="s">
        <v>69</v>
      </c>
      <c r="XE53" s="207" t="s">
        <v>69</v>
      </c>
      <c r="XF53" s="207" t="s">
        <v>69</v>
      </c>
      <c r="XG53" s="207" t="s">
        <v>69</v>
      </c>
      <c r="XH53" s="207" t="s">
        <v>69</v>
      </c>
      <c r="XI53" s="207" t="s">
        <v>69</v>
      </c>
      <c r="XJ53" s="207" t="s">
        <v>69</v>
      </c>
      <c r="XK53" s="207" t="s">
        <v>69</v>
      </c>
      <c r="XL53" s="207" t="s">
        <v>69</v>
      </c>
      <c r="XM53" s="207" t="s">
        <v>69</v>
      </c>
      <c r="XN53" s="207" t="s">
        <v>69</v>
      </c>
      <c r="XO53" s="207" t="s">
        <v>69</v>
      </c>
      <c r="XP53" s="207" t="s">
        <v>69</v>
      </c>
      <c r="XQ53" s="207" t="s">
        <v>69</v>
      </c>
      <c r="XR53" s="207" t="s">
        <v>69</v>
      </c>
      <c r="XS53" s="207" t="s">
        <v>69</v>
      </c>
      <c r="XT53" s="207" t="s">
        <v>69</v>
      </c>
      <c r="XU53" s="207" t="s">
        <v>69</v>
      </c>
      <c r="XV53" s="207" t="s">
        <v>69</v>
      </c>
      <c r="XW53" s="207" t="s">
        <v>69</v>
      </c>
      <c r="XX53" s="207" t="s">
        <v>69</v>
      </c>
      <c r="XY53" s="207" t="s">
        <v>69</v>
      </c>
      <c r="XZ53" s="207" t="s">
        <v>69</v>
      </c>
      <c r="YA53" s="207" t="s">
        <v>69</v>
      </c>
      <c r="YB53" s="207" t="s">
        <v>69</v>
      </c>
      <c r="YC53" s="207" t="s">
        <v>69</v>
      </c>
      <c r="YD53" s="207" t="s">
        <v>69</v>
      </c>
      <c r="YE53" s="207" t="s">
        <v>69</v>
      </c>
      <c r="YF53" s="207" t="s">
        <v>69</v>
      </c>
      <c r="YG53" s="207" t="s">
        <v>69</v>
      </c>
      <c r="YH53" s="207" t="s">
        <v>69</v>
      </c>
      <c r="YI53" s="207" t="s">
        <v>69</v>
      </c>
      <c r="YJ53" s="207" t="s">
        <v>69</v>
      </c>
      <c r="YK53" s="207" t="s">
        <v>69</v>
      </c>
      <c r="YL53" s="207" t="s">
        <v>69</v>
      </c>
      <c r="YM53" s="207" t="s">
        <v>69</v>
      </c>
      <c r="YN53" s="207" t="s">
        <v>69</v>
      </c>
      <c r="YO53" s="207" t="s">
        <v>69</v>
      </c>
      <c r="YP53" s="207" t="s">
        <v>69</v>
      </c>
      <c r="YQ53" s="207" t="s">
        <v>69</v>
      </c>
      <c r="YR53" s="207" t="s">
        <v>69</v>
      </c>
      <c r="YS53" s="207" t="s">
        <v>69</v>
      </c>
      <c r="YT53" s="207" t="s">
        <v>69</v>
      </c>
      <c r="YU53" s="207" t="s">
        <v>69</v>
      </c>
      <c r="YV53" s="207" t="s">
        <v>69</v>
      </c>
      <c r="YW53" s="207" t="s">
        <v>69</v>
      </c>
      <c r="YX53" s="207" t="s">
        <v>69</v>
      </c>
      <c r="YY53" s="207" t="s">
        <v>69</v>
      </c>
      <c r="YZ53" s="207" t="s">
        <v>69</v>
      </c>
      <c r="ZA53" s="207" t="s">
        <v>69</v>
      </c>
      <c r="ZB53" s="207" t="s">
        <v>69</v>
      </c>
      <c r="ZC53" s="207" t="s">
        <v>69</v>
      </c>
      <c r="ZD53" s="207" t="s">
        <v>69</v>
      </c>
      <c r="ZE53" s="207" t="s">
        <v>69</v>
      </c>
      <c r="ZF53" s="207" t="s">
        <v>69</v>
      </c>
      <c r="ZG53" s="207" t="s">
        <v>69</v>
      </c>
      <c r="ZH53" s="207" t="s">
        <v>69</v>
      </c>
      <c r="ZI53" s="207" t="s">
        <v>69</v>
      </c>
      <c r="ZJ53" s="207" t="s">
        <v>69</v>
      </c>
      <c r="ZK53" s="207" t="s">
        <v>69</v>
      </c>
      <c r="ZL53" s="207" t="s">
        <v>69</v>
      </c>
      <c r="ZM53" s="207" t="s">
        <v>69</v>
      </c>
      <c r="ZN53" s="207" t="s">
        <v>69</v>
      </c>
      <c r="ZO53" s="207" t="s">
        <v>69</v>
      </c>
      <c r="ZP53" s="207" t="s">
        <v>69</v>
      </c>
      <c r="ZQ53" s="207" t="s">
        <v>69</v>
      </c>
      <c r="ZR53" s="207" t="s">
        <v>69</v>
      </c>
      <c r="ZS53" s="207" t="s">
        <v>69</v>
      </c>
      <c r="ZT53" s="207" t="s">
        <v>69</v>
      </c>
      <c r="ZU53" s="207" t="s">
        <v>69</v>
      </c>
      <c r="ZV53" s="207" t="s">
        <v>69</v>
      </c>
      <c r="ZW53" s="207" t="s">
        <v>69</v>
      </c>
      <c r="ZX53" s="207" t="s">
        <v>69</v>
      </c>
      <c r="ZY53" s="207" t="s">
        <v>69</v>
      </c>
      <c r="ZZ53" s="207" t="s">
        <v>69</v>
      </c>
      <c r="AAA53" s="207" t="s">
        <v>158</v>
      </c>
      <c r="AAB53" s="207" t="s">
        <v>158</v>
      </c>
      <c r="AAC53" s="207" t="s">
        <v>158</v>
      </c>
      <c r="AAD53" s="207" t="s">
        <v>158</v>
      </c>
      <c r="AAE53" s="207" t="s">
        <v>158</v>
      </c>
      <c r="AAF53" s="207" t="s">
        <v>158</v>
      </c>
      <c r="AAG53" s="207" t="s">
        <v>158</v>
      </c>
      <c r="AAH53" s="207" t="s">
        <v>158</v>
      </c>
      <c r="AAI53" s="207" t="s">
        <v>158</v>
      </c>
      <c r="AAJ53" s="207" t="s">
        <v>158</v>
      </c>
      <c r="AAK53" s="207" t="s">
        <v>158</v>
      </c>
      <c r="AAL53" s="207" t="s">
        <v>158</v>
      </c>
      <c r="AAM53" s="207" t="s">
        <v>158</v>
      </c>
      <c r="AAN53" s="207" t="s">
        <v>158</v>
      </c>
      <c r="AAO53" s="207" t="s">
        <v>158</v>
      </c>
      <c r="AAP53" s="207" t="s">
        <v>158</v>
      </c>
      <c r="AAQ53" s="207" t="s">
        <v>158</v>
      </c>
      <c r="AAR53" s="207" t="s">
        <v>158</v>
      </c>
      <c r="AAS53" s="207" t="s">
        <v>158</v>
      </c>
      <c r="AAT53" s="207" t="s">
        <v>158</v>
      </c>
      <c r="AAU53" s="207" t="s">
        <v>158</v>
      </c>
      <c r="AAV53" s="207" t="s">
        <v>158</v>
      </c>
      <c r="AAW53" s="207" t="s">
        <v>158</v>
      </c>
      <c r="AAX53" s="207" t="s">
        <v>158</v>
      </c>
      <c r="AAY53" s="207" t="s">
        <v>158</v>
      </c>
      <c r="AAZ53" s="207" t="s">
        <v>158</v>
      </c>
      <c r="ABA53" s="306">
        <f>(ÜBERSICHT!K53)</f>
        <v>0</v>
      </c>
      <c r="ABB53" s="195">
        <f>(ÜBERSICHT!L53)</f>
        <v>0</v>
      </c>
      <c r="ABC53" s="206">
        <f t="shared" si="123"/>
        <v>0</v>
      </c>
      <c r="ABD53" s="34">
        <f t="shared" si="124"/>
        <v>0</v>
      </c>
      <c r="ABE53" s="34">
        <f t="shared" si="125"/>
        <v>0</v>
      </c>
      <c r="ABF53" s="34">
        <f t="shared" si="126"/>
        <v>0</v>
      </c>
      <c r="ABG53" s="34">
        <f t="shared" si="127"/>
        <v>0</v>
      </c>
      <c r="ABH53" s="34">
        <f t="shared" si="128"/>
        <v>0</v>
      </c>
      <c r="ABI53" s="34">
        <f t="shared" si="129"/>
        <v>696</v>
      </c>
      <c r="ABJ53" s="73">
        <f t="shared" si="130"/>
        <v>696</v>
      </c>
      <c r="ABK53" s="28"/>
      <c r="ABO53" s="28"/>
      <c r="ABP53" s="271" t="str">
        <f>(Mitglieder!C54)</f>
        <v>Zy-///-04</v>
      </c>
      <c r="ABQ53" s="216" t="e">
        <f t="shared" si="103"/>
        <v>#DIV/0!</v>
      </c>
      <c r="ABR53" s="216" t="e">
        <f t="shared" si="104"/>
        <v>#DIV/0!</v>
      </c>
      <c r="ABS53" s="34">
        <f t="shared" si="131"/>
        <v>0</v>
      </c>
      <c r="ABT53" s="34">
        <f t="shared" si="132"/>
        <v>0</v>
      </c>
      <c r="ABU53" s="34">
        <f t="shared" si="133"/>
        <v>0</v>
      </c>
      <c r="ABV53" s="34">
        <f t="shared" si="134"/>
        <v>0</v>
      </c>
      <c r="ABW53" s="34">
        <f t="shared" si="135"/>
        <v>0</v>
      </c>
      <c r="ABX53" s="34">
        <f t="shared" si="136"/>
        <v>31</v>
      </c>
      <c r="ABY53" s="73">
        <f t="shared" si="16"/>
        <v>31</v>
      </c>
      <c r="ABZ53" s="216" t="e">
        <f t="shared" si="105"/>
        <v>#DIV/0!</v>
      </c>
      <c r="ACA53" s="34">
        <f t="shared" si="137"/>
        <v>0</v>
      </c>
      <c r="ACB53" s="34">
        <f t="shared" si="138"/>
        <v>0</v>
      </c>
      <c r="ACC53" s="34">
        <f t="shared" si="139"/>
        <v>0</v>
      </c>
      <c r="ACD53" s="34">
        <f t="shared" si="140"/>
        <v>0</v>
      </c>
      <c r="ACE53" s="34">
        <f t="shared" si="141"/>
        <v>0</v>
      </c>
      <c r="ACF53" s="34">
        <f t="shared" si="142"/>
        <v>31</v>
      </c>
      <c r="ACG53" s="73">
        <f t="shared" si="113"/>
        <v>31</v>
      </c>
      <c r="ACH53" s="216" t="e">
        <f t="shared" si="106"/>
        <v>#DIV/0!</v>
      </c>
      <c r="ACI53" s="34">
        <f t="shared" si="143"/>
        <v>0</v>
      </c>
      <c r="ACJ53" s="34">
        <f t="shared" si="144"/>
        <v>0</v>
      </c>
      <c r="ACK53" s="34">
        <f t="shared" si="145"/>
        <v>0</v>
      </c>
      <c r="ACL53" s="34">
        <f t="shared" si="146"/>
        <v>0</v>
      </c>
      <c r="ACM53" s="34">
        <f t="shared" si="147"/>
        <v>0</v>
      </c>
      <c r="ACN53" s="34">
        <f t="shared" si="148"/>
        <v>31</v>
      </c>
      <c r="ACO53" s="73">
        <f t="shared" si="114"/>
        <v>31</v>
      </c>
      <c r="ACP53" s="216" t="e">
        <f t="shared" si="107"/>
        <v>#DIV/0!</v>
      </c>
      <c r="ACQ53" s="34">
        <f t="shared" si="149"/>
        <v>0</v>
      </c>
      <c r="ACR53" s="34">
        <f t="shared" si="150"/>
        <v>0</v>
      </c>
      <c r="ACS53" s="34">
        <f t="shared" si="151"/>
        <v>0</v>
      </c>
      <c r="ACT53" s="34">
        <f t="shared" si="152"/>
        <v>0</v>
      </c>
      <c r="ACU53" s="34">
        <f t="shared" si="153"/>
        <v>0</v>
      </c>
      <c r="ACV53" s="34">
        <f t="shared" si="154"/>
        <v>30</v>
      </c>
      <c r="ACW53" s="73">
        <f t="shared" si="115"/>
        <v>30</v>
      </c>
      <c r="ACX53" s="216" t="e">
        <f t="shared" si="108"/>
        <v>#DIV/0!</v>
      </c>
      <c r="ACY53" s="34">
        <f t="shared" si="155"/>
        <v>0</v>
      </c>
      <c r="ACZ53" s="34">
        <f t="shared" si="156"/>
        <v>0</v>
      </c>
      <c r="ADA53" s="34">
        <f t="shared" si="157"/>
        <v>0</v>
      </c>
      <c r="ADB53" s="34">
        <f t="shared" si="158"/>
        <v>0</v>
      </c>
      <c r="ADC53" s="34">
        <f t="shared" si="159"/>
        <v>0</v>
      </c>
      <c r="ADD53" s="34">
        <f t="shared" si="160"/>
        <v>31</v>
      </c>
      <c r="ADE53" s="73">
        <f t="shared" si="116"/>
        <v>31</v>
      </c>
      <c r="ADF53" s="216" t="e">
        <f t="shared" si="109"/>
        <v>#DIV/0!</v>
      </c>
      <c r="ADG53" s="34">
        <f t="shared" si="161"/>
        <v>0</v>
      </c>
      <c r="ADH53" s="34">
        <f t="shared" si="162"/>
        <v>0</v>
      </c>
      <c r="ADI53" s="34">
        <f t="shared" si="163"/>
        <v>0</v>
      </c>
      <c r="ADJ53" s="34">
        <f t="shared" si="164"/>
        <v>0</v>
      </c>
      <c r="ADK53" s="34">
        <f t="shared" si="165"/>
        <v>0</v>
      </c>
      <c r="ADL53" s="34">
        <f t="shared" si="166"/>
        <v>30</v>
      </c>
      <c r="ADM53" s="73">
        <f t="shared" si="117"/>
        <v>30</v>
      </c>
      <c r="ADN53" s="216" t="e">
        <f t="shared" si="110"/>
        <v>#DIV/0!</v>
      </c>
      <c r="ADO53" s="34">
        <f t="shared" si="167"/>
        <v>0</v>
      </c>
      <c r="ADP53" s="34">
        <f t="shared" si="168"/>
        <v>0</v>
      </c>
      <c r="ADQ53" s="34">
        <f t="shared" si="169"/>
        <v>0</v>
      </c>
      <c r="ADR53" s="34">
        <f t="shared" si="170"/>
        <v>0</v>
      </c>
      <c r="ADS53" s="34">
        <f t="shared" si="171"/>
        <v>0</v>
      </c>
      <c r="ADT53" s="34">
        <f t="shared" si="172"/>
        <v>31</v>
      </c>
      <c r="ADU53" s="73">
        <f t="shared" si="118"/>
        <v>31</v>
      </c>
      <c r="ADV53" s="216" t="e">
        <f t="shared" si="111"/>
        <v>#DIV/0!</v>
      </c>
      <c r="ADW53" s="34">
        <f t="shared" si="72"/>
        <v>0</v>
      </c>
      <c r="ADX53" s="34">
        <f t="shared" si="73"/>
        <v>0</v>
      </c>
      <c r="ADY53" s="34">
        <f t="shared" si="74"/>
        <v>0</v>
      </c>
      <c r="ADZ53" s="34">
        <f t="shared" si="75"/>
        <v>0</v>
      </c>
      <c r="AEA53" s="34">
        <f t="shared" si="76"/>
        <v>0</v>
      </c>
      <c r="AEB53" s="34">
        <f t="shared" si="77"/>
        <v>31</v>
      </c>
      <c r="AEC53" s="73">
        <f t="shared" si="119"/>
        <v>31</v>
      </c>
      <c r="AED53" s="216" t="e">
        <f t="shared" si="112"/>
        <v>#DIV/0!</v>
      </c>
      <c r="AEE53" s="34">
        <f t="shared" si="79"/>
        <v>0</v>
      </c>
      <c r="AEF53" s="34">
        <f t="shared" si="80"/>
        <v>0</v>
      </c>
      <c r="AEG53" s="34">
        <f t="shared" si="81"/>
        <v>0</v>
      </c>
      <c r="AEH53" s="34">
        <f t="shared" si="82"/>
        <v>0</v>
      </c>
      <c r="AEI53" s="34">
        <f t="shared" si="83"/>
        <v>0</v>
      </c>
      <c r="AEJ53" s="34">
        <f t="shared" si="84"/>
        <v>10</v>
      </c>
      <c r="AEK53" s="73">
        <f t="shared" si="120"/>
        <v>10</v>
      </c>
    </row>
    <row r="54" spans="1:817" x14ac:dyDescent="0.3">
      <c r="A54" s="200"/>
      <c r="B54" s="290"/>
      <c r="C54" s="251" t="str">
        <f>(Mitglieder!C54)</f>
        <v>Zy-///-04</v>
      </c>
      <c r="D54" s="171" t="e">
        <f t="shared" si="121"/>
        <v>#DIV/0!</v>
      </c>
      <c r="E54" s="171" t="e">
        <f t="shared" si="122"/>
        <v>#DIV/0!</v>
      </c>
      <c r="F54" s="56"/>
      <c r="G54" s="207" t="s">
        <v>69</v>
      </c>
      <c r="H54" s="207" t="s">
        <v>69</v>
      </c>
      <c r="I54" s="207" t="s">
        <v>69</v>
      </c>
      <c r="J54" s="207" t="s">
        <v>69</v>
      </c>
      <c r="K54" s="207" t="s">
        <v>69</v>
      </c>
      <c r="L54" s="207" t="s">
        <v>69</v>
      </c>
      <c r="M54" s="207" t="s">
        <v>69</v>
      </c>
      <c r="N54" s="207" t="s">
        <v>69</v>
      </c>
      <c r="O54" s="207" t="s">
        <v>69</v>
      </c>
      <c r="P54" s="207" t="s">
        <v>69</v>
      </c>
      <c r="Q54" s="207" t="s">
        <v>69</v>
      </c>
      <c r="R54" s="207" t="s">
        <v>69</v>
      </c>
      <c r="S54" s="207" t="s">
        <v>69</v>
      </c>
      <c r="T54" s="207" t="s">
        <v>69</v>
      </c>
      <c r="U54" s="207" t="s">
        <v>69</v>
      </c>
      <c r="V54" s="207" t="s">
        <v>69</v>
      </c>
      <c r="W54" s="207" t="s">
        <v>69</v>
      </c>
      <c r="X54" s="207" t="s">
        <v>69</v>
      </c>
      <c r="Y54" s="207" t="s">
        <v>69</v>
      </c>
      <c r="Z54" s="207" t="s">
        <v>69</v>
      </c>
      <c r="AA54" s="207" t="s">
        <v>69</v>
      </c>
      <c r="AB54" s="207" t="s">
        <v>69</v>
      </c>
      <c r="AC54" s="207" t="s">
        <v>69</v>
      </c>
      <c r="AD54" s="207" t="s">
        <v>69</v>
      </c>
      <c r="AE54" s="207" t="s">
        <v>69</v>
      </c>
      <c r="AF54" s="207" t="s">
        <v>69</v>
      </c>
      <c r="AG54" s="207" t="s">
        <v>69</v>
      </c>
      <c r="AH54" s="207" t="s">
        <v>69</v>
      </c>
      <c r="AI54" s="207" t="s">
        <v>69</v>
      </c>
      <c r="AJ54" s="207" t="s">
        <v>69</v>
      </c>
      <c r="AK54" s="207" t="s">
        <v>69</v>
      </c>
      <c r="AL54" s="207" t="s">
        <v>69</v>
      </c>
      <c r="AM54" s="207" t="s">
        <v>69</v>
      </c>
      <c r="AN54" s="207" t="s">
        <v>69</v>
      </c>
      <c r="AO54" s="207" t="s">
        <v>69</v>
      </c>
      <c r="AP54" s="207" t="s">
        <v>69</v>
      </c>
      <c r="AQ54" s="207" t="s">
        <v>69</v>
      </c>
      <c r="AR54" s="207" t="s">
        <v>69</v>
      </c>
      <c r="AS54" s="207" t="s">
        <v>69</v>
      </c>
      <c r="AT54" s="207" t="s">
        <v>69</v>
      </c>
      <c r="AU54" s="207" t="s">
        <v>69</v>
      </c>
      <c r="AV54" s="207" t="s">
        <v>69</v>
      </c>
      <c r="AW54" s="207" t="s">
        <v>69</v>
      </c>
      <c r="AX54" s="207" t="s">
        <v>69</v>
      </c>
      <c r="AY54" s="207" t="s">
        <v>69</v>
      </c>
      <c r="AZ54" s="207" t="s">
        <v>69</v>
      </c>
      <c r="BA54" s="207" t="s">
        <v>69</v>
      </c>
      <c r="BB54" s="207" t="s">
        <v>69</v>
      </c>
      <c r="BC54" s="207" t="s">
        <v>69</v>
      </c>
      <c r="BD54" s="207" t="s">
        <v>69</v>
      </c>
      <c r="BE54" s="207" t="s">
        <v>69</v>
      </c>
      <c r="BF54" s="207" t="s">
        <v>69</v>
      </c>
      <c r="BG54" s="207" t="s">
        <v>69</v>
      </c>
      <c r="BH54" s="207" t="s">
        <v>69</v>
      </c>
      <c r="BI54" s="207" t="s">
        <v>69</v>
      </c>
      <c r="BJ54" s="207" t="s">
        <v>69</v>
      </c>
      <c r="BK54" s="207" t="s">
        <v>69</v>
      </c>
      <c r="BL54" s="207" t="s">
        <v>69</v>
      </c>
      <c r="BM54" s="207" t="s">
        <v>69</v>
      </c>
      <c r="BN54" s="207" t="s">
        <v>69</v>
      </c>
      <c r="BO54" s="207" t="s">
        <v>69</v>
      </c>
      <c r="BP54" s="207" t="s">
        <v>69</v>
      </c>
      <c r="BQ54" s="207" t="s">
        <v>69</v>
      </c>
      <c r="BR54" s="207" t="s">
        <v>69</v>
      </c>
      <c r="BS54" s="207" t="s">
        <v>69</v>
      </c>
      <c r="BT54" s="207" t="s">
        <v>69</v>
      </c>
      <c r="BU54" s="207" t="s">
        <v>69</v>
      </c>
      <c r="BV54" s="207" t="s">
        <v>69</v>
      </c>
      <c r="BW54" s="207" t="s">
        <v>69</v>
      </c>
      <c r="BX54" s="207" t="s">
        <v>69</v>
      </c>
      <c r="BY54" s="207" t="s">
        <v>69</v>
      </c>
      <c r="BZ54" s="207" t="s">
        <v>69</v>
      </c>
      <c r="CA54" s="207" t="s">
        <v>69</v>
      </c>
      <c r="CB54" s="207" t="s">
        <v>69</v>
      </c>
      <c r="CC54" s="207" t="s">
        <v>69</v>
      </c>
      <c r="CD54" s="207" t="s">
        <v>69</v>
      </c>
      <c r="CE54" s="207" t="s">
        <v>69</v>
      </c>
      <c r="CF54" s="207" t="s">
        <v>69</v>
      </c>
      <c r="CG54" s="207" t="s">
        <v>69</v>
      </c>
      <c r="CH54" s="207" t="s">
        <v>69</v>
      </c>
      <c r="CI54" s="207" t="s">
        <v>69</v>
      </c>
      <c r="CJ54" s="207" t="s">
        <v>69</v>
      </c>
      <c r="CK54" s="207" t="s">
        <v>69</v>
      </c>
      <c r="CL54" s="207" t="s">
        <v>69</v>
      </c>
      <c r="CM54" s="207" t="s">
        <v>69</v>
      </c>
      <c r="CN54" s="207" t="s">
        <v>69</v>
      </c>
      <c r="CO54" s="207" t="s">
        <v>69</v>
      </c>
      <c r="CP54" s="207" t="s">
        <v>69</v>
      </c>
      <c r="CQ54" s="207" t="s">
        <v>69</v>
      </c>
      <c r="CR54" s="207" t="s">
        <v>69</v>
      </c>
      <c r="CS54" s="207" t="s">
        <v>69</v>
      </c>
      <c r="CT54" s="207" t="s">
        <v>69</v>
      </c>
      <c r="CU54" s="207" t="s">
        <v>69</v>
      </c>
      <c r="CV54" s="207" t="s">
        <v>69</v>
      </c>
      <c r="CW54" s="207" t="s">
        <v>69</v>
      </c>
      <c r="CX54" s="207" t="s">
        <v>69</v>
      </c>
      <c r="CY54" s="207" t="s">
        <v>69</v>
      </c>
      <c r="CZ54" s="207" t="s">
        <v>69</v>
      </c>
      <c r="DA54" s="207" t="s">
        <v>69</v>
      </c>
      <c r="DB54" s="207" t="s">
        <v>69</v>
      </c>
      <c r="DC54" s="207" t="s">
        <v>69</v>
      </c>
      <c r="DD54" s="207" t="s">
        <v>69</v>
      </c>
      <c r="DE54" s="207" t="s">
        <v>69</v>
      </c>
      <c r="DF54" s="207" t="s">
        <v>69</v>
      </c>
      <c r="DG54" s="207" t="s">
        <v>69</v>
      </c>
      <c r="DH54" s="207" t="s">
        <v>69</v>
      </c>
      <c r="DI54" s="207" t="s">
        <v>69</v>
      </c>
      <c r="DJ54" s="207" t="s">
        <v>69</v>
      </c>
      <c r="DK54" s="207" t="s">
        <v>69</v>
      </c>
      <c r="DL54" s="207" t="s">
        <v>69</v>
      </c>
      <c r="DM54" s="207" t="s">
        <v>69</v>
      </c>
      <c r="DN54" s="207" t="s">
        <v>69</v>
      </c>
      <c r="DO54" s="207" t="s">
        <v>69</v>
      </c>
      <c r="DP54" s="207" t="s">
        <v>69</v>
      </c>
      <c r="DQ54" s="207" t="s">
        <v>69</v>
      </c>
      <c r="DR54" s="207" t="s">
        <v>69</v>
      </c>
      <c r="DS54" s="207" t="s">
        <v>69</v>
      </c>
      <c r="DT54" s="207" t="s">
        <v>69</v>
      </c>
      <c r="DU54" s="207" t="s">
        <v>69</v>
      </c>
      <c r="DV54" s="207" t="s">
        <v>69</v>
      </c>
      <c r="DW54" s="207" t="s">
        <v>69</v>
      </c>
      <c r="DX54" s="207" t="s">
        <v>69</v>
      </c>
      <c r="DY54" s="207" t="s">
        <v>69</v>
      </c>
      <c r="DZ54" s="207" t="s">
        <v>69</v>
      </c>
      <c r="EA54" s="207" t="s">
        <v>69</v>
      </c>
      <c r="EB54" s="207" t="s">
        <v>69</v>
      </c>
      <c r="EC54" s="207" t="s">
        <v>69</v>
      </c>
      <c r="ED54" s="207" t="s">
        <v>69</v>
      </c>
      <c r="EE54" s="207" t="s">
        <v>69</v>
      </c>
      <c r="EF54" s="207" t="s">
        <v>69</v>
      </c>
      <c r="EG54" s="207" t="s">
        <v>69</v>
      </c>
      <c r="EH54" s="207" t="s">
        <v>69</v>
      </c>
      <c r="EI54" s="207" t="s">
        <v>69</v>
      </c>
      <c r="EJ54" s="207" t="s">
        <v>69</v>
      </c>
      <c r="EK54" s="207" t="s">
        <v>69</v>
      </c>
      <c r="EL54" s="207" t="s">
        <v>69</v>
      </c>
      <c r="EM54" s="207" t="s">
        <v>69</v>
      </c>
      <c r="EN54" s="207" t="s">
        <v>69</v>
      </c>
      <c r="EO54" s="207" t="s">
        <v>69</v>
      </c>
      <c r="EP54" s="207" t="s">
        <v>69</v>
      </c>
      <c r="EQ54" s="207" t="s">
        <v>69</v>
      </c>
      <c r="ER54" s="207" t="s">
        <v>69</v>
      </c>
      <c r="ES54" s="207" t="s">
        <v>69</v>
      </c>
      <c r="ET54" s="207" t="s">
        <v>69</v>
      </c>
      <c r="EU54" s="207" t="s">
        <v>69</v>
      </c>
      <c r="EV54" s="207" t="s">
        <v>69</v>
      </c>
      <c r="EW54" s="207" t="s">
        <v>69</v>
      </c>
      <c r="EX54" s="207" t="s">
        <v>69</v>
      </c>
      <c r="EY54" s="207" t="s">
        <v>69</v>
      </c>
      <c r="EZ54" s="207" t="s">
        <v>69</v>
      </c>
      <c r="FA54" s="207" t="s">
        <v>69</v>
      </c>
      <c r="FB54" s="207" t="s">
        <v>69</v>
      </c>
      <c r="FC54" s="207" t="s">
        <v>69</v>
      </c>
      <c r="FD54" s="207" t="s">
        <v>69</v>
      </c>
      <c r="FE54" s="207" t="s">
        <v>69</v>
      </c>
      <c r="FF54" s="207" t="s">
        <v>69</v>
      </c>
      <c r="FG54" s="207" t="s">
        <v>69</v>
      </c>
      <c r="FH54" s="207" t="s">
        <v>69</v>
      </c>
      <c r="FI54" s="207" t="s">
        <v>69</v>
      </c>
      <c r="FJ54" s="207" t="s">
        <v>69</v>
      </c>
      <c r="FK54" s="207" t="s">
        <v>69</v>
      </c>
      <c r="FL54" s="207" t="s">
        <v>69</v>
      </c>
      <c r="FM54" s="207" t="s">
        <v>69</v>
      </c>
      <c r="FN54" s="207" t="s">
        <v>69</v>
      </c>
      <c r="FO54" s="207" t="s">
        <v>69</v>
      </c>
      <c r="FP54" s="207" t="s">
        <v>69</v>
      </c>
      <c r="FQ54" s="207" t="s">
        <v>69</v>
      </c>
      <c r="FR54" s="207" t="s">
        <v>69</v>
      </c>
      <c r="FS54" s="207" t="s">
        <v>69</v>
      </c>
      <c r="FT54" s="207" t="s">
        <v>69</v>
      </c>
      <c r="FU54" s="207" t="s">
        <v>69</v>
      </c>
      <c r="FV54" s="207" t="s">
        <v>69</v>
      </c>
      <c r="FW54" s="207" t="s">
        <v>69</v>
      </c>
      <c r="FX54" s="207" t="s">
        <v>69</v>
      </c>
      <c r="FY54" s="207" t="s">
        <v>69</v>
      </c>
      <c r="FZ54" s="207" t="s">
        <v>69</v>
      </c>
      <c r="GA54" s="207" t="s">
        <v>69</v>
      </c>
      <c r="GB54" s="207" t="s">
        <v>69</v>
      </c>
      <c r="GC54" s="207" t="s">
        <v>69</v>
      </c>
      <c r="GD54" s="207" t="s">
        <v>69</v>
      </c>
      <c r="GE54" s="207" t="s">
        <v>69</v>
      </c>
      <c r="GF54" s="207" t="s">
        <v>69</v>
      </c>
      <c r="GG54" s="207" t="s">
        <v>69</v>
      </c>
      <c r="GH54" s="207" t="s">
        <v>69</v>
      </c>
      <c r="GI54" s="207" t="s">
        <v>69</v>
      </c>
      <c r="GJ54" s="207" t="s">
        <v>69</v>
      </c>
      <c r="GK54" s="207" t="s">
        <v>69</v>
      </c>
      <c r="GL54" s="207" t="s">
        <v>69</v>
      </c>
      <c r="GM54" s="207" t="s">
        <v>69</v>
      </c>
      <c r="GN54" s="207" t="s">
        <v>69</v>
      </c>
      <c r="GO54" s="207" t="s">
        <v>69</v>
      </c>
      <c r="GP54" s="207" t="s">
        <v>69</v>
      </c>
      <c r="GQ54" s="207" t="s">
        <v>69</v>
      </c>
      <c r="GR54" s="207" t="s">
        <v>69</v>
      </c>
      <c r="GS54" s="207" t="s">
        <v>69</v>
      </c>
      <c r="GT54" s="207" t="s">
        <v>69</v>
      </c>
      <c r="GU54" s="207" t="s">
        <v>69</v>
      </c>
      <c r="GV54" s="207" t="s">
        <v>69</v>
      </c>
      <c r="GW54" s="207" t="s">
        <v>69</v>
      </c>
      <c r="GX54" s="207" t="s">
        <v>69</v>
      </c>
      <c r="GY54" s="207" t="s">
        <v>69</v>
      </c>
      <c r="GZ54" s="207" t="s">
        <v>69</v>
      </c>
      <c r="HA54" s="207" t="s">
        <v>69</v>
      </c>
      <c r="HB54" s="207" t="s">
        <v>69</v>
      </c>
      <c r="HC54" s="207" t="s">
        <v>69</v>
      </c>
      <c r="HD54" s="207" t="s">
        <v>69</v>
      </c>
      <c r="HE54" s="207" t="s">
        <v>69</v>
      </c>
      <c r="HF54" s="207" t="s">
        <v>69</v>
      </c>
      <c r="HG54" s="207" t="s">
        <v>69</v>
      </c>
      <c r="HH54" s="207" t="s">
        <v>69</v>
      </c>
      <c r="HI54" s="207" t="s">
        <v>69</v>
      </c>
      <c r="HJ54" s="207" t="s">
        <v>69</v>
      </c>
      <c r="HK54" s="207" t="s">
        <v>69</v>
      </c>
      <c r="HL54" s="207" t="s">
        <v>69</v>
      </c>
      <c r="HM54" s="207" t="s">
        <v>69</v>
      </c>
      <c r="HN54" s="207" t="s">
        <v>69</v>
      </c>
      <c r="HO54" s="207" t="s">
        <v>69</v>
      </c>
      <c r="HP54" s="207" t="s">
        <v>69</v>
      </c>
      <c r="HQ54" s="207" t="s">
        <v>69</v>
      </c>
      <c r="HR54" s="207" t="s">
        <v>69</v>
      </c>
      <c r="HS54" s="207" t="s">
        <v>69</v>
      </c>
      <c r="HT54" s="207" t="s">
        <v>69</v>
      </c>
      <c r="HU54" s="207" t="s">
        <v>69</v>
      </c>
      <c r="HV54" s="207" t="s">
        <v>69</v>
      </c>
      <c r="HW54" s="207" t="s">
        <v>69</v>
      </c>
      <c r="HX54" s="207" t="s">
        <v>69</v>
      </c>
      <c r="HY54" s="207" t="s">
        <v>69</v>
      </c>
      <c r="HZ54" s="207" t="s">
        <v>69</v>
      </c>
      <c r="IA54" s="207" t="s">
        <v>69</v>
      </c>
      <c r="IB54" s="207" t="s">
        <v>69</v>
      </c>
      <c r="IC54" s="207" t="s">
        <v>69</v>
      </c>
      <c r="ID54" s="207" t="s">
        <v>69</v>
      </c>
      <c r="IE54" s="207" t="s">
        <v>69</v>
      </c>
      <c r="IF54" s="207" t="s">
        <v>69</v>
      </c>
      <c r="IG54" s="207" t="s">
        <v>69</v>
      </c>
      <c r="IH54" s="207" t="s">
        <v>69</v>
      </c>
      <c r="II54" s="207" t="s">
        <v>69</v>
      </c>
      <c r="IJ54" s="207" t="s">
        <v>69</v>
      </c>
      <c r="IK54" s="207" t="s">
        <v>69</v>
      </c>
      <c r="IL54" s="207" t="s">
        <v>69</v>
      </c>
      <c r="IM54" s="207" t="s">
        <v>69</v>
      </c>
      <c r="IN54" s="207" t="s">
        <v>69</v>
      </c>
      <c r="IO54" s="207" t="s">
        <v>69</v>
      </c>
      <c r="IP54" s="207" t="s">
        <v>69</v>
      </c>
      <c r="IQ54" s="207" t="s">
        <v>69</v>
      </c>
      <c r="IR54" s="207" t="s">
        <v>69</v>
      </c>
      <c r="IS54" s="207" t="s">
        <v>69</v>
      </c>
      <c r="IT54" s="207" t="s">
        <v>69</v>
      </c>
      <c r="IU54" s="207" t="s">
        <v>69</v>
      </c>
      <c r="IV54" s="207" t="s">
        <v>69</v>
      </c>
      <c r="IW54" s="207" t="s">
        <v>69</v>
      </c>
      <c r="IX54" s="207" t="s">
        <v>69</v>
      </c>
      <c r="IY54" s="207" t="s">
        <v>69</v>
      </c>
      <c r="IZ54" s="207" t="s">
        <v>69</v>
      </c>
      <c r="JA54" s="207" t="s">
        <v>69</v>
      </c>
      <c r="JB54" s="207" t="s">
        <v>69</v>
      </c>
      <c r="JC54" s="207" t="s">
        <v>69</v>
      </c>
      <c r="JD54" s="207" t="s">
        <v>69</v>
      </c>
      <c r="JE54" s="207" t="s">
        <v>69</v>
      </c>
      <c r="JF54" s="207" t="s">
        <v>69</v>
      </c>
      <c r="JG54" s="207" t="s">
        <v>69</v>
      </c>
      <c r="JH54" s="207" t="s">
        <v>69</v>
      </c>
      <c r="JI54" s="207" t="s">
        <v>69</v>
      </c>
      <c r="JJ54" s="207" t="s">
        <v>69</v>
      </c>
      <c r="JK54" s="207" t="s">
        <v>69</v>
      </c>
      <c r="JL54" s="207" t="s">
        <v>69</v>
      </c>
      <c r="JM54" s="207" t="s">
        <v>69</v>
      </c>
      <c r="JN54" s="207" t="s">
        <v>69</v>
      </c>
      <c r="JO54" s="207" t="s">
        <v>69</v>
      </c>
      <c r="JP54" s="207" t="s">
        <v>69</v>
      </c>
      <c r="JQ54" s="207" t="s">
        <v>69</v>
      </c>
      <c r="JR54" s="207" t="s">
        <v>69</v>
      </c>
      <c r="JS54" s="207" t="s">
        <v>69</v>
      </c>
      <c r="JT54" s="207" t="s">
        <v>69</v>
      </c>
      <c r="JU54" s="207" t="s">
        <v>69</v>
      </c>
      <c r="JV54" s="207" t="s">
        <v>69</v>
      </c>
      <c r="JW54" s="207" t="s">
        <v>69</v>
      </c>
      <c r="JX54" s="207" t="s">
        <v>69</v>
      </c>
      <c r="JY54" s="207" t="s">
        <v>69</v>
      </c>
      <c r="JZ54" s="207" t="s">
        <v>69</v>
      </c>
      <c r="KA54" s="207" t="s">
        <v>69</v>
      </c>
      <c r="KB54" s="207" t="s">
        <v>69</v>
      </c>
      <c r="KC54" s="207" t="s">
        <v>69</v>
      </c>
      <c r="KD54" s="207" t="s">
        <v>69</v>
      </c>
      <c r="KE54" s="207" t="s">
        <v>69</v>
      </c>
      <c r="KF54" s="207" t="s">
        <v>69</v>
      </c>
      <c r="KG54" s="207" t="s">
        <v>69</v>
      </c>
      <c r="KH54" s="207" t="s">
        <v>69</v>
      </c>
      <c r="KI54" s="207" t="s">
        <v>69</v>
      </c>
      <c r="KJ54" s="207" t="s">
        <v>69</v>
      </c>
      <c r="KK54" s="207" t="s">
        <v>69</v>
      </c>
      <c r="KL54" s="207" t="s">
        <v>69</v>
      </c>
      <c r="KM54" s="207" t="s">
        <v>69</v>
      </c>
      <c r="KN54" s="207" t="s">
        <v>69</v>
      </c>
      <c r="KO54" s="207" t="s">
        <v>69</v>
      </c>
      <c r="KP54" s="207" t="s">
        <v>69</v>
      </c>
      <c r="KQ54" s="207" t="s">
        <v>69</v>
      </c>
      <c r="KR54" s="207" t="s">
        <v>69</v>
      </c>
      <c r="KS54" s="207" t="s">
        <v>69</v>
      </c>
      <c r="KT54" s="207" t="s">
        <v>69</v>
      </c>
      <c r="KU54" s="207" t="s">
        <v>69</v>
      </c>
      <c r="KV54" s="207" t="s">
        <v>69</v>
      </c>
      <c r="KW54" s="207" t="s">
        <v>69</v>
      </c>
      <c r="KX54" s="207" t="s">
        <v>69</v>
      </c>
      <c r="KY54" s="207" t="s">
        <v>69</v>
      </c>
      <c r="KZ54" s="207" t="s">
        <v>69</v>
      </c>
      <c r="LA54" s="207" t="s">
        <v>69</v>
      </c>
      <c r="LB54" s="207" t="s">
        <v>69</v>
      </c>
      <c r="LC54" s="207" t="s">
        <v>69</v>
      </c>
      <c r="LD54" s="207" t="s">
        <v>69</v>
      </c>
      <c r="LE54" s="207" t="s">
        <v>69</v>
      </c>
      <c r="LF54" s="207" t="s">
        <v>69</v>
      </c>
      <c r="LG54" s="207" t="s">
        <v>69</v>
      </c>
      <c r="LH54" s="207" t="s">
        <v>69</v>
      </c>
      <c r="LI54" s="207" t="s">
        <v>69</v>
      </c>
      <c r="LJ54" s="207" t="s">
        <v>69</v>
      </c>
      <c r="LK54" s="207" t="s">
        <v>69</v>
      </c>
      <c r="LL54" s="207" t="s">
        <v>69</v>
      </c>
      <c r="LM54" s="207" t="s">
        <v>69</v>
      </c>
      <c r="LN54" s="207" t="s">
        <v>69</v>
      </c>
      <c r="LO54" s="207" t="s">
        <v>69</v>
      </c>
      <c r="LP54" s="207" t="s">
        <v>69</v>
      </c>
      <c r="LQ54" s="207" t="s">
        <v>69</v>
      </c>
      <c r="LR54" s="207" t="s">
        <v>69</v>
      </c>
      <c r="LS54" s="207" t="s">
        <v>69</v>
      </c>
      <c r="LT54" s="207" t="s">
        <v>69</v>
      </c>
      <c r="LU54" s="207" t="s">
        <v>69</v>
      </c>
      <c r="LV54" s="207" t="s">
        <v>69</v>
      </c>
      <c r="LW54" s="207" t="s">
        <v>69</v>
      </c>
      <c r="LX54" s="207" t="s">
        <v>69</v>
      </c>
      <c r="LY54" s="207" t="s">
        <v>69</v>
      </c>
      <c r="LZ54" s="207" t="s">
        <v>69</v>
      </c>
      <c r="MA54" s="207" t="s">
        <v>69</v>
      </c>
      <c r="MB54" s="207" t="s">
        <v>69</v>
      </c>
      <c r="MC54" s="207" t="s">
        <v>69</v>
      </c>
      <c r="MD54" s="207" t="s">
        <v>69</v>
      </c>
      <c r="ME54" s="207" t="s">
        <v>69</v>
      </c>
      <c r="MF54" s="207" t="s">
        <v>69</v>
      </c>
      <c r="MG54" s="207" t="s">
        <v>69</v>
      </c>
      <c r="MH54" s="207" t="s">
        <v>69</v>
      </c>
      <c r="MI54" s="207" t="s">
        <v>69</v>
      </c>
      <c r="MJ54" s="207" t="s">
        <v>69</v>
      </c>
      <c r="MK54" s="207" t="s">
        <v>69</v>
      </c>
      <c r="ML54" s="207" t="s">
        <v>69</v>
      </c>
      <c r="MM54" s="207" t="s">
        <v>69</v>
      </c>
      <c r="MN54" s="207" t="s">
        <v>69</v>
      </c>
      <c r="MO54" s="207" t="s">
        <v>69</v>
      </c>
      <c r="MP54" s="207" t="s">
        <v>69</v>
      </c>
      <c r="MQ54" s="207" t="s">
        <v>69</v>
      </c>
      <c r="MR54" s="207" t="s">
        <v>69</v>
      </c>
      <c r="MS54" s="207" t="s">
        <v>69</v>
      </c>
      <c r="MT54" s="207" t="s">
        <v>69</v>
      </c>
      <c r="MU54" s="207" t="s">
        <v>69</v>
      </c>
      <c r="MV54" s="207" t="s">
        <v>69</v>
      </c>
      <c r="MW54" s="207" t="s">
        <v>69</v>
      </c>
      <c r="MX54" s="207" t="s">
        <v>69</v>
      </c>
      <c r="MY54" s="207" t="s">
        <v>69</v>
      </c>
      <c r="MZ54" s="207" t="s">
        <v>69</v>
      </c>
      <c r="NA54" s="207" t="s">
        <v>69</v>
      </c>
      <c r="NB54" s="207" t="s">
        <v>69</v>
      </c>
      <c r="NC54" s="207" t="s">
        <v>69</v>
      </c>
      <c r="ND54" s="207" t="s">
        <v>69</v>
      </c>
      <c r="NE54" s="207" t="s">
        <v>69</v>
      </c>
      <c r="NF54" s="207" t="s">
        <v>69</v>
      </c>
      <c r="NG54" s="207" t="s">
        <v>69</v>
      </c>
      <c r="NH54" s="207" t="s">
        <v>69</v>
      </c>
      <c r="NI54" s="207" t="s">
        <v>69</v>
      </c>
      <c r="NJ54" s="207" t="s">
        <v>69</v>
      </c>
      <c r="NK54" s="207" t="s">
        <v>69</v>
      </c>
      <c r="NL54" s="207" t="s">
        <v>69</v>
      </c>
      <c r="NM54" s="207" t="s">
        <v>69</v>
      </c>
      <c r="NN54" s="207" t="s">
        <v>69</v>
      </c>
      <c r="NO54" s="207" t="s">
        <v>69</v>
      </c>
      <c r="NP54" s="207" t="s">
        <v>69</v>
      </c>
      <c r="NQ54" s="207" t="s">
        <v>69</v>
      </c>
      <c r="NR54" s="207" t="s">
        <v>69</v>
      </c>
      <c r="NS54" s="207" t="s">
        <v>69</v>
      </c>
      <c r="NT54" s="207" t="s">
        <v>69</v>
      </c>
      <c r="NU54" s="207" t="s">
        <v>69</v>
      </c>
      <c r="NV54" s="207" t="s">
        <v>69</v>
      </c>
      <c r="NW54" s="207" t="s">
        <v>69</v>
      </c>
      <c r="NX54" s="207" t="s">
        <v>69</v>
      </c>
      <c r="NY54" s="207" t="s">
        <v>69</v>
      </c>
      <c r="NZ54" s="207" t="s">
        <v>69</v>
      </c>
      <c r="OA54" s="207" t="s">
        <v>69</v>
      </c>
      <c r="OB54" s="207" t="s">
        <v>69</v>
      </c>
      <c r="OC54" s="207" t="s">
        <v>69</v>
      </c>
      <c r="OD54" s="207" t="s">
        <v>69</v>
      </c>
      <c r="OE54" s="207" t="s">
        <v>69</v>
      </c>
      <c r="OF54" s="207" t="s">
        <v>69</v>
      </c>
      <c r="OG54" s="207" t="s">
        <v>69</v>
      </c>
      <c r="OH54" s="207" t="s">
        <v>69</v>
      </c>
      <c r="OI54" s="207" t="s">
        <v>69</v>
      </c>
      <c r="OJ54" s="207" t="s">
        <v>69</v>
      </c>
      <c r="OK54" s="207" t="s">
        <v>69</v>
      </c>
      <c r="OL54" s="207" t="s">
        <v>69</v>
      </c>
      <c r="OM54" s="207" t="s">
        <v>69</v>
      </c>
      <c r="ON54" s="207" t="s">
        <v>69</v>
      </c>
      <c r="OO54" s="207" t="s">
        <v>69</v>
      </c>
      <c r="OP54" s="207" t="s">
        <v>69</v>
      </c>
      <c r="OQ54" s="207" t="s">
        <v>69</v>
      </c>
      <c r="OR54" s="207" t="s">
        <v>69</v>
      </c>
      <c r="OS54" s="207" t="s">
        <v>69</v>
      </c>
      <c r="OT54" s="207" t="s">
        <v>69</v>
      </c>
      <c r="OU54" s="207" t="s">
        <v>69</v>
      </c>
      <c r="OV54" s="207" t="s">
        <v>69</v>
      </c>
      <c r="OW54" s="207" t="s">
        <v>69</v>
      </c>
      <c r="OX54" s="207" t="s">
        <v>69</v>
      </c>
      <c r="OY54" s="207" t="s">
        <v>69</v>
      </c>
      <c r="OZ54" s="207" t="s">
        <v>69</v>
      </c>
      <c r="PA54" s="207" t="s">
        <v>69</v>
      </c>
      <c r="PB54" s="207" t="s">
        <v>69</v>
      </c>
      <c r="PC54" s="207" t="s">
        <v>69</v>
      </c>
      <c r="PD54" s="207" t="s">
        <v>69</v>
      </c>
      <c r="PE54" s="207" t="s">
        <v>69</v>
      </c>
      <c r="PF54" s="207" t="s">
        <v>69</v>
      </c>
      <c r="PG54" s="207" t="s">
        <v>69</v>
      </c>
      <c r="PH54" s="207" t="s">
        <v>69</v>
      </c>
      <c r="PI54" s="207" t="s">
        <v>69</v>
      </c>
      <c r="PJ54" s="207" t="s">
        <v>69</v>
      </c>
      <c r="PK54" s="207" t="s">
        <v>69</v>
      </c>
      <c r="PL54" s="207" t="s">
        <v>69</v>
      </c>
      <c r="PM54" s="207" t="s">
        <v>69</v>
      </c>
      <c r="PN54" s="207" t="s">
        <v>69</v>
      </c>
      <c r="PO54" s="207" t="s">
        <v>69</v>
      </c>
      <c r="PP54" s="207" t="s">
        <v>69</v>
      </c>
      <c r="PQ54" s="207" t="s">
        <v>69</v>
      </c>
      <c r="PR54" s="207" t="s">
        <v>69</v>
      </c>
      <c r="PS54" s="207" t="s">
        <v>69</v>
      </c>
      <c r="PT54" s="207" t="s">
        <v>69</v>
      </c>
      <c r="PU54" s="207" t="s">
        <v>69</v>
      </c>
      <c r="PV54" s="207" t="s">
        <v>69</v>
      </c>
      <c r="PW54" s="207" t="s">
        <v>69</v>
      </c>
      <c r="PX54" s="207" t="s">
        <v>69</v>
      </c>
      <c r="PY54" s="207" t="s">
        <v>69</v>
      </c>
      <c r="PZ54" s="207" t="s">
        <v>69</v>
      </c>
      <c r="QA54" s="207" t="s">
        <v>69</v>
      </c>
      <c r="QB54" s="207" t="s">
        <v>69</v>
      </c>
      <c r="QC54" s="207" t="s">
        <v>69</v>
      </c>
      <c r="QD54" s="207" t="s">
        <v>69</v>
      </c>
      <c r="QE54" s="207" t="s">
        <v>69</v>
      </c>
      <c r="QF54" s="207" t="s">
        <v>69</v>
      </c>
      <c r="QG54" s="207" t="s">
        <v>69</v>
      </c>
      <c r="QH54" s="207" t="s">
        <v>69</v>
      </c>
      <c r="QI54" s="207" t="s">
        <v>69</v>
      </c>
      <c r="QJ54" s="207" t="s">
        <v>69</v>
      </c>
      <c r="QK54" s="207" t="s">
        <v>69</v>
      </c>
      <c r="QL54" s="207" t="s">
        <v>69</v>
      </c>
      <c r="QM54" s="207" t="s">
        <v>69</v>
      </c>
      <c r="QN54" s="207" t="s">
        <v>69</v>
      </c>
      <c r="QO54" s="207" t="s">
        <v>69</v>
      </c>
      <c r="QP54" s="207" t="s">
        <v>69</v>
      </c>
      <c r="QQ54" s="207" t="s">
        <v>69</v>
      </c>
      <c r="QR54" s="207" t="s">
        <v>69</v>
      </c>
      <c r="QS54" s="207" t="s">
        <v>69</v>
      </c>
      <c r="QT54" s="207" t="s">
        <v>69</v>
      </c>
      <c r="QU54" s="207" t="s">
        <v>69</v>
      </c>
      <c r="QV54" s="207" t="s">
        <v>69</v>
      </c>
      <c r="QW54" s="207" t="s">
        <v>69</v>
      </c>
      <c r="QX54" s="207" t="s">
        <v>69</v>
      </c>
      <c r="QY54" s="207" t="s">
        <v>69</v>
      </c>
      <c r="QZ54" s="207" t="s">
        <v>69</v>
      </c>
      <c r="RA54" s="207" t="s">
        <v>69</v>
      </c>
      <c r="RB54" s="207" t="s">
        <v>69</v>
      </c>
      <c r="RC54" s="207" t="s">
        <v>69</v>
      </c>
      <c r="RD54" s="207" t="s">
        <v>69</v>
      </c>
      <c r="RE54" s="207" t="s">
        <v>69</v>
      </c>
      <c r="RF54" s="207" t="s">
        <v>69</v>
      </c>
      <c r="RG54" s="207" t="s">
        <v>69</v>
      </c>
      <c r="RH54" s="207" t="s">
        <v>69</v>
      </c>
      <c r="RI54" s="207" t="s">
        <v>69</v>
      </c>
      <c r="RJ54" s="207" t="s">
        <v>69</v>
      </c>
      <c r="RK54" s="207" t="s">
        <v>69</v>
      </c>
      <c r="RL54" s="207" t="s">
        <v>69</v>
      </c>
      <c r="RM54" s="207" t="s">
        <v>69</v>
      </c>
      <c r="RN54" s="207" t="s">
        <v>69</v>
      </c>
      <c r="RO54" s="207" t="s">
        <v>69</v>
      </c>
      <c r="RP54" s="207" t="s">
        <v>69</v>
      </c>
      <c r="RQ54" s="207" t="s">
        <v>69</v>
      </c>
      <c r="RR54" s="207" t="s">
        <v>69</v>
      </c>
      <c r="RS54" s="207" t="s">
        <v>69</v>
      </c>
      <c r="RT54" s="207" t="s">
        <v>69</v>
      </c>
      <c r="RU54" s="207" t="s">
        <v>69</v>
      </c>
      <c r="RV54" s="207" t="s">
        <v>69</v>
      </c>
      <c r="RW54" s="207" t="s">
        <v>69</v>
      </c>
      <c r="RX54" s="207" t="s">
        <v>69</v>
      </c>
      <c r="RY54" s="207" t="s">
        <v>69</v>
      </c>
      <c r="RZ54" s="207" t="s">
        <v>69</v>
      </c>
      <c r="SA54" s="207" t="s">
        <v>69</v>
      </c>
      <c r="SB54" s="207" t="s">
        <v>69</v>
      </c>
      <c r="SC54" s="207" t="s">
        <v>69</v>
      </c>
      <c r="SD54" s="207" t="s">
        <v>69</v>
      </c>
      <c r="SE54" s="207" t="s">
        <v>69</v>
      </c>
      <c r="SF54" s="207" t="s">
        <v>69</v>
      </c>
      <c r="SG54" s="207" t="s">
        <v>69</v>
      </c>
      <c r="SH54" s="207" t="s">
        <v>69</v>
      </c>
      <c r="SI54" s="207" t="s">
        <v>69</v>
      </c>
      <c r="SJ54" s="207" t="s">
        <v>69</v>
      </c>
      <c r="SK54" s="207" t="s">
        <v>69</v>
      </c>
      <c r="SL54" s="207" t="s">
        <v>69</v>
      </c>
      <c r="SM54" s="207" t="s">
        <v>69</v>
      </c>
      <c r="SN54" s="207" t="s">
        <v>69</v>
      </c>
      <c r="SO54" s="207" t="s">
        <v>69</v>
      </c>
      <c r="SP54" s="207" t="s">
        <v>69</v>
      </c>
      <c r="SQ54" s="207" t="s">
        <v>69</v>
      </c>
      <c r="SR54" s="207" t="s">
        <v>69</v>
      </c>
      <c r="SS54" s="207" t="s">
        <v>69</v>
      </c>
      <c r="ST54" s="207" t="s">
        <v>69</v>
      </c>
      <c r="SU54" s="207" t="s">
        <v>69</v>
      </c>
      <c r="SV54" s="207" t="s">
        <v>69</v>
      </c>
      <c r="SW54" s="207" t="s">
        <v>69</v>
      </c>
      <c r="SX54" s="207" t="s">
        <v>69</v>
      </c>
      <c r="SY54" s="207" t="s">
        <v>69</v>
      </c>
      <c r="SZ54" s="207" t="s">
        <v>69</v>
      </c>
      <c r="TA54" s="207" t="s">
        <v>69</v>
      </c>
      <c r="TB54" s="207" t="s">
        <v>69</v>
      </c>
      <c r="TC54" s="207" t="s">
        <v>69</v>
      </c>
      <c r="TD54" s="207" t="s">
        <v>69</v>
      </c>
      <c r="TE54" s="207" t="s">
        <v>69</v>
      </c>
      <c r="TF54" s="207" t="s">
        <v>69</v>
      </c>
      <c r="TG54" s="207" t="s">
        <v>69</v>
      </c>
      <c r="TH54" s="207" t="s">
        <v>69</v>
      </c>
      <c r="TI54" s="207" t="s">
        <v>69</v>
      </c>
      <c r="TJ54" s="207" t="s">
        <v>69</v>
      </c>
      <c r="TK54" s="207" t="s">
        <v>69</v>
      </c>
      <c r="TL54" s="207" t="s">
        <v>69</v>
      </c>
      <c r="TM54" s="207" t="s">
        <v>69</v>
      </c>
      <c r="TN54" s="207" t="s">
        <v>69</v>
      </c>
      <c r="TO54" s="207" t="s">
        <v>69</v>
      </c>
      <c r="TP54" s="207" t="s">
        <v>69</v>
      </c>
      <c r="TQ54" s="207" t="s">
        <v>69</v>
      </c>
      <c r="TR54" s="207" t="s">
        <v>69</v>
      </c>
      <c r="TS54" s="207" t="s">
        <v>69</v>
      </c>
      <c r="TT54" s="207" t="s">
        <v>69</v>
      </c>
      <c r="TU54" s="207" t="s">
        <v>69</v>
      </c>
      <c r="TV54" s="207" t="s">
        <v>69</v>
      </c>
      <c r="TW54" s="207" t="s">
        <v>69</v>
      </c>
      <c r="TX54" s="207" t="s">
        <v>69</v>
      </c>
      <c r="TY54" s="207" t="s">
        <v>69</v>
      </c>
      <c r="TZ54" s="207" t="s">
        <v>69</v>
      </c>
      <c r="UA54" s="207" t="s">
        <v>69</v>
      </c>
      <c r="UB54" s="207" t="s">
        <v>69</v>
      </c>
      <c r="UC54" s="207" t="s">
        <v>69</v>
      </c>
      <c r="UD54" s="207" t="s">
        <v>69</v>
      </c>
      <c r="UE54" s="207" t="s">
        <v>69</v>
      </c>
      <c r="UF54" s="207" t="s">
        <v>69</v>
      </c>
      <c r="UG54" s="207" t="s">
        <v>69</v>
      </c>
      <c r="UH54" s="207" t="s">
        <v>69</v>
      </c>
      <c r="UI54" s="207" t="s">
        <v>69</v>
      </c>
      <c r="UJ54" s="207" t="s">
        <v>69</v>
      </c>
      <c r="UK54" s="207" t="s">
        <v>69</v>
      </c>
      <c r="UL54" s="207" t="s">
        <v>69</v>
      </c>
      <c r="UM54" s="207" t="s">
        <v>69</v>
      </c>
      <c r="UN54" s="207" t="s">
        <v>69</v>
      </c>
      <c r="UO54" s="207" t="s">
        <v>69</v>
      </c>
      <c r="UP54" s="207" t="s">
        <v>69</v>
      </c>
      <c r="UQ54" s="207" t="s">
        <v>69</v>
      </c>
      <c r="UR54" s="207" t="s">
        <v>69</v>
      </c>
      <c r="US54" s="207" t="s">
        <v>69</v>
      </c>
      <c r="UT54" s="207" t="s">
        <v>69</v>
      </c>
      <c r="UU54" s="207" t="s">
        <v>69</v>
      </c>
      <c r="UV54" s="207" t="s">
        <v>69</v>
      </c>
      <c r="UW54" s="207" t="s">
        <v>69</v>
      </c>
      <c r="UX54" s="207" t="s">
        <v>69</v>
      </c>
      <c r="UY54" s="207" t="s">
        <v>69</v>
      </c>
      <c r="UZ54" s="207" t="s">
        <v>69</v>
      </c>
      <c r="VA54" s="207" t="s">
        <v>69</v>
      </c>
      <c r="VB54" s="207" t="s">
        <v>69</v>
      </c>
      <c r="VC54" s="207" t="s">
        <v>69</v>
      </c>
      <c r="VD54" s="207" t="s">
        <v>69</v>
      </c>
      <c r="VE54" s="207" t="s">
        <v>69</v>
      </c>
      <c r="VF54" s="207" t="s">
        <v>69</v>
      </c>
      <c r="VG54" s="207" t="s">
        <v>69</v>
      </c>
      <c r="VH54" s="207" t="s">
        <v>69</v>
      </c>
      <c r="VI54" s="207" t="s">
        <v>69</v>
      </c>
      <c r="VJ54" s="207" t="s">
        <v>69</v>
      </c>
      <c r="VK54" s="207" t="s">
        <v>69</v>
      </c>
      <c r="VL54" s="207" t="s">
        <v>69</v>
      </c>
      <c r="VM54" s="207" t="s">
        <v>69</v>
      </c>
      <c r="VN54" s="207" t="s">
        <v>69</v>
      </c>
      <c r="VO54" s="207" t="s">
        <v>69</v>
      </c>
      <c r="VP54" s="207" t="s">
        <v>69</v>
      </c>
      <c r="VQ54" s="207" t="s">
        <v>69</v>
      </c>
      <c r="VR54" s="207" t="s">
        <v>69</v>
      </c>
      <c r="VS54" s="207" t="s">
        <v>69</v>
      </c>
      <c r="VT54" s="207" t="s">
        <v>69</v>
      </c>
      <c r="VU54" s="207" t="s">
        <v>69</v>
      </c>
      <c r="VV54" s="207" t="s">
        <v>69</v>
      </c>
      <c r="VW54" s="207" t="s">
        <v>69</v>
      </c>
      <c r="VX54" s="207" t="s">
        <v>69</v>
      </c>
      <c r="VY54" s="207" t="s">
        <v>69</v>
      </c>
      <c r="VZ54" s="207" t="s">
        <v>69</v>
      </c>
      <c r="WA54" s="207" t="s">
        <v>69</v>
      </c>
      <c r="WB54" s="207" t="s">
        <v>69</v>
      </c>
      <c r="WC54" s="207" t="s">
        <v>69</v>
      </c>
      <c r="WD54" s="207" t="s">
        <v>69</v>
      </c>
      <c r="WE54" s="207" t="s">
        <v>69</v>
      </c>
      <c r="WF54" s="207" t="s">
        <v>69</v>
      </c>
      <c r="WG54" s="207" t="s">
        <v>69</v>
      </c>
      <c r="WH54" s="207" t="s">
        <v>69</v>
      </c>
      <c r="WI54" s="207" t="s">
        <v>69</v>
      </c>
      <c r="WJ54" s="207" t="s">
        <v>69</v>
      </c>
      <c r="WK54" s="207" t="s">
        <v>69</v>
      </c>
      <c r="WL54" s="207" t="s">
        <v>69</v>
      </c>
      <c r="WM54" s="207" t="s">
        <v>69</v>
      </c>
      <c r="WN54" s="207" t="s">
        <v>69</v>
      </c>
      <c r="WO54" s="207" t="s">
        <v>69</v>
      </c>
      <c r="WP54" s="207" t="s">
        <v>69</v>
      </c>
      <c r="WQ54" s="207" t="s">
        <v>69</v>
      </c>
      <c r="WR54" s="207" t="s">
        <v>69</v>
      </c>
      <c r="WS54" s="207" t="s">
        <v>69</v>
      </c>
      <c r="WT54" s="207" t="s">
        <v>69</v>
      </c>
      <c r="WU54" s="207" t="s">
        <v>69</v>
      </c>
      <c r="WV54" s="207" t="s">
        <v>69</v>
      </c>
      <c r="WW54" s="207" t="s">
        <v>69</v>
      </c>
      <c r="WX54" s="207" t="s">
        <v>69</v>
      </c>
      <c r="WY54" s="207" t="s">
        <v>69</v>
      </c>
      <c r="WZ54" s="207" t="s">
        <v>69</v>
      </c>
      <c r="XA54" s="207" t="s">
        <v>69</v>
      </c>
      <c r="XB54" s="207" t="s">
        <v>69</v>
      </c>
      <c r="XC54" s="207" t="s">
        <v>69</v>
      </c>
      <c r="XD54" s="207" t="s">
        <v>69</v>
      </c>
      <c r="XE54" s="207" t="s">
        <v>69</v>
      </c>
      <c r="XF54" s="207" t="s">
        <v>69</v>
      </c>
      <c r="XG54" s="207" t="s">
        <v>69</v>
      </c>
      <c r="XH54" s="207" t="s">
        <v>69</v>
      </c>
      <c r="XI54" s="207" t="s">
        <v>69</v>
      </c>
      <c r="XJ54" s="207" t="s">
        <v>69</v>
      </c>
      <c r="XK54" s="207" t="s">
        <v>69</v>
      </c>
      <c r="XL54" s="207" t="s">
        <v>69</v>
      </c>
      <c r="XM54" s="207" t="s">
        <v>69</v>
      </c>
      <c r="XN54" s="207" t="s">
        <v>69</v>
      </c>
      <c r="XO54" s="207" t="s">
        <v>69</v>
      </c>
      <c r="XP54" s="207" t="s">
        <v>69</v>
      </c>
      <c r="XQ54" s="207" t="s">
        <v>69</v>
      </c>
      <c r="XR54" s="207" t="s">
        <v>69</v>
      </c>
      <c r="XS54" s="207" t="s">
        <v>69</v>
      </c>
      <c r="XT54" s="207" t="s">
        <v>69</v>
      </c>
      <c r="XU54" s="207" t="s">
        <v>69</v>
      </c>
      <c r="XV54" s="207" t="s">
        <v>69</v>
      </c>
      <c r="XW54" s="207" t="s">
        <v>69</v>
      </c>
      <c r="XX54" s="207" t="s">
        <v>69</v>
      </c>
      <c r="XY54" s="207" t="s">
        <v>69</v>
      </c>
      <c r="XZ54" s="207" t="s">
        <v>69</v>
      </c>
      <c r="YA54" s="207" t="s">
        <v>69</v>
      </c>
      <c r="YB54" s="207" t="s">
        <v>69</v>
      </c>
      <c r="YC54" s="207" t="s">
        <v>69</v>
      </c>
      <c r="YD54" s="207" t="s">
        <v>69</v>
      </c>
      <c r="YE54" s="207" t="s">
        <v>69</v>
      </c>
      <c r="YF54" s="207" t="s">
        <v>69</v>
      </c>
      <c r="YG54" s="207" t="s">
        <v>69</v>
      </c>
      <c r="YH54" s="207" t="s">
        <v>69</v>
      </c>
      <c r="YI54" s="207" t="s">
        <v>69</v>
      </c>
      <c r="YJ54" s="207" t="s">
        <v>69</v>
      </c>
      <c r="YK54" s="207" t="s">
        <v>69</v>
      </c>
      <c r="YL54" s="207" t="s">
        <v>69</v>
      </c>
      <c r="YM54" s="207" t="s">
        <v>69</v>
      </c>
      <c r="YN54" s="207" t="s">
        <v>69</v>
      </c>
      <c r="YO54" s="207" t="s">
        <v>69</v>
      </c>
      <c r="YP54" s="207" t="s">
        <v>69</v>
      </c>
      <c r="YQ54" s="207" t="s">
        <v>69</v>
      </c>
      <c r="YR54" s="207" t="s">
        <v>69</v>
      </c>
      <c r="YS54" s="207" t="s">
        <v>69</v>
      </c>
      <c r="YT54" s="207" t="s">
        <v>69</v>
      </c>
      <c r="YU54" s="207" t="s">
        <v>69</v>
      </c>
      <c r="YV54" s="207" t="s">
        <v>69</v>
      </c>
      <c r="YW54" s="207" t="s">
        <v>69</v>
      </c>
      <c r="YX54" s="207" t="s">
        <v>69</v>
      </c>
      <c r="YY54" s="207" t="s">
        <v>69</v>
      </c>
      <c r="YZ54" s="207" t="s">
        <v>69</v>
      </c>
      <c r="ZA54" s="207" t="s">
        <v>69</v>
      </c>
      <c r="ZB54" s="207" t="s">
        <v>69</v>
      </c>
      <c r="ZC54" s="207" t="s">
        <v>69</v>
      </c>
      <c r="ZD54" s="207" t="s">
        <v>69</v>
      </c>
      <c r="ZE54" s="207" t="s">
        <v>69</v>
      </c>
      <c r="ZF54" s="207" t="s">
        <v>69</v>
      </c>
      <c r="ZG54" s="207" t="s">
        <v>69</v>
      </c>
      <c r="ZH54" s="207" t="s">
        <v>69</v>
      </c>
      <c r="ZI54" s="207" t="s">
        <v>69</v>
      </c>
      <c r="ZJ54" s="207" t="s">
        <v>69</v>
      </c>
      <c r="ZK54" s="207" t="s">
        <v>69</v>
      </c>
      <c r="ZL54" s="207" t="s">
        <v>69</v>
      </c>
      <c r="ZM54" s="207" t="s">
        <v>69</v>
      </c>
      <c r="ZN54" s="207" t="s">
        <v>69</v>
      </c>
      <c r="ZO54" s="207" t="s">
        <v>69</v>
      </c>
      <c r="ZP54" s="207" t="s">
        <v>69</v>
      </c>
      <c r="ZQ54" s="207" t="s">
        <v>69</v>
      </c>
      <c r="ZR54" s="207" t="s">
        <v>69</v>
      </c>
      <c r="ZS54" s="207" t="s">
        <v>69</v>
      </c>
      <c r="ZT54" s="207" t="s">
        <v>69</v>
      </c>
      <c r="ZU54" s="207" t="s">
        <v>69</v>
      </c>
      <c r="ZV54" s="207" t="s">
        <v>69</v>
      </c>
      <c r="ZW54" s="207" t="s">
        <v>69</v>
      </c>
      <c r="ZX54" s="207" t="s">
        <v>69</v>
      </c>
      <c r="ZY54" s="207" t="s">
        <v>69</v>
      </c>
      <c r="ZZ54" s="207" t="s">
        <v>69</v>
      </c>
      <c r="AAA54" s="207" t="s">
        <v>158</v>
      </c>
      <c r="AAB54" s="207" t="s">
        <v>158</v>
      </c>
      <c r="AAC54" s="207" t="s">
        <v>158</v>
      </c>
      <c r="AAD54" s="207" t="s">
        <v>158</v>
      </c>
      <c r="AAE54" s="207" t="s">
        <v>158</v>
      </c>
      <c r="AAF54" s="207" t="s">
        <v>158</v>
      </c>
      <c r="AAG54" s="207" t="s">
        <v>158</v>
      </c>
      <c r="AAH54" s="207" t="s">
        <v>158</v>
      </c>
      <c r="AAI54" s="207" t="s">
        <v>158</v>
      </c>
      <c r="AAJ54" s="207" t="s">
        <v>158</v>
      </c>
      <c r="AAK54" s="207" t="s">
        <v>158</v>
      </c>
      <c r="AAL54" s="207" t="s">
        <v>158</v>
      </c>
      <c r="AAM54" s="207" t="s">
        <v>158</v>
      </c>
      <c r="AAN54" s="207" t="s">
        <v>158</v>
      </c>
      <c r="AAO54" s="207" t="s">
        <v>158</v>
      </c>
      <c r="AAP54" s="207" t="s">
        <v>158</v>
      </c>
      <c r="AAQ54" s="207" t="s">
        <v>158</v>
      </c>
      <c r="AAR54" s="207" t="s">
        <v>158</v>
      </c>
      <c r="AAS54" s="207" t="s">
        <v>158</v>
      </c>
      <c r="AAT54" s="207" t="s">
        <v>158</v>
      </c>
      <c r="AAU54" s="207" t="s">
        <v>158</v>
      </c>
      <c r="AAV54" s="207" t="s">
        <v>158</v>
      </c>
      <c r="AAW54" s="207" t="s">
        <v>158</v>
      </c>
      <c r="AAX54" s="207" t="s">
        <v>158</v>
      </c>
      <c r="AAY54" s="207" t="s">
        <v>158</v>
      </c>
      <c r="AAZ54" s="207" t="s">
        <v>158</v>
      </c>
      <c r="ABA54" s="306">
        <f>(ÜBERSICHT!K54)</f>
        <v>0</v>
      </c>
      <c r="ABB54" s="195">
        <f>(ÜBERSICHT!L54)</f>
        <v>0</v>
      </c>
      <c r="ABC54" s="206">
        <f t="shared" si="123"/>
        <v>0</v>
      </c>
      <c r="ABD54" s="34">
        <f t="shared" si="124"/>
        <v>0</v>
      </c>
      <c r="ABE54" s="34">
        <f t="shared" si="125"/>
        <v>0</v>
      </c>
      <c r="ABF54" s="34">
        <f t="shared" si="126"/>
        <v>0</v>
      </c>
      <c r="ABG54" s="34">
        <f t="shared" si="127"/>
        <v>0</v>
      </c>
      <c r="ABH54" s="34">
        <f t="shared" si="128"/>
        <v>0</v>
      </c>
      <c r="ABI54" s="34">
        <f t="shared" si="129"/>
        <v>696</v>
      </c>
      <c r="ABJ54" s="73">
        <f t="shared" si="130"/>
        <v>696</v>
      </c>
      <c r="ABK54" s="28"/>
      <c r="ABO54" s="28"/>
      <c r="ABP54" s="271" t="str">
        <f>(Mitglieder!C55)</f>
        <v>Zy-///-05</v>
      </c>
      <c r="ABQ54" s="216" t="e">
        <f t="shared" si="103"/>
        <v>#DIV/0!</v>
      </c>
      <c r="ABR54" s="216" t="e">
        <f t="shared" si="104"/>
        <v>#DIV/0!</v>
      </c>
      <c r="ABS54" s="34">
        <f t="shared" si="131"/>
        <v>0</v>
      </c>
      <c r="ABT54" s="34">
        <f t="shared" si="132"/>
        <v>0</v>
      </c>
      <c r="ABU54" s="34">
        <f t="shared" si="133"/>
        <v>0</v>
      </c>
      <c r="ABV54" s="34">
        <f t="shared" si="134"/>
        <v>0</v>
      </c>
      <c r="ABW54" s="34">
        <f t="shared" si="135"/>
        <v>0</v>
      </c>
      <c r="ABX54" s="34">
        <f t="shared" si="136"/>
        <v>31</v>
      </c>
      <c r="ABY54" s="73">
        <f t="shared" si="16"/>
        <v>31</v>
      </c>
      <c r="ABZ54" s="216" t="e">
        <f t="shared" si="105"/>
        <v>#DIV/0!</v>
      </c>
      <c r="ACA54" s="34">
        <f t="shared" si="137"/>
        <v>0</v>
      </c>
      <c r="ACB54" s="34">
        <f t="shared" si="138"/>
        <v>0</v>
      </c>
      <c r="ACC54" s="34">
        <f t="shared" si="139"/>
        <v>0</v>
      </c>
      <c r="ACD54" s="34">
        <f t="shared" si="140"/>
        <v>0</v>
      </c>
      <c r="ACE54" s="34">
        <f t="shared" si="141"/>
        <v>0</v>
      </c>
      <c r="ACF54" s="34">
        <f t="shared" si="142"/>
        <v>31</v>
      </c>
      <c r="ACG54" s="73">
        <f t="shared" si="113"/>
        <v>31</v>
      </c>
      <c r="ACH54" s="216" t="e">
        <f t="shared" si="106"/>
        <v>#DIV/0!</v>
      </c>
      <c r="ACI54" s="34">
        <f t="shared" si="143"/>
        <v>0</v>
      </c>
      <c r="ACJ54" s="34">
        <f t="shared" si="144"/>
        <v>0</v>
      </c>
      <c r="ACK54" s="34">
        <f t="shared" si="145"/>
        <v>0</v>
      </c>
      <c r="ACL54" s="34">
        <f t="shared" si="146"/>
        <v>0</v>
      </c>
      <c r="ACM54" s="34">
        <f t="shared" si="147"/>
        <v>0</v>
      </c>
      <c r="ACN54" s="34">
        <f t="shared" si="148"/>
        <v>31</v>
      </c>
      <c r="ACO54" s="73">
        <f t="shared" si="114"/>
        <v>31</v>
      </c>
      <c r="ACP54" s="216" t="e">
        <f t="shared" si="107"/>
        <v>#DIV/0!</v>
      </c>
      <c r="ACQ54" s="34">
        <f t="shared" si="149"/>
        <v>0</v>
      </c>
      <c r="ACR54" s="34">
        <f t="shared" si="150"/>
        <v>0</v>
      </c>
      <c r="ACS54" s="34">
        <f t="shared" si="151"/>
        <v>0</v>
      </c>
      <c r="ACT54" s="34">
        <f t="shared" si="152"/>
        <v>0</v>
      </c>
      <c r="ACU54" s="34">
        <f t="shared" si="153"/>
        <v>0</v>
      </c>
      <c r="ACV54" s="34">
        <f t="shared" si="154"/>
        <v>30</v>
      </c>
      <c r="ACW54" s="73">
        <f t="shared" si="115"/>
        <v>30</v>
      </c>
      <c r="ACX54" s="216" t="e">
        <f t="shared" si="108"/>
        <v>#DIV/0!</v>
      </c>
      <c r="ACY54" s="34">
        <f t="shared" si="155"/>
        <v>0</v>
      </c>
      <c r="ACZ54" s="34">
        <f t="shared" si="156"/>
        <v>0</v>
      </c>
      <c r="ADA54" s="34">
        <f t="shared" si="157"/>
        <v>0</v>
      </c>
      <c r="ADB54" s="34">
        <f t="shared" si="158"/>
        <v>0</v>
      </c>
      <c r="ADC54" s="34">
        <f t="shared" si="159"/>
        <v>0</v>
      </c>
      <c r="ADD54" s="34">
        <f t="shared" si="160"/>
        <v>31</v>
      </c>
      <c r="ADE54" s="73">
        <f t="shared" si="116"/>
        <v>31</v>
      </c>
      <c r="ADF54" s="216" t="e">
        <f t="shared" si="109"/>
        <v>#DIV/0!</v>
      </c>
      <c r="ADG54" s="34">
        <f t="shared" si="161"/>
        <v>0</v>
      </c>
      <c r="ADH54" s="34">
        <f t="shared" si="162"/>
        <v>0</v>
      </c>
      <c r="ADI54" s="34">
        <f t="shared" si="163"/>
        <v>0</v>
      </c>
      <c r="ADJ54" s="34">
        <f t="shared" si="164"/>
        <v>0</v>
      </c>
      <c r="ADK54" s="34">
        <f t="shared" si="165"/>
        <v>0</v>
      </c>
      <c r="ADL54" s="34">
        <f t="shared" si="166"/>
        <v>30</v>
      </c>
      <c r="ADM54" s="73">
        <f t="shared" si="117"/>
        <v>30</v>
      </c>
      <c r="ADN54" s="216" t="e">
        <f t="shared" si="110"/>
        <v>#DIV/0!</v>
      </c>
      <c r="ADO54" s="34">
        <f t="shared" si="167"/>
        <v>0</v>
      </c>
      <c r="ADP54" s="34">
        <f t="shared" si="168"/>
        <v>0</v>
      </c>
      <c r="ADQ54" s="34">
        <f t="shared" si="169"/>
        <v>0</v>
      </c>
      <c r="ADR54" s="34">
        <f t="shared" si="170"/>
        <v>0</v>
      </c>
      <c r="ADS54" s="34">
        <f t="shared" si="171"/>
        <v>0</v>
      </c>
      <c r="ADT54" s="34">
        <f t="shared" si="172"/>
        <v>31</v>
      </c>
      <c r="ADU54" s="73">
        <f t="shared" si="118"/>
        <v>31</v>
      </c>
      <c r="ADV54" s="216" t="e">
        <f t="shared" si="111"/>
        <v>#DIV/0!</v>
      </c>
      <c r="ADW54" s="34">
        <f t="shared" si="72"/>
        <v>0</v>
      </c>
      <c r="ADX54" s="34">
        <f t="shared" si="73"/>
        <v>0</v>
      </c>
      <c r="ADY54" s="34">
        <f t="shared" si="74"/>
        <v>0</v>
      </c>
      <c r="ADZ54" s="34">
        <f t="shared" si="75"/>
        <v>0</v>
      </c>
      <c r="AEA54" s="34">
        <f t="shared" si="76"/>
        <v>0</v>
      </c>
      <c r="AEB54" s="34">
        <f t="shared" si="77"/>
        <v>31</v>
      </c>
      <c r="AEC54" s="73">
        <f t="shared" si="119"/>
        <v>31</v>
      </c>
      <c r="AED54" s="216" t="e">
        <f t="shared" si="112"/>
        <v>#DIV/0!</v>
      </c>
      <c r="AEE54" s="34">
        <f t="shared" si="79"/>
        <v>0</v>
      </c>
      <c r="AEF54" s="34">
        <f t="shared" si="80"/>
        <v>0</v>
      </c>
      <c r="AEG54" s="34">
        <f t="shared" si="81"/>
        <v>0</v>
      </c>
      <c r="AEH54" s="34">
        <f t="shared" si="82"/>
        <v>0</v>
      </c>
      <c r="AEI54" s="34">
        <f t="shared" si="83"/>
        <v>0</v>
      </c>
      <c r="AEJ54" s="34">
        <f t="shared" si="84"/>
        <v>10</v>
      </c>
      <c r="AEK54" s="73">
        <f t="shared" si="120"/>
        <v>10</v>
      </c>
    </row>
    <row r="55" spans="1:817" x14ac:dyDescent="0.3">
      <c r="A55" s="200"/>
      <c r="B55" s="290"/>
      <c r="C55" s="251" t="str">
        <f>(Mitglieder!C55)</f>
        <v>Zy-///-05</v>
      </c>
      <c r="D55" s="171" t="e">
        <f t="shared" si="121"/>
        <v>#DIV/0!</v>
      </c>
      <c r="E55" s="171" t="e">
        <f t="shared" si="122"/>
        <v>#DIV/0!</v>
      </c>
      <c r="F55" s="56"/>
      <c r="G55" s="207" t="s">
        <v>69</v>
      </c>
      <c r="H55" s="207" t="s">
        <v>69</v>
      </c>
      <c r="I55" s="207" t="s">
        <v>69</v>
      </c>
      <c r="J55" s="207" t="s">
        <v>69</v>
      </c>
      <c r="K55" s="207" t="s">
        <v>69</v>
      </c>
      <c r="L55" s="207" t="s">
        <v>69</v>
      </c>
      <c r="M55" s="207" t="s">
        <v>69</v>
      </c>
      <c r="N55" s="207" t="s">
        <v>69</v>
      </c>
      <c r="O55" s="207" t="s">
        <v>69</v>
      </c>
      <c r="P55" s="207" t="s">
        <v>69</v>
      </c>
      <c r="Q55" s="207" t="s">
        <v>69</v>
      </c>
      <c r="R55" s="207" t="s">
        <v>69</v>
      </c>
      <c r="S55" s="207" t="s">
        <v>69</v>
      </c>
      <c r="T55" s="207" t="s">
        <v>69</v>
      </c>
      <c r="U55" s="207" t="s">
        <v>69</v>
      </c>
      <c r="V55" s="207" t="s">
        <v>69</v>
      </c>
      <c r="W55" s="207" t="s">
        <v>69</v>
      </c>
      <c r="X55" s="207" t="s">
        <v>69</v>
      </c>
      <c r="Y55" s="207" t="s">
        <v>69</v>
      </c>
      <c r="Z55" s="207" t="s">
        <v>69</v>
      </c>
      <c r="AA55" s="207" t="s">
        <v>69</v>
      </c>
      <c r="AB55" s="207" t="s">
        <v>69</v>
      </c>
      <c r="AC55" s="207" t="s">
        <v>69</v>
      </c>
      <c r="AD55" s="207" t="s">
        <v>69</v>
      </c>
      <c r="AE55" s="207" t="s">
        <v>69</v>
      </c>
      <c r="AF55" s="207" t="s">
        <v>69</v>
      </c>
      <c r="AG55" s="207" t="s">
        <v>69</v>
      </c>
      <c r="AH55" s="207" t="s">
        <v>69</v>
      </c>
      <c r="AI55" s="207" t="s">
        <v>69</v>
      </c>
      <c r="AJ55" s="207" t="s">
        <v>69</v>
      </c>
      <c r="AK55" s="207" t="s">
        <v>69</v>
      </c>
      <c r="AL55" s="207" t="s">
        <v>69</v>
      </c>
      <c r="AM55" s="207" t="s">
        <v>69</v>
      </c>
      <c r="AN55" s="207" t="s">
        <v>69</v>
      </c>
      <c r="AO55" s="207" t="s">
        <v>69</v>
      </c>
      <c r="AP55" s="207" t="s">
        <v>69</v>
      </c>
      <c r="AQ55" s="207" t="s">
        <v>69</v>
      </c>
      <c r="AR55" s="207" t="s">
        <v>69</v>
      </c>
      <c r="AS55" s="207" t="s">
        <v>69</v>
      </c>
      <c r="AT55" s="207" t="s">
        <v>69</v>
      </c>
      <c r="AU55" s="207" t="s">
        <v>69</v>
      </c>
      <c r="AV55" s="207" t="s">
        <v>69</v>
      </c>
      <c r="AW55" s="207" t="s">
        <v>69</v>
      </c>
      <c r="AX55" s="207" t="s">
        <v>69</v>
      </c>
      <c r="AY55" s="207" t="s">
        <v>69</v>
      </c>
      <c r="AZ55" s="207" t="s">
        <v>69</v>
      </c>
      <c r="BA55" s="207" t="s">
        <v>69</v>
      </c>
      <c r="BB55" s="207" t="s">
        <v>69</v>
      </c>
      <c r="BC55" s="207" t="s">
        <v>69</v>
      </c>
      <c r="BD55" s="207" t="s">
        <v>69</v>
      </c>
      <c r="BE55" s="207" t="s">
        <v>69</v>
      </c>
      <c r="BF55" s="207" t="s">
        <v>69</v>
      </c>
      <c r="BG55" s="207" t="s">
        <v>69</v>
      </c>
      <c r="BH55" s="207" t="s">
        <v>69</v>
      </c>
      <c r="BI55" s="207" t="s">
        <v>69</v>
      </c>
      <c r="BJ55" s="207" t="s">
        <v>69</v>
      </c>
      <c r="BK55" s="207" t="s">
        <v>69</v>
      </c>
      <c r="BL55" s="207" t="s">
        <v>69</v>
      </c>
      <c r="BM55" s="207" t="s">
        <v>69</v>
      </c>
      <c r="BN55" s="207" t="s">
        <v>69</v>
      </c>
      <c r="BO55" s="207" t="s">
        <v>69</v>
      </c>
      <c r="BP55" s="207" t="s">
        <v>69</v>
      </c>
      <c r="BQ55" s="207" t="s">
        <v>69</v>
      </c>
      <c r="BR55" s="207" t="s">
        <v>69</v>
      </c>
      <c r="BS55" s="207" t="s">
        <v>69</v>
      </c>
      <c r="BT55" s="207" t="s">
        <v>69</v>
      </c>
      <c r="BU55" s="207" t="s">
        <v>69</v>
      </c>
      <c r="BV55" s="207" t="s">
        <v>69</v>
      </c>
      <c r="BW55" s="207" t="s">
        <v>69</v>
      </c>
      <c r="BX55" s="207" t="s">
        <v>69</v>
      </c>
      <c r="BY55" s="207" t="s">
        <v>69</v>
      </c>
      <c r="BZ55" s="207" t="s">
        <v>69</v>
      </c>
      <c r="CA55" s="207" t="s">
        <v>69</v>
      </c>
      <c r="CB55" s="207" t="s">
        <v>69</v>
      </c>
      <c r="CC55" s="207" t="s">
        <v>69</v>
      </c>
      <c r="CD55" s="207" t="s">
        <v>69</v>
      </c>
      <c r="CE55" s="207" t="s">
        <v>69</v>
      </c>
      <c r="CF55" s="207" t="s">
        <v>69</v>
      </c>
      <c r="CG55" s="207" t="s">
        <v>69</v>
      </c>
      <c r="CH55" s="207" t="s">
        <v>69</v>
      </c>
      <c r="CI55" s="207" t="s">
        <v>69</v>
      </c>
      <c r="CJ55" s="207" t="s">
        <v>69</v>
      </c>
      <c r="CK55" s="207" t="s">
        <v>69</v>
      </c>
      <c r="CL55" s="207" t="s">
        <v>69</v>
      </c>
      <c r="CM55" s="207" t="s">
        <v>69</v>
      </c>
      <c r="CN55" s="207" t="s">
        <v>69</v>
      </c>
      <c r="CO55" s="207" t="s">
        <v>69</v>
      </c>
      <c r="CP55" s="207" t="s">
        <v>69</v>
      </c>
      <c r="CQ55" s="207" t="s">
        <v>69</v>
      </c>
      <c r="CR55" s="207" t="s">
        <v>69</v>
      </c>
      <c r="CS55" s="207" t="s">
        <v>69</v>
      </c>
      <c r="CT55" s="207" t="s">
        <v>69</v>
      </c>
      <c r="CU55" s="207" t="s">
        <v>69</v>
      </c>
      <c r="CV55" s="207" t="s">
        <v>69</v>
      </c>
      <c r="CW55" s="207" t="s">
        <v>69</v>
      </c>
      <c r="CX55" s="207" t="s">
        <v>69</v>
      </c>
      <c r="CY55" s="207" t="s">
        <v>69</v>
      </c>
      <c r="CZ55" s="207" t="s">
        <v>69</v>
      </c>
      <c r="DA55" s="207" t="s">
        <v>69</v>
      </c>
      <c r="DB55" s="207" t="s">
        <v>69</v>
      </c>
      <c r="DC55" s="207" t="s">
        <v>69</v>
      </c>
      <c r="DD55" s="207" t="s">
        <v>69</v>
      </c>
      <c r="DE55" s="207" t="s">
        <v>69</v>
      </c>
      <c r="DF55" s="207" t="s">
        <v>69</v>
      </c>
      <c r="DG55" s="207" t="s">
        <v>69</v>
      </c>
      <c r="DH55" s="207" t="s">
        <v>69</v>
      </c>
      <c r="DI55" s="207" t="s">
        <v>69</v>
      </c>
      <c r="DJ55" s="207" t="s">
        <v>69</v>
      </c>
      <c r="DK55" s="207" t="s">
        <v>69</v>
      </c>
      <c r="DL55" s="207" t="s">
        <v>69</v>
      </c>
      <c r="DM55" s="207" t="s">
        <v>69</v>
      </c>
      <c r="DN55" s="207" t="s">
        <v>69</v>
      </c>
      <c r="DO55" s="207" t="s">
        <v>69</v>
      </c>
      <c r="DP55" s="207" t="s">
        <v>69</v>
      </c>
      <c r="DQ55" s="207" t="s">
        <v>69</v>
      </c>
      <c r="DR55" s="207" t="s">
        <v>69</v>
      </c>
      <c r="DS55" s="207" t="s">
        <v>69</v>
      </c>
      <c r="DT55" s="207" t="s">
        <v>69</v>
      </c>
      <c r="DU55" s="207" t="s">
        <v>69</v>
      </c>
      <c r="DV55" s="207" t="s">
        <v>69</v>
      </c>
      <c r="DW55" s="207" t="s">
        <v>69</v>
      </c>
      <c r="DX55" s="207" t="s">
        <v>69</v>
      </c>
      <c r="DY55" s="207" t="s">
        <v>69</v>
      </c>
      <c r="DZ55" s="207" t="s">
        <v>69</v>
      </c>
      <c r="EA55" s="207" t="s">
        <v>69</v>
      </c>
      <c r="EB55" s="207" t="s">
        <v>69</v>
      </c>
      <c r="EC55" s="207" t="s">
        <v>69</v>
      </c>
      <c r="ED55" s="207" t="s">
        <v>69</v>
      </c>
      <c r="EE55" s="207" t="s">
        <v>69</v>
      </c>
      <c r="EF55" s="207" t="s">
        <v>69</v>
      </c>
      <c r="EG55" s="207" t="s">
        <v>69</v>
      </c>
      <c r="EH55" s="207" t="s">
        <v>69</v>
      </c>
      <c r="EI55" s="207" t="s">
        <v>69</v>
      </c>
      <c r="EJ55" s="207" t="s">
        <v>69</v>
      </c>
      <c r="EK55" s="207" t="s">
        <v>69</v>
      </c>
      <c r="EL55" s="207" t="s">
        <v>69</v>
      </c>
      <c r="EM55" s="207" t="s">
        <v>69</v>
      </c>
      <c r="EN55" s="207" t="s">
        <v>69</v>
      </c>
      <c r="EO55" s="207" t="s">
        <v>69</v>
      </c>
      <c r="EP55" s="207" t="s">
        <v>69</v>
      </c>
      <c r="EQ55" s="207" t="s">
        <v>69</v>
      </c>
      <c r="ER55" s="207" t="s">
        <v>69</v>
      </c>
      <c r="ES55" s="207" t="s">
        <v>69</v>
      </c>
      <c r="ET55" s="207" t="s">
        <v>69</v>
      </c>
      <c r="EU55" s="207" t="s">
        <v>69</v>
      </c>
      <c r="EV55" s="207" t="s">
        <v>69</v>
      </c>
      <c r="EW55" s="207" t="s">
        <v>69</v>
      </c>
      <c r="EX55" s="207" t="s">
        <v>69</v>
      </c>
      <c r="EY55" s="207" t="s">
        <v>69</v>
      </c>
      <c r="EZ55" s="207" t="s">
        <v>69</v>
      </c>
      <c r="FA55" s="207" t="s">
        <v>69</v>
      </c>
      <c r="FB55" s="207" t="s">
        <v>69</v>
      </c>
      <c r="FC55" s="207" t="s">
        <v>69</v>
      </c>
      <c r="FD55" s="207" t="s">
        <v>69</v>
      </c>
      <c r="FE55" s="207" t="s">
        <v>69</v>
      </c>
      <c r="FF55" s="207" t="s">
        <v>69</v>
      </c>
      <c r="FG55" s="207" t="s">
        <v>69</v>
      </c>
      <c r="FH55" s="207" t="s">
        <v>69</v>
      </c>
      <c r="FI55" s="207" t="s">
        <v>69</v>
      </c>
      <c r="FJ55" s="207" t="s">
        <v>69</v>
      </c>
      <c r="FK55" s="207" t="s">
        <v>69</v>
      </c>
      <c r="FL55" s="207" t="s">
        <v>69</v>
      </c>
      <c r="FM55" s="207" t="s">
        <v>69</v>
      </c>
      <c r="FN55" s="207" t="s">
        <v>69</v>
      </c>
      <c r="FO55" s="207" t="s">
        <v>69</v>
      </c>
      <c r="FP55" s="207" t="s">
        <v>69</v>
      </c>
      <c r="FQ55" s="207" t="s">
        <v>69</v>
      </c>
      <c r="FR55" s="207" t="s">
        <v>69</v>
      </c>
      <c r="FS55" s="207" t="s">
        <v>69</v>
      </c>
      <c r="FT55" s="207" t="s">
        <v>69</v>
      </c>
      <c r="FU55" s="207" t="s">
        <v>69</v>
      </c>
      <c r="FV55" s="207" t="s">
        <v>69</v>
      </c>
      <c r="FW55" s="207" t="s">
        <v>69</v>
      </c>
      <c r="FX55" s="207" t="s">
        <v>69</v>
      </c>
      <c r="FY55" s="207" t="s">
        <v>69</v>
      </c>
      <c r="FZ55" s="207" t="s">
        <v>69</v>
      </c>
      <c r="GA55" s="207" t="s">
        <v>69</v>
      </c>
      <c r="GB55" s="207" t="s">
        <v>69</v>
      </c>
      <c r="GC55" s="207" t="s">
        <v>69</v>
      </c>
      <c r="GD55" s="207" t="s">
        <v>69</v>
      </c>
      <c r="GE55" s="207" t="s">
        <v>69</v>
      </c>
      <c r="GF55" s="207" t="s">
        <v>69</v>
      </c>
      <c r="GG55" s="207" t="s">
        <v>69</v>
      </c>
      <c r="GH55" s="207" t="s">
        <v>69</v>
      </c>
      <c r="GI55" s="207" t="s">
        <v>69</v>
      </c>
      <c r="GJ55" s="207" t="s">
        <v>69</v>
      </c>
      <c r="GK55" s="207" t="s">
        <v>69</v>
      </c>
      <c r="GL55" s="207" t="s">
        <v>69</v>
      </c>
      <c r="GM55" s="207" t="s">
        <v>69</v>
      </c>
      <c r="GN55" s="207" t="s">
        <v>69</v>
      </c>
      <c r="GO55" s="207" t="s">
        <v>69</v>
      </c>
      <c r="GP55" s="207" t="s">
        <v>69</v>
      </c>
      <c r="GQ55" s="207" t="s">
        <v>69</v>
      </c>
      <c r="GR55" s="207" t="s">
        <v>69</v>
      </c>
      <c r="GS55" s="207" t="s">
        <v>69</v>
      </c>
      <c r="GT55" s="207" t="s">
        <v>69</v>
      </c>
      <c r="GU55" s="207" t="s">
        <v>69</v>
      </c>
      <c r="GV55" s="207" t="s">
        <v>69</v>
      </c>
      <c r="GW55" s="207" t="s">
        <v>69</v>
      </c>
      <c r="GX55" s="207" t="s">
        <v>69</v>
      </c>
      <c r="GY55" s="207" t="s">
        <v>69</v>
      </c>
      <c r="GZ55" s="207" t="s">
        <v>69</v>
      </c>
      <c r="HA55" s="207" t="s">
        <v>69</v>
      </c>
      <c r="HB55" s="207" t="s">
        <v>69</v>
      </c>
      <c r="HC55" s="207" t="s">
        <v>69</v>
      </c>
      <c r="HD55" s="207" t="s">
        <v>69</v>
      </c>
      <c r="HE55" s="207" t="s">
        <v>69</v>
      </c>
      <c r="HF55" s="207" t="s">
        <v>69</v>
      </c>
      <c r="HG55" s="207" t="s">
        <v>69</v>
      </c>
      <c r="HH55" s="207" t="s">
        <v>69</v>
      </c>
      <c r="HI55" s="207" t="s">
        <v>69</v>
      </c>
      <c r="HJ55" s="207" t="s">
        <v>69</v>
      </c>
      <c r="HK55" s="207" t="s">
        <v>69</v>
      </c>
      <c r="HL55" s="207" t="s">
        <v>69</v>
      </c>
      <c r="HM55" s="207" t="s">
        <v>69</v>
      </c>
      <c r="HN55" s="207" t="s">
        <v>69</v>
      </c>
      <c r="HO55" s="207" t="s">
        <v>69</v>
      </c>
      <c r="HP55" s="207" t="s">
        <v>69</v>
      </c>
      <c r="HQ55" s="207" t="s">
        <v>69</v>
      </c>
      <c r="HR55" s="207" t="s">
        <v>69</v>
      </c>
      <c r="HS55" s="207" t="s">
        <v>69</v>
      </c>
      <c r="HT55" s="207" t="s">
        <v>69</v>
      </c>
      <c r="HU55" s="207" t="s">
        <v>69</v>
      </c>
      <c r="HV55" s="207" t="s">
        <v>69</v>
      </c>
      <c r="HW55" s="207" t="s">
        <v>69</v>
      </c>
      <c r="HX55" s="207" t="s">
        <v>69</v>
      </c>
      <c r="HY55" s="207" t="s">
        <v>69</v>
      </c>
      <c r="HZ55" s="207" t="s">
        <v>69</v>
      </c>
      <c r="IA55" s="207" t="s">
        <v>69</v>
      </c>
      <c r="IB55" s="207" t="s">
        <v>69</v>
      </c>
      <c r="IC55" s="207" t="s">
        <v>69</v>
      </c>
      <c r="ID55" s="207" t="s">
        <v>69</v>
      </c>
      <c r="IE55" s="207" t="s">
        <v>69</v>
      </c>
      <c r="IF55" s="207" t="s">
        <v>69</v>
      </c>
      <c r="IG55" s="207" t="s">
        <v>69</v>
      </c>
      <c r="IH55" s="207" t="s">
        <v>69</v>
      </c>
      <c r="II55" s="207" t="s">
        <v>69</v>
      </c>
      <c r="IJ55" s="207" t="s">
        <v>69</v>
      </c>
      <c r="IK55" s="207" t="s">
        <v>69</v>
      </c>
      <c r="IL55" s="207" t="s">
        <v>69</v>
      </c>
      <c r="IM55" s="207" t="s">
        <v>69</v>
      </c>
      <c r="IN55" s="207" t="s">
        <v>69</v>
      </c>
      <c r="IO55" s="207" t="s">
        <v>69</v>
      </c>
      <c r="IP55" s="207" t="s">
        <v>69</v>
      </c>
      <c r="IQ55" s="207" t="s">
        <v>69</v>
      </c>
      <c r="IR55" s="207" t="s">
        <v>69</v>
      </c>
      <c r="IS55" s="207" t="s">
        <v>69</v>
      </c>
      <c r="IT55" s="207" t="s">
        <v>69</v>
      </c>
      <c r="IU55" s="207" t="s">
        <v>69</v>
      </c>
      <c r="IV55" s="207" t="s">
        <v>69</v>
      </c>
      <c r="IW55" s="207" t="s">
        <v>69</v>
      </c>
      <c r="IX55" s="207" t="s">
        <v>69</v>
      </c>
      <c r="IY55" s="207" t="s">
        <v>69</v>
      </c>
      <c r="IZ55" s="207" t="s">
        <v>69</v>
      </c>
      <c r="JA55" s="207" t="s">
        <v>69</v>
      </c>
      <c r="JB55" s="207" t="s">
        <v>69</v>
      </c>
      <c r="JC55" s="207" t="s">
        <v>69</v>
      </c>
      <c r="JD55" s="207" t="s">
        <v>69</v>
      </c>
      <c r="JE55" s="207" t="s">
        <v>69</v>
      </c>
      <c r="JF55" s="207" t="s">
        <v>69</v>
      </c>
      <c r="JG55" s="207" t="s">
        <v>69</v>
      </c>
      <c r="JH55" s="207" t="s">
        <v>69</v>
      </c>
      <c r="JI55" s="207" t="s">
        <v>69</v>
      </c>
      <c r="JJ55" s="207" t="s">
        <v>69</v>
      </c>
      <c r="JK55" s="207" t="s">
        <v>69</v>
      </c>
      <c r="JL55" s="207" t="s">
        <v>69</v>
      </c>
      <c r="JM55" s="207" t="s">
        <v>69</v>
      </c>
      <c r="JN55" s="207" t="s">
        <v>69</v>
      </c>
      <c r="JO55" s="207" t="s">
        <v>69</v>
      </c>
      <c r="JP55" s="207" t="s">
        <v>69</v>
      </c>
      <c r="JQ55" s="207" t="s">
        <v>69</v>
      </c>
      <c r="JR55" s="207" t="s">
        <v>69</v>
      </c>
      <c r="JS55" s="207" t="s">
        <v>69</v>
      </c>
      <c r="JT55" s="207" t="s">
        <v>69</v>
      </c>
      <c r="JU55" s="207" t="s">
        <v>69</v>
      </c>
      <c r="JV55" s="207" t="s">
        <v>69</v>
      </c>
      <c r="JW55" s="207" t="s">
        <v>69</v>
      </c>
      <c r="JX55" s="207" t="s">
        <v>69</v>
      </c>
      <c r="JY55" s="207" t="s">
        <v>69</v>
      </c>
      <c r="JZ55" s="207" t="s">
        <v>69</v>
      </c>
      <c r="KA55" s="207" t="s">
        <v>69</v>
      </c>
      <c r="KB55" s="207" t="s">
        <v>69</v>
      </c>
      <c r="KC55" s="207" t="s">
        <v>69</v>
      </c>
      <c r="KD55" s="207" t="s">
        <v>69</v>
      </c>
      <c r="KE55" s="207" t="s">
        <v>69</v>
      </c>
      <c r="KF55" s="207" t="s">
        <v>69</v>
      </c>
      <c r="KG55" s="207" t="s">
        <v>69</v>
      </c>
      <c r="KH55" s="207" t="s">
        <v>69</v>
      </c>
      <c r="KI55" s="207" t="s">
        <v>69</v>
      </c>
      <c r="KJ55" s="207" t="s">
        <v>69</v>
      </c>
      <c r="KK55" s="207" t="s">
        <v>69</v>
      </c>
      <c r="KL55" s="207" t="s">
        <v>69</v>
      </c>
      <c r="KM55" s="207" t="s">
        <v>69</v>
      </c>
      <c r="KN55" s="207" t="s">
        <v>69</v>
      </c>
      <c r="KO55" s="207" t="s">
        <v>69</v>
      </c>
      <c r="KP55" s="207" t="s">
        <v>69</v>
      </c>
      <c r="KQ55" s="207" t="s">
        <v>69</v>
      </c>
      <c r="KR55" s="207" t="s">
        <v>69</v>
      </c>
      <c r="KS55" s="207" t="s">
        <v>69</v>
      </c>
      <c r="KT55" s="207" t="s">
        <v>69</v>
      </c>
      <c r="KU55" s="207" t="s">
        <v>69</v>
      </c>
      <c r="KV55" s="207" t="s">
        <v>69</v>
      </c>
      <c r="KW55" s="207" t="s">
        <v>69</v>
      </c>
      <c r="KX55" s="207" t="s">
        <v>69</v>
      </c>
      <c r="KY55" s="207" t="s">
        <v>69</v>
      </c>
      <c r="KZ55" s="207" t="s">
        <v>69</v>
      </c>
      <c r="LA55" s="207" t="s">
        <v>69</v>
      </c>
      <c r="LB55" s="207" t="s">
        <v>69</v>
      </c>
      <c r="LC55" s="207" t="s">
        <v>69</v>
      </c>
      <c r="LD55" s="207" t="s">
        <v>69</v>
      </c>
      <c r="LE55" s="207" t="s">
        <v>69</v>
      </c>
      <c r="LF55" s="207" t="s">
        <v>69</v>
      </c>
      <c r="LG55" s="207" t="s">
        <v>69</v>
      </c>
      <c r="LH55" s="207" t="s">
        <v>69</v>
      </c>
      <c r="LI55" s="207" t="s">
        <v>69</v>
      </c>
      <c r="LJ55" s="207" t="s">
        <v>69</v>
      </c>
      <c r="LK55" s="207" t="s">
        <v>69</v>
      </c>
      <c r="LL55" s="207" t="s">
        <v>69</v>
      </c>
      <c r="LM55" s="207" t="s">
        <v>69</v>
      </c>
      <c r="LN55" s="207" t="s">
        <v>69</v>
      </c>
      <c r="LO55" s="207" t="s">
        <v>69</v>
      </c>
      <c r="LP55" s="207" t="s">
        <v>69</v>
      </c>
      <c r="LQ55" s="207" t="s">
        <v>69</v>
      </c>
      <c r="LR55" s="207" t="s">
        <v>69</v>
      </c>
      <c r="LS55" s="207" t="s">
        <v>69</v>
      </c>
      <c r="LT55" s="207" t="s">
        <v>69</v>
      </c>
      <c r="LU55" s="207" t="s">
        <v>69</v>
      </c>
      <c r="LV55" s="207" t="s">
        <v>69</v>
      </c>
      <c r="LW55" s="207" t="s">
        <v>69</v>
      </c>
      <c r="LX55" s="207" t="s">
        <v>69</v>
      </c>
      <c r="LY55" s="207" t="s">
        <v>69</v>
      </c>
      <c r="LZ55" s="207" t="s">
        <v>69</v>
      </c>
      <c r="MA55" s="207" t="s">
        <v>69</v>
      </c>
      <c r="MB55" s="207" t="s">
        <v>69</v>
      </c>
      <c r="MC55" s="207" t="s">
        <v>69</v>
      </c>
      <c r="MD55" s="207" t="s">
        <v>69</v>
      </c>
      <c r="ME55" s="207" t="s">
        <v>69</v>
      </c>
      <c r="MF55" s="207" t="s">
        <v>69</v>
      </c>
      <c r="MG55" s="207" t="s">
        <v>69</v>
      </c>
      <c r="MH55" s="207" t="s">
        <v>69</v>
      </c>
      <c r="MI55" s="207" t="s">
        <v>69</v>
      </c>
      <c r="MJ55" s="207" t="s">
        <v>69</v>
      </c>
      <c r="MK55" s="207" t="s">
        <v>69</v>
      </c>
      <c r="ML55" s="207" t="s">
        <v>69</v>
      </c>
      <c r="MM55" s="207" t="s">
        <v>69</v>
      </c>
      <c r="MN55" s="207" t="s">
        <v>69</v>
      </c>
      <c r="MO55" s="207" t="s">
        <v>69</v>
      </c>
      <c r="MP55" s="207" t="s">
        <v>69</v>
      </c>
      <c r="MQ55" s="207" t="s">
        <v>69</v>
      </c>
      <c r="MR55" s="207" t="s">
        <v>69</v>
      </c>
      <c r="MS55" s="207" t="s">
        <v>69</v>
      </c>
      <c r="MT55" s="207" t="s">
        <v>69</v>
      </c>
      <c r="MU55" s="207" t="s">
        <v>69</v>
      </c>
      <c r="MV55" s="207" t="s">
        <v>69</v>
      </c>
      <c r="MW55" s="207" t="s">
        <v>69</v>
      </c>
      <c r="MX55" s="207" t="s">
        <v>69</v>
      </c>
      <c r="MY55" s="207" t="s">
        <v>69</v>
      </c>
      <c r="MZ55" s="207" t="s">
        <v>69</v>
      </c>
      <c r="NA55" s="207" t="s">
        <v>69</v>
      </c>
      <c r="NB55" s="207" t="s">
        <v>69</v>
      </c>
      <c r="NC55" s="207" t="s">
        <v>69</v>
      </c>
      <c r="ND55" s="207" t="s">
        <v>69</v>
      </c>
      <c r="NE55" s="207" t="s">
        <v>69</v>
      </c>
      <c r="NF55" s="207" t="s">
        <v>69</v>
      </c>
      <c r="NG55" s="207" t="s">
        <v>69</v>
      </c>
      <c r="NH55" s="207" t="s">
        <v>69</v>
      </c>
      <c r="NI55" s="207" t="s">
        <v>69</v>
      </c>
      <c r="NJ55" s="207" t="s">
        <v>69</v>
      </c>
      <c r="NK55" s="207" t="s">
        <v>69</v>
      </c>
      <c r="NL55" s="207" t="s">
        <v>69</v>
      </c>
      <c r="NM55" s="207" t="s">
        <v>69</v>
      </c>
      <c r="NN55" s="207" t="s">
        <v>69</v>
      </c>
      <c r="NO55" s="207" t="s">
        <v>69</v>
      </c>
      <c r="NP55" s="207" t="s">
        <v>69</v>
      </c>
      <c r="NQ55" s="207" t="s">
        <v>69</v>
      </c>
      <c r="NR55" s="207" t="s">
        <v>69</v>
      </c>
      <c r="NS55" s="207" t="s">
        <v>69</v>
      </c>
      <c r="NT55" s="207" t="s">
        <v>69</v>
      </c>
      <c r="NU55" s="207" t="s">
        <v>69</v>
      </c>
      <c r="NV55" s="207" t="s">
        <v>69</v>
      </c>
      <c r="NW55" s="207" t="s">
        <v>69</v>
      </c>
      <c r="NX55" s="207" t="s">
        <v>69</v>
      </c>
      <c r="NY55" s="207" t="s">
        <v>69</v>
      </c>
      <c r="NZ55" s="207" t="s">
        <v>69</v>
      </c>
      <c r="OA55" s="207" t="s">
        <v>69</v>
      </c>
      <c r="OB55" s="207" t="s">
        <v>69</v>
      </c>
      <c r="OC55" s="207" t="s">
        <v>69</v>
      </c>
      <c r="OD55" s="207" t="s">
        <v>69</v>
      </c>
      <c r="OE55" s="207" t="s">
        <v>69</v>
      </c>
      <c r="OF55" s="207" t="s">
        <v>69</v>
      </c>
      <c r="OG55" s="207" t="s">
        <v>69</v>
      </c>
      <c r="OH55" s="207" t="s">
        <v>69</v>
      </c>
      <c r="OI55" s="207" t="s">
        <v>69</v>
      </c>
      <c r="OJ55" s="207" t="s">
        <v>69</v>
      </c>
      <c r="OK55" s="207" t="s">
        <v>69</v>
      </c>
      <c r="OL55" s="207" t="s">
        <v>69</v>
      </c>
      <c r="OM55" s="207" t="s">
        <v>69</v>
      </c>
      <c r="ON55" s="207" t="s">
        <v>69</v>
      </c>
      <c r="OO55" s="207" t="s">
        <v>69</v>
      </c>
      <c r="OP55" s="207" t="s">
        <v>69</v>
      </c>
      <c r="OQ55" s="207" t="s">
        <v>69</v>
      </c>
      <c r="OR55" s="207" t="s">
        <v>69</v>
      </c>
      <c r="OS55" s="207" t="s">
        <v>69</v>
      </c>
      <c r="OT55" s="207" t="s">
        <v>69</v>
      </c>
      <c r="OU55" s="207" t="s">
        <v>69</v>
      </c>
      <c r="OV55" s="207" t="s">
        <v>69</v>
      </c>
      <c r="OW55" s="207" t="s">
        <v>69</v>
      </c>
      <c r="OX55" s="207" t="s">
        <v>69</v>
      </c>
      <c r="OY55" s="207" t="s">
        <v>69</v>
      </c>
      <c r="OZ55" s="207" t="s">
        <v>69</v>
      </c>
      <c r="PA55" s="207" t="s">
        <v>69</v>
      </c>
      <c r="PB55" s="207" t="s">
        <v>69</v>
      </c>
      <c r="PC55" s="207" t="s">
        <v>69</v>
      </c>
      <c r="PD55" s="207" t="s">
        <v>69</v>
      </c>
      <c r="PE55" s="207" t="s">
        <v>69</v>
      </c>
      <c r="PF55" s="207" t="s">
        <v>69</v>
      </c>
      <c r="PG55" s="207" t="s">
        <v>69</v>
      </c>
      <c r="PH55" s="207" t="s">
        <v>69</v>
      </c>
      <c r="PI55" s="207" t="s">
        <v>69</v>
      </c>
      <c r="PJ55" s="207" t="s">
        <v>69</v>
      </c>
      <c r="PK55" s="207" t="s">
        <v>69</v>
      </c>
      <c r="PL55" s="207" t="s">
        <v>69</v>
      </c>
      <c r="PM55" s="207" t="s">
        <v>69</v>
      </c>
      <c r="PN55" s="207" t="s">
        <v>69</v>
      </c>
      <c r="PO55" s="207" t="s">
        <v>69</v>
      </c>
      <c r="PP55" s="207" t="s">
        <v>69</v>
      </c>
      <c r="PQ55" s="207" t="s">
        <v>69</v>
      </c>
      <c r="PR55" s="207" t="s">
        <v>69</v>
      </c>
      <c r="PS55" s="207" t="s">
        <v>69</v>
      </c>
      <c r="PT55" s="207" t="s">
        <v>69</v>
      </c>
      <c r="PU55" s="207" t="s">
        <v>69</v>
      </c>
      <c r="PV55" s="207" t="s">
        <v>69</v>
      </c>
      <c r="PW55" s="207" t="s">
        <v>69</v>
      </c>
      <c r="PX55" s="207" t="s">
        <v>69</v>
      </c>
      <c r="PY55" s="207" t="s">
        <v>69</v>
      </c>
      <c r="PZ55" s="207" t="s">
        <v>69</v>
      </c>
      <c r="QA55" s="207" t="s">
        <v>69</v>
      </c>
      <c r="QB55" s="207" t="s">
        <v>69</v>
      </c>
      <c r="QC55" s="207" t="s">
        <v>69</v>
      </c>
      <c r="QD55" s="207" t="s">
        <v>69</v>
      </c>
      <c r="QE55" s="207" t="s">
        <v>69</v>
      </c>
      <c r="QF55" s="207" t="s">
        <v>69</v>
      </c>
      <c r="QG55" s="207" t="s">
        <v>69</v>
      </c>
      <c r="QH55" s="207" t="s">
        <v>69</v>
      </c>
      <c r="QI55" s="207" t="s">
        <v>69</v>
      </c>
      <c r="QJ55" s="207" t="s">
        <v>69</v>
      </c>
      <c r="QK55" s="207" t="s">
        <v>69</v>
      </c>
      <c r="QL55" s="207" t="s">
        <v>69</v>
      </c>
      <c r="QM55" s="207" t="s">
        <v>69</v>
      </c>
      <c r="QN55" s="207" t="s">
        <v>69</v>
      </c>
      <c r="QO55" s="207" t="s">
        <v>69</v>
      </c>
      <c r="QP55" s="207" t="s">
        <v>69</v>
      </c>
      <c r="QQ55" s="207" t="s">
        <v>69</v>
      </c>
      <c r="QR55" s="207" t="s">
        <v>69</v>
      </c>
      <c r="QS55" s="207" t="s">
        <v>69</v>
      </c>
      <c r="QT55" s="207" t="s">
        <v>69</v>
      </c>
      <c r="QU55" s="207" t="s">
        <v>69</v>
      </c>
      <c r="QV55" s="207" t="s">
        <v>69</v>
      </c>
      <c r="QW55" s="207" t="s">
        <v>69</v>
      </c>
      <c r="QX55" s="207" t="s">
        <v>69</v>
      </c>
      <c r="QY55" s="207" t="s">
        <v>69</v>
      </c>
      <c r="QZ55" s="207" t="s">
        <v>69</v>
      </c>
      <c r="RA55" s="207" t="s">
        <v>69</v>
      </c>
      <c r="RB55" s="207" t="s">
        <v>69</v>
      </c>
      <c r="RC55" s="207" t="s">
        <v>69</v>
      </c>
      <c r="RD55" s="207" t="s">
        <v>69</v>
      </c>
      <c r="RE55" s="207" t="s">
        <v>69</v>
      </c>
      <c r="RF55" s="207" t="s">
        <v>69</v>
      </c>
      <c r="RG55" s="207" t="s">
        <v>69</v>
      </c>
      <c r="RH55" s="207" t="s">
        <v>69</v>
      </c>
      <c r="RI55" s="207" t="s">
        <v>69</v>
      </c>
      <c r="RJ55" s="207" t="s">
        <v>69</v>
      </c>
      <c r="RK55" s="207" t="s">
        <v>69</v>
      </c>
      <c r="RL55" s="207" t="s">
        <v>69</v>
      </c>
      <c r="RM55" s="207" t="s">
        <v>69</v>
      </c>
      <c r="RN55" s="207" t="s">
        <v>69</v>
      </c>
      <c r="RO55" s="207" t="s">
        <v>69</v>
      </c>
      <c r="RP55" s="207" t="s">
        <v>69</v>
      </c>
      <c r="RQ55" s="207" t="s">
        <v>69</v>
      </c>
      <c r="RR55" s="207" t="s">
        <v>69</v>
      </c>
      <c r="RS55" s="207" t="s">
        <v>69</v>
      </c>
      <c r="RT55" s="207" t="s">
        <v>69</v>
      </c>
      <c r="RU55" s="207" t="s">
        <v>69</v>
      </c>
      <c r="RV55" s="207" t="s">
        <v>69</v>
      </c>
      <c r="RW55" s="207" t="s">
        <v>69</v>
      </c>
      <c r="RX55" s="207" t="s">
        <v>69</v>
      </c>
      <c r="RY55" s="207" t="s">
        <v>69</v>
      </c>
      <c r="RZ55" s="207" t="s">
        <v>69</v>
      </c>
      <c r="SA55" s="207" t="s">
        <v>69</v>
      </c>
      <c r="SB55" s="207" t="s">
        <v>69</v>
      </c>
      <c r="SC55" s="207" t="s">
        <v>69</v>
      </c>
      <c r="SD55" s="207" t="s">
        <v>69</v>
      </c>
      <c r="SE55" s="207" t="s">
        <v>69</v>
      </c>
      <c r="SF55" s="207" t="s">
        <v>69</v>
      </c>
      <c r="SG55" s="207" t="s">
        <v>69</v>
      </c>
      <c r="SH55" s="207" t="s">
        <v>69</v>
      </c>
      <c r="SI55" s="207" t="s">
        <v>69</v>
      </c>
      <c r="SJ55" s="207" t="s">
        <v>69</v>
      </c>
      <c r="SK55" s="207" t="s">
        <v>69</v>
      </c>
      <c r="SL55" s="207" t="s">
        <v>69</v>
      </c>
      <c r="SM55" s="207" t="s">
        <v>69</v>
      </c>
      <c r="SN55" s="207" t="s">
        <v>69</v>
      </c>
      <c r="SO55" s="207" t="s">
        <v>69</v>
      </c>
      <c r="SP55" s="207" t="s">
        <v>69</v>
      </c>
      <c r="SQ55" s="207" t="s">
        <v>69</v>
      </c>
      <c r="SR55" s="207" t="s">
        <v>69</v>
      </c>
      <c r="SS55" s="207" t="s">
        <v>69</v>
      </c>
      <c r="ST55" s="207" t="s">
        <v>69</v>
      </c>
      <c r="SU55" s="207" t="s">
        <v>69</v>
      </c>
      <c r="SV55" s="207" t="s">
        <v>69</v>
      </c>
      <c r="SW55" s="207" t="s">
        <v>69</v>
      </c>
      <c r="SX55" s="207" t="s">
        <v>69</v>
      </c>
      <c r="SY55" s="207" t="s">
        <v>69</v>
      </c>
      <c r="SZ55" s="207" t="s">
        <v>69</v>
      </c>
      <c r="TA55" s="207" t="s">
        <v>69</v>
      </c>
      <c r="TB55" s="207" t="s">
        <v>69</v>
      </c>
      <c r="TC55" s="207" t="s">
        <v>69</v>
      </c>
      <c r="TD55" s="207" t="s">
        <v>69</v>
      </c>
      <c r="TE55" s="207" t="s">
        <v>69</v>
      </c>
      <c r="TF55" s="207" t="s">
        <v>69</v>
      </c>
      <c r="TG55" s="207" t="s">
        <v>69</v>
      </c>
      <c r="TH55" s="207" t="s">
        <v>69</v>
      </c>
      <c r="TI55" s="207" t="s">
        <v>69</v>
      </c>
      <c r="TJ55" s="207" t="s">
        <v>69</v>
      </c>
      <c r="TK55" s="207" t="s">
        <v>69</v>
      </c>
      <c r="TL55" s="207" t="s">
        <v>69</v>
      </c>
      <c r="TM55" s="207" t="s">
        <v>69</v>
      </c>
      <c r="TN55" s="207" t="s">
        <v>69</v>
      </c>
      <c r="TO55" s="207" t="s">
        <v>69</v>
      </c>
      <c r="TP55" s="207" t="s">
        <v>69</v>
      </c>
      <c r="TQ55" s="207" t="s">
        <v>69</v>
      </c>
      <c r="TR55" s="207" t="s">
        <v>69</v>
      </c>
      <c r="TS55" s="207" t="s">
        <v>69</v>
      </c>
      <c r="TT55" s="207" t="s">
        <v>69</v>
      </c>
      <c r="TU55" s="207" t="s">
        <v>69</v>
      </c>
      <c r="TV55" s="207" t="s">
        <v>69</v>
      </c>
      <c r="TW55" s="207" t="s">
        <v>69</v>
      </c>
      <c r="TX55" s="207" t="s">
        <v>69</v>
      </c>
      <c r="TY55" s="207" t="s">
        <v>69</v>
      </c>
      <c r="TZ55" s="207" t="s">
        <v>69</v>
      </c>
      <c r="UA55" s="207" t="s">
        <v>69</v>
      </c>
      <c r="UB55" s="207" t="s">
        <v>69</v>
      </c>
      <c r="UC55" s="207" t="s">
        <v>69</v>
      </c>
      <c r="UD55" s="207" t="s">
        <v>69</v>
      </c>
      <c r="UE55" s="207" t="s">
        <v>69</v>
      </c>
      <c r="UF55" s="207" t="s">
        <v>69</v>
      </c>
      <c r="UG55" s="207" t="s">
        <v>69</v>
      </c>
      <c r="UH55" s="207" t="s">
        <v>69</v>
      </c>
      <c r="UI55" s="207" t="s">
        <v>69</v>
      </c>
      <c r="UJ55" s="207" t="s">
        <v>69</v>
      </c>
      <c r="UK55" s="207" t="s">
        <v>69</v>
      </c>
      <c r="UL55" s="207" t="s">
        <v>69</v>
      </c>
      <c r="UM55" s="207" t="s">
        <v>69</v>
      </c>
      <c r="UN55" s="207" t="s">
        <v>69</v>
      </c>
      <c r="UO55" s="207" t="s">
        <v>69</v>
      </c>
      <c r="UP55" s="207" t="s">
        <v>69</v>
      </c>
      <c r="UQ55" s="207" t="s">
        <v>69</v>
      </c>
      <c r="UR55" s="207" t="s">
        <v>69</v>
      </c>
      <c r="US55" s="207" t="s">
        <v>69</v>
      </c>
      <c r="UT55" s="207" t="s">
        <v>69</v>
      </c>
      <c r="UU55" s="207" t="s">
        <v>69</v>
      </c>
      <c r="UV55" s="207" t="s">
        <v>69</v>
      </c>
      <c r="UW55" s="207" t="s">
        <v>69</v>
      </c>
      <c r="UX55" s="207" t="s">
        <v>69</v>
      </c>
      <c r="UY55" s="207" t="s">
        <v>69</v>
      </c>
      <c r="UZ55" s="207" t="s">
        <v>69</v>
      </c>
      <c r="VA55" s="207" t="s">
        <v>69</v>
      </c>
      <c r="VB55" s="207" t="s">
        <v>69</v>
      </c>
      <c r="VC55" s="207" t="s">
        <v>69</v>
      </c>
      <c r="VD55" s="207" t="s">
        <v>69</v>
      </c>
      <c r="VE55" s="207" t="s">
        <v>69</v>
      </c>
      <c r="VF55" s="207" t="s">
        <v>69</v>
      </c>
      <c r="VG55" s="207" t="s">
        <v>69</v>
      </c>
      <c r="VH55" s="207" t="s">
        <v>69</v>
      </c>
      <c r="VI55" s="207" t="s">
        <v>69</v>
      </c>
      <c r="VJ55" s="207" t="s">
        <v>69</v>
      </c>
      <c r="VK55" s="207" t="s">
        <v>69</v>
      </c>
      <c r="VL55" s="207" t="s">
        <v>69</v>
      </c>
      <c r="VM55" s="207" t="s">
        <v>69</v>
      </c>
      <c r="VN55" s="207" t="s">
        <v>69</v>
      </c>
      <c r="VO55" s="207" t="s">
        <v>69</v>
      </c>
      <c r="VP55" s="207" t="s">
        <v>69</v>
      </c>
      <c r="VQ55" s="207" t="s">
        <v>69</v>
      </c>
      <c r="VR55" s="207" t="s">
        <v>69</v>
      </c>
      <c r="VS55" s="207" t="s">
        <v>69</v>
      </c>
      <c r="VT55" s="207" t="s">
        <v>69</v>
      </c>
      <c r="VU55" s="207" t="s">
        <v>69</v>
      </c>
      <c r="VV55" s="207" t="s">
        <v>69</v>
      </c>
      <c r="VW55" s="207" t="s">
        <v>69</v>
      </c>
      <c r="VX55" s="207" t="s">
        <v>69</v>
      </c>
      <c r="VY55" s="207" t="s">
        <v>69</v>
      </c>
      <c r="VZ55" s="207" t="s">
        <v>69</v>
      </c>
      <c r="WA55" s="207" t="s">
        <v>69</v>
      </c>
      <c r="WB55" s="207" t="s">
        <v>69</v>
      </c>
      <c r="WC55" s="207" t="s">
        <v>69</v>
      </c>
      <c r="WD55" s="207" t="s">
        <v>69</v>
      </c>
      <c r="WE55" s="207" t="s">
        <v>69</v>
      </c>
      <c r="WF55" s="207" t="s">
        <v>69</v>
      </c>
      <c r="WG55" s="207" t="s">
        <v>69</v>
      </c>
      <c r="WH55" s="207" t="s">
        <v>69</v>
      </c>
      <c r="WI55" s="207" t="s">
        <v>69</v>
      </c>
      <c r="WJ55" s="207" t="s">
        <v>69</v>
      </c>
      <c r="WK55" s="207" t="s">
        <v>69</v>
      </c>
      <c r="WL55" s="207" t="s">
        <v>69</v>
      </c>
      <c r="WM55" s="207" t="s">
        <v>69</v>
      </c>
      <c r="WN55" s="207" t="s">
        <v>69</v>
      </c>
      <c r="WO55" s="207" t="s">
        <v>69</v>
      </c>
      <c r="WP55" s="207" t="s">
        <v>69</v>
      </c>
      <c r="WQ55" s="207" t="s">
        <v>69</v>
      </c>
      <c r="WR55" s="207" t="s">
        <v>69</v>
      </c>
      <c r="WS55" s="207" t="s">
        <v>69</v>
      </c>
      <c r="WT55" s="207" t="s">
        <v>69</v>
      </c>
      <c r="WU55" s="207" t="s">
        <v>69</v>
      </c>
      <c r="WV55" s="207" t="s">
        <v>69</v>
      </c>
      <c r="WW55" s="207" t="s">
        <v>69</v>
      </c>
      <c r="WX55" s="207" t="s">
        <v>69</v>
      </c>
      <c r="WY55" s="207" t="s">
        <v>69</v>
      </c>
      <c r="WZ55" s="207" t="s">
        <v>69</v>
      </c>
      <c r="XA55" s="207" t="s">
        <v>69</v>
      </c>
      <c r="XB55" s="207" t="s">
        <v>69</v>
      </c>
      <c r="XC55" s="207" t="s">
        <v>69</v>
      </c>
      <c r="XD55" s="207" t="s">
        <v>69</v>
      </c>
      <c r="XE55" s="207" t="s">
        <v>69</v>
      </c>
      <c r="XF55" s="207" t="s">
        <v>69</v>
      </c>
      <c r="XG55" s="207" t="s">
        <v>69</v>
      </c>
      <c r="XH55" s="207" t="s">
        <v>69</v>
      </c>
      <c r="XI55" s="207" t="s">
        <v>69</v>
      </c>
      <c r="XJ55" s="207" t="s">
        <v>69</v>
      </c>
      <c r="XK55" s="207" t="s">
        <v>69</v>
      </c>
      <c r="XL55" s="207" t="s">
        <v>69</v>
      </c>
      <c r="XM55" s="207" t="s">
        <v>69</v>
      </c>
      <c r="XN55" s="207" t="s">
        <v>69</v>
      </c>
      <c r="XO55" s="207" t="s">
        <v>69</v>
      </c>
      <c r="XP55" s="207" t="s">
        <v>69</v>
      </c>
      <c r="XQ55" s="207" t="s">
        <v>69</v>
      </c>
      <c r="XR55" s="207" t="s">
        <v>69</v>
      </c>
      <c r="XS55" s="207" t="s">
        <v>69</v>
      </c>
      <c r="XT55" s="207" t="s">
        <v>69</v>
      </c>
      <c r="XU55" s="207" t="s">
        <v>69</v>
      </c>
      <c r="XV55" s="207" t="s">
        <v>69</v>
      </c>
      <c r="XW55" s="207" t="s">
        <v>69</v>
      </c>
      <c r="XX55" s="207" t="s">
        <v>69</v>
      </c>
      <c r="XY55" s="207" t="s">
        <v>69</v>
      </c>
      <c r="XZ55" s="207" t="s">
        <v>69</v>
      </c>
      <c r="YA55" s="207" t="s">
        <v>69</v>
      </c>
      <c r="YB55" s="207" t="s">
        <v>69</v>
      </c>
      <c r="YC55" s="207" t="s">
        <v>69</v>
      </c>
      <c r="YD55" s="207" t="s">
        <v>69</v>
      </c>
      <c r="YE55" s="207" t="s">
        <v>69</v>
      </c>
      <c r="YF55" s="207" t="s">
        <v>69</v>
      </c>
      <c r="YG55" s="207" t="s">
        <v>69</v>
      </c>
      <c r="YH55" s="207" t="s">
        <v>69</v>
      </c>
      <c r="YI55" s="207" t="s">
        <v>69</v>
      </c>
      <c r="YJ55" s="207" t="s">
        <v>69</v>
      </c>
      <c r="YK55" s="207" t="s">
        <v>69</v>
      </c>
      <c r="YL55" s="207" t="s">
        <v>69</v>
      </c>
      <c r="YM55" s="207" t="s">
        <v>69</v>
      </c>
      <c r="YN55" s="207" t="s">
        <v>69</v>
      </c>
      <c r="YO55" s="207" t="s">
        <v>69</v>
      </c>
      <c r="YP55" s="207" t="s">
        <v>69</v>
      </c>
      <c r="YQ55" s="207" t="s">
        <v>69</v>
      </c>
      <c r="YR55" s="207" t="s">
        <v>69</v>
      </c>
      <c r="YS55" s="207" t="s">
        <v>69</v>
      </c>
      <c r="YT55" s="207" t="s">
        <v>69</v>
      </c>
      <c r="YU55" s="207" t="s">
        <v>69</v>
      </c>
      <c r="YV55" s="207" t="s">
        <v>69</v>
      </c>
      <c r="YW55" s="207" t="s">
        <v>69</v>
      </c>
      <c r="YX55" s="207" t="s">
        <v>69</v>
      </c>
      <c r="YY55" s="207" t="s">
        <v>69</v>
      </c>
      <c r="YZ55" s="207" t="s">
        <v>69</v>
      </c>
      <c r="ZA55" s="207" t="s">
        <v>69</v>
      </c>
      <c r="ZB55" s="207" t="s">
        <v>69</v>
      </c>
      <c r="ZC55" s="207" t="s">
        <v>69</v>
      </c>
      <c r="ZD55" s="207" t="s">
        <v>69</v>
      </c>
      <c r="ZE55" s="207" t="s">
        <v>69</v>
      </c>
      <c r="ZF55" s="207" t="s">
        <v>69</v>
      </c>
      <c r="ZG55" s="207" t="s">
        <v>69</v>
      </c>
      <c r="ZH55" s="207" t="s">
        <v>69</v>
      </c>
      <c r="ZI55" s="207" t="s">
        <v>69</v>
      </c>
      <c r="ZJ55" s="207" t="s">
        <v>69</v>
      </c>
      <c r="ZK55" s="207" t="s">
        <v>69</v>
      </c>
      <c r="ZL55" s="207" t="s">
        <v>69</v>
      </c>
      <c r="ZM55" s="207" t="s">
        <v>69</v>
      </c>
      <c r="ZN55" s="207" t="s">
        <v>69</v>
      </c>
      <c r="ZO55" s="207" t="s">
        <v>69</v>
      </c>
      <c r="ZP55" s="207" t="s">
        <v>69</v>
      </c>
      <c r="ZQ55" s="207" t="s">
        <v>69</v>
      </c>
      <c r="ZR55" s="207" t="s">
        <v>69</v>
      </c>
      <c r="ZS55" s="207" t="s">
        <v>69</v>
      </c>
      <c r="ZT55" s="207" t="s">
        <v>69</v>
      </c>
      <c r="ZU55" s="207" t="s">
        <v>69</v>
      </c>
      <c r="ZV55" s="207" t="s">
        <v>69</v>
      </c>
      <c r="ZW55" s="207" t="s">
        <v>69</v>
      </c>
      <c r="ZX55" s="207" t="s">
        <v>69</v>
      </c>
      <c r="ZY55" s="207" t="s">
        <v>69</v>
      </c>
      <c r="ZZ55" s="207" t="s">
        <v>69</v>
      </c>
      <c r="AAA55" s="207" t="s">
        <v>158</v>
      </c>
      <c r="AAB55" s="207" t="s">
        <v>158</v>
      </c>
      <c r="AAC55" s="207" t="s">
        <v>158</v>
      </c>
      <c r="AAD55" s="207" t="s">
        <v>158</v>
      </c>
      <c r="AAE55" s="207" t="s">
        <v>158</v>
      </c>
      <c r="AAF55" s="207" t="s">
        <v>158</v>
      </c>
      <c r="AAG55" s="207" t="s">
        <v>158</v>
      </c>
      <c r="AAH55" s="207" t="s">
        <v>158</v>
      </c>
      <c r="AAI55" s="207" t="s">
        <v>158</v>
      </c>
      <c r="AAJ55" s="207" t="s">
        <v>158</v>
      </c>
      <c r="AAK55" s="207" t="s">
        <v>158</v>
      </c>
      <c r="AAL55" s="207" t="s">
        <v>158</v>
      </c>
      <c r="AAM55" s="207" t="s">
        <v>158</v>
      </c>
      <c r="AAN55" s="207" t="s">
        <v>158</v>
      </c>
      <c r="AAO55" s="207" t="s">
        <v>158</v>
      </c>
      <c r="AAP55" s="207" t="s">
        <v>158</v>
      </c>
      <c r="AAQ55" s="207" t="s">
        <v>158</v>
      </c>
      <c r="AAR55" s="207" t="s">
        <v>158</v>
      </c>
      <c r="AAS55" s="207" t="s">
        <v>158</v>
      </c>
      <c r="AAT55" s="207" t="s">
        <v>158</v>
      </c>
      <c r="AAU55" s="207" t="s">
        <v>158</v>
      </c>
      <c r="AAV55" s="207" t="s">
        <v>158</v>
      </c>
      <c r="AAW55" s="207" t="s">
        <v>158</v>
      </c>
      <c r="AAX55" s="207" t="s">
        <v>158</v>
      </c>
      <c r="AAY55" s="207" t="s">
        <v>158</v>
      </c>
      <c r="AAZ55" s="207" t="s">
        <v>158</v>
      </c>
      <c r="ABA55" s="306">
        <f>(ÜBERSICHT!K55)</f>
        <v>0</v>
      </c>
      <c r="ABB55" s="195">
        <f>(ÜBERSICHT!L55)</f>
        <v>0</v>
      </c>
      <c r="ABC55" s="206">
        <f t="shared" si="123"/>
        <v>0</v>
      </c>
      <c r="ABD55" s="34">
        <f t="shared" si="124"/>
        <v>0</v>
      </c>
      <c r="ABE55" s="34">
        <f t="shared" si="125"/>
        <v>0</v>
      </c>
      <c r="ABF55" s="34">
        <f t="shared" si="126"/>
        <v>0</v>
      </c>
      <c r="ABG55" s="34">
        <f t="shared" si="127"/>
        <v>0</v>
      </c>
      <c r="ABH55" s="34">
        <f t="shared" si="128"/>
        <v>0</v>
      </c>
      <c r="ABI55" s="34">
        <f t="shared" si="129"/>
        <v>696</v>
      </c>
      <c r="ABJ55" s="73">
        <f t="shared" si="130"/>
        <v>696</v>
      </c>
      <c r="ABK55" s="28"/>
      <c r="ABM55" s="26"/>
      <c r="ABN55" s="75"/>
      <c r="ABO55" s="28"/>
      <c r="ABP55" s="271" t="str">
        <f>(Mitglieder!C56)</f>
        <v>Zy-///-06</v>
      </c>
      <c r="ABQ55" s="216" t="e">
        <f t="shared" si="103"/>
        <v>#DIV/0!</v>
      </c>
      <c r="ABR55" s="216" t="e">
        <f t="shared" si="104"/>
        <v>#DIV/0!</v>
      </c>
      <c r="ABS55" s="34">
        <f t="shared" si="131"/>
        <v>0</v>
      </c>
      <c r="ABT55" s="34">
        <f t="shared" si="132"/>
        <v>0</v>
      </c>
      <c r="ABU55" s="34">
        <f t="shared" si="133"/>
        <v>0</v>
      </c>
      <c r="ABV55" s="34">
        <f t="shared" si="134"/>
        <v>0</v>
      </c>
      <c r="ABW55" s="34">
        <f t="shared" si="135"/>
        <v>0</v>
      </c>
      <c r="ABX55" s="34">
        <f t="shared" si="136"/>
        <v>31</v>
      </c>
      <c r="ABY55" s="73">
        <f t="shared" si="16"/>
        <v>31</v>
      </c>
      <c r="ABZ55" s="216" t="e">
        <f t="shared" si="105"/>
        <v>#DIV/0!</v>
      </c>
      <c r="ACA55" s="34">
        <f t="shared" si="137"/>
        <v>0</v>
      </c>
      <c r="ACB55" s="34">
        <f t="shared" si="138"/>
        <v>0</v>
      </c>
      <c r="ACC55" s="34">
        <f t="shared" si="139"/>
        <v>0</v>
      </c>
      <c r="ACD55" s="34">
        <f t="shared" si="140"/>
        <v>0</v>
      </c>
      <c r="ACE55" s="34">
        <f t="shared" si="141"/>
        <v>0</v>
      </c>
      <c r="ACF55" s="34">
        <f t="shared" si="142"/>
        <v>31</v>
      </c>
      <c r="ACG55" s="73">
        <f t="shared" si="113"/>
        <v>31</v>
      </c>
      <c r="ACH55" s="216" t="e">
        <f t="shared" si="106"/>
        <v>#DIV/0!</v>
      </c>
      <c r="ACI55" s="34">
        <f t="shared" si="143"/>
        <v>0</v>
      </c>
      <c r="ACJ55" s="34">
        <f t="shared" si="144"/>
        <v>0</v>
      </c>
      <c r="ACK55" s="34">
        <f t="shared" si="145"/>
        <v>0</v>
      </c>
      <c r="ACL55" s="34">
        <f t="shared" si="146"/>
        <v>0</v>
      </c>
      <c r="ACM55" s="34">
        <f t="shared" si="147"/>
        <v>0</v>
      </c>
      <c r="ACN55" s="34">
        <f t="shared" si="148"/>
        <v>31</v>
      </c>
      <c r="ACO55" s="73">
        <f t="shared" si="114"/>
        <v>31</v>
      </c>
      <c r="ACP55" s="216" t="e">
        <f t="shared" si="107"/>
        <v>#DIV/0!</v>
      </c>
      <c r="ACQ55" s="34">
        <f t="shared" si="149"/>
        <v>0</v>
      </c>
      <c r="ACR55" s="34">
        <f t="shared" si="150"/>
        <v>0</v>
      </c>
      <c r="ACS55" s="34">
        <f t="shared" si="151"/>
        <v>0</v>
      </c>
      <c r="ACT55" s="34">
        <f t="shared" si="152"/>
        <v>0</v>
      </c>
      <c r="ACU55" s="34">
        <f t="shared" si="153"/>
        <v>0</v>
      </c>
      <c r="ACV55" s="34">
        <f t="shared" si="154"/>
        <v>30</v>
      </c>
      <c r="ACW55" s="73">
        <f t="shared" si="115"/>
        <v>30</v>
      </c>
      <c r="ACX55" s="216" t="e">
        <f t="shared" si="108"/>
        <v>#DIV/0!</v>
      </c>
      <c r="ACY55" s="34">
        <f t="shared" si="155"/>
        <v>0</v>
      </c>
      <c r="ACZ55" s="34">
        <f t="shared" si="156"/>
        <v>0</v>
      </c>
      <c r="ADA55" s="34">
        <f t="shared" si="157"/>
        <v>0</v>
      </c>
      <c r="ADB55" s="34">
        <f t="shared" si="158"/>
        <v>0</v>
      </c>
      <c r="ADC55" s="34">
        <f t="shared" si="159"/>
        <v>0</v>
      </c>
      <c r="ADD55" s="34">
        <f t="shared" si="160"/>
        <v>31</v>
      </c>
      <c r="ADE55" s="73">
        <f t="shared" si="116"/>
        <v>31</v>
      </c>
      <c r="ADF55" s="216" t="e">
        <f t="shared" si="109"/>
        <v>#DIV/0!</v>
      </c>
      <c r="ADG55" s="34">
        <f t="shared" si="161"/>
        <v>0</v>
      </c>
      <c r="ADH55" s="34">
        <f t="shared" si="162"/>
        <v>0</v>
      </c>
      <c r="ADI55" s="34">
        <f t="shared" si="163"/>
        <v>0</v>
      </c>
      <c r="ADJ55" s="34">
        <f t="shared" si="164"/>
        <v>0</v>
      </c>
      <c r="ADK55" s="34">
        <f t="shared" si="165"/>
        <v>0</v>
      </c>
      <c r="ADL55" s="34">
        <f t="shared" si="166"/>
        <v>30</v>
      </c>
      <c r="ADM55" s="73">
        <f t="shared" si="117"/>
        <v>30</v>
      </c>
      <c r="ADN55" s="216" t="e">
        <f t="shared" si="110"/>
        <v>#DIV/0!</v>
      </c>
      <c r="ADO55" s="34">
        <f t="shared" si="167"/>
        <v>0</v>
      </c>
      <c r="ADP55" s="34">
        <f t="shared" si="168"/>
        <v>0</v>
      </c>
      <c r="ADQ55" s="34">
        <f t="shared" si="169"/>
        <v>0</v>
      </c>
      <c r="ADR55" s="34">
        <f t="shared" si="170"/>
        <v>0</v>
      </c>
      <c r="ADS55" s="34">
        <f t="shared" si="171"/>
        <v>0</v>
      </c>
      <c r="ADT55" s="34">
        <f t="shared" si="172"/>
        <v>31</v>
      </c>
      <c r="ADU55" s="73">
        <f t="shared" si="118"/>
        <v>31</v>
      </c>
      <c r="ADV55" s="216" t="e">
        <f t="shared" si="111"/>
        <v>#DIV/0!</v>
      </c>
      <c r="ADW55" s="34">
        <f t="shared" si="72"/>
        <v>0</v>
      </c>
      <c r="ADX55" s="34">
        <f t="shared" si="73"/>
        <v>0</v>
      </c>
      <c r="ADY55" s="34">
        <f t="shared" si="74"/>
        <v>0</v>
      </c>
      <c r="ADZ55" s="34">
        <f t="shared" si="75"/>
        <v>0</v>
      </c>
      <c r="AEA55" s="34">
        <f t="shared" si="76"/>
        <v>0</v>
      </c>
      <c r="AEB55" s="34">
        <f t="shared" si="77"/>
        <v>31</v>
      </c>
      <c r="AEC55" s="73">
        <f t="shared" si="119"/>
        <v>31</v>
      </c>
      <c r="AED55" s="216" t="e">
        <f t="shared" si="112"/>
        <v>#DIV/0!</v>
      </c>
      <c r="AEE55" s="34">
        <f t="shared" si="79"/>
        <v>0</v>
      </c>
      <c r="AEF55" s="34">
        <f t="shared" si="80"/>
        <v>0</v>
      </c>
      <c r="AEG55" s="34">
        <f t="shared" si="81"/>
        <v>0</v>
      </c>
      <c r="AEH55" s="34">
        <f t="shared" si="82"/>
        <v>0</v>
      </c>
      <c r="AEI55" s="34">
        <f t="shared" si="83"/>
        <v>0</v>
      </c>
      <c r="AEJ55" s="34">
        <f t="shared" si="84"/>
        <v>10</v>
      </c>
      <c r="AEK55" s="73">
        <f t="shared" si="120"/>
        <v>10</v>
      </c>
    </row>
    <row r="56" spans="1:817" x14ac:dyDescent="0.3">
      <c r="A56" s="200"/>
      <c r="B56" s="290"/>
      <c r="C56" s="251" t="str">
        <f>(Mitglieder!C56)</f>
        <v>Zy-///-06</v>
      </c>
      <c r="D56" s="171" t="e">
        <f t="shared" si="121"/>
        <v>#DIV/0!</v>
      </c>
      <c r="E56" s="171" t="e">
        <f t="shared" si="122"/>
        <v>#DIV/0!</v>
      </c>
      <c r="F56" s="56"/>
      <c r="G56" s="207" t="s">
        <v>69</v>
      </c>
      <c r="H56" s="207" t="s">
        <v>69</v>
      </c>
      <c r="I56" s="207" t="s">
        <v>69</v>
      </c>
      <c r="J56" s="207" t="s">
        <v>69</v>
      </c>
      <c r="K56" s="207" t="s">
        <v>69</v>
      </c>
      <c r="L56" s="207" t="s">
        <v>69</v>
      </c>
      <c r="M56" s="207" t="s">
        <v>69</v>
      </c>
      <c r="N56" s="207" t="s">
        <v>69</v>
      </c>
      <c r="O56" s="207" t="s">
        <v>69</v>
      </c>
      <c r="P56" s="207" t="s">
        <v>69</v>
      </c>
      <c r="Q56" s="207" t="s">
        <v>69</v>
      </c>
      <c r="R56" s="207" t="s">
        <v>69</v>
      </c>
      <c r="S56" s="207" t="s">
        <v>69</v>
      </c>
      <c r="T56" s="207" t="s">
        <v>69</v>
      </c>
      <c r="U56" s="207" t="s">
        <v>69</v>
      </c>
      <c r="V56" s="207" t="s">
        <v>69</v>
      </c>
      <c r="W56" s="207" t="s">
        <v>69</v>
      </c>
      <c r="X56" s="207" t="s">
        <v>69</v>
      </c>
      <c r="Y56" s="207" t="s">
        <v>69</v>
      </c>
      <c r="Z56" s="207" t="s">
        <v>69</v>
      </c>
      <c r="AA56" s="207" t="s">
        <v>69</v>
      </c>
      <c r="AB56" s="207" t="s">
        <v>69</v>
      </c>
      <c r="AC56" s="207" t="s">
        <v>69</v>
      </c>
      <c r="AD56" s="207" t="s">
        <v>69</v>
      </c>
      <c r="AE56" s="207" t="s">
        <v>69</v>
      </c>
      <c r="AF56" s="207" t="s">
        <v>69</v>
      </c>
      <c r="AG56" s="207" t="s">
        <v>69</v>
      </c>
      <c r="AH56" s="207" t="s">
        <v>69</v>
      </c>
      <c r="AI56" s="207" t="s">
        <v>69</v>
      </c>
      <c r="AJ56" s="207" t="s">
        <v>69</v>
      </c>
      <c r="AK56" s="207" t="s">
        <v>69</v>
      </c>
      <c r="AL56" s="207" t="s">
        <v>69</v>
      </c>
      <c r="AM56" s="207" t="s">
        <v>69</v>
      </c>
      <c r="AN56" s="207" t="s">
        <v>69</v>
      </c>
      <c r="AO56" s="207" t="s">
        <v>69</v>
      </c>
      <c r="AP56" s="207" t="s">
        <v>69</v>
      </c>
      <c r="AQ56" s="207" t="s">
        <v>69</v>
      </c>
      <c r="AR56" s="207" t="s">
        <v>69</v>
      </c>
      <c r="AS56" s="207" t="s">
        <v>69</v>
      </c>
      <c r="AT56" s="207" t="s">
        <v>69</v>
      </c>
      <c r="AU56" s="207" t="s">
        <v>69</v>
      </c>
      <c r="AV56" s="207" t="s">
        <v>69</v>
      </c>
      <c r="AW56" s="207" t="s">
        <v>69</v>
      </c>
      <c r="AX56" s="207" t="s">
        <v>69</v>
      </c>
      <c r="AY56" s="207" t="s">
        <v>69</v>
      </c>
      <c r="AZ56" s="207" t="s">
        <v>69</v>
      </c>
      <c r="BA56" s="207" t="s">
        <v>69</v>
      </c>
      <c r="BB56" s="207" t="s">
        <v>69</v>
      </c>
      <c r="BC56" s="207" t="s">
        <v>69</v>
      </c>
      <c r="BD56" s="207" t="s">
        <v>69</v>
      </c>
      <c r="BE56" s="207" t="s">
        <v>69</v>
      </c>
      <c r="BF56" s="207" t="s">
        <v>69</v>
      </c>
      <c r="BG56" s="207" t="s">
        <v>69</v>
      </c>
      <c r="BH56" s="207" t="s">
        <v>69</v>
      </c>
      <c r="BI56" s="207" t="s">
        <v>69</v>
      </c>
      <c r="BJ56" s="207" t="s">
        <v>69</v>
      </c>
      <c r="BK56" s="207" t="s">
        <v>69</v>
      </c>
      <c r="BL56" s="207" t="s">
        <v>69</v>
      </c>
      <c r="BM56" s="207" t="s">
        <v>69</v>
      </c>
      <c r="BN56" s="207" t="s">
        <v>69</v>
      </c>
      <c r="BO56" s="207" t="s">
        <v>69</v>
      </c>
      <c r="BP56" s="207" t="s">
        <v>69</v>
      </c>
      <c r="BQ56" s="207" t="s">
        <v>69</v>
      </c>
      <c r="BR56" s="207" t="s">
        <v>69</v>
      </c>
      <c r="BS56" s="207" t="s">
        <v>69</v>
      </c>
      <c r="BT56" s="207" t="s">
        <v>69</v>
      </c>
      <c r="BU56" s="207" t="s">
        <v>69</v>
      </c>
      <c r="BV56" s="207" t="s">
        <v>69</v>
      </c>
      <c r="BW56" s="207" t="s">
        <v>69</v>
      </c>
      <c r="BX56" s="207" t="s">
        <v>69</v>
      </c>
      <c r="BY56" s="207" t="s">
        <v>69</v>
      </c>
      <c r="BZ56" s="207" t="s">
        <v>69</v>
      </c>
      <c r="CA56" s="207" t="s">
        <v>69</v>
      </c>
      <c r="CB56" s="207" t="s">
        <v>69</v>
      </c>
      <c r="CC56" s="207" t="s">
        <v>69</v>
      </c>
      <c r="CD56" s="207" t="s">
        <v>69</v>
      </c>
      <c r="CE56" s="207" t="s">
        <v>69</v>
      </c>
      <c r="CF56" s="207" t="s">
        <v>69</v>
      </c>
      <c r="CG56" s="207" t="s">
        <v>69</v>
      </c>
      <c r="CH56" s="207" t="s">
        <v>69</v>
      </c>
      <c r="CI56" s="207" t="s">
        <v>69</v>
      </c>
      <c r="CJ56" s="207" t="s">
        <v>69</v>
      </c>
      <c r="CK56" s="207" t="s">
        <v>69</v>
      </c>
      <c r="CL56" s="207" t="s">
        <v>69</v>
      </c>
      <c r="CM56" s="207" t="s">
        <v>69</v>
      </c>
      <c r="CN56" s="207" t="s">
        <v>69</v>
      </c>
      <c r="CO56" s="207" t="s">
        <v>69</v>
      </c>
      <c r="CP56" s="207" t="s">
        <v>69</v>
      </c>
      <c r="CQ56" s="207" t="s">
        <v>69</v>
      </c>
      <c r="CR56" s="207" t="s">
        <v>69</v>
      </c>
      <c r="CS56" s="207" t="s">
        <v>69</v>
      </c>
      <c r="CT56" s="207" t="s">
        <v>69</v>
      </c>
      <c r="CU56" s="207" t="s">
        <v>69</v>
      </c>
      <c r="CV56" s="207" t="s">
        <v>69</v>
      </c>
      <c r="CW56" s="207" t="s">
        <v>69</v>
      </c>
      <c r="CX56" s="207" t="s">
        <v>69</v>
      </c>
      <c r="CY56" s="207" t="s">
        <v>69</v>
      </c>
      <c r="CZ56" s="207" t="s">
        <v>69</v>
      </c>
      <c r="DA56" s="207" t="s">
        <v>69</v>
      </c>
      <c r="DB56" s="207" t="s">
        <v>69</v>
      </c>
      <c r="DC56" s="207" t="s">
        <v>69</v>
      </c>
      <c r="DD56" s="207" t="s">
        <v>69</v>
      </c>
      <c r="DE56" s="207" t="s">
        <v>69</v>
      </c>
      <c r="DF56" s="207" t="s">
        <v>69</v>
      </c>
      <c r="DG56" s="207" t="s">
        <v>69</v>
      </c>
      <c r="DH56" s="207" t="s">
        <v>69</v>
      </c>
      <c r="DI56" s="207" t="s">
        <v>69</v>
      </c>
      <c r="DJ56" s="207" t="s">
        <v>69</v>
      </c>
      <c r="DK56" s="207" t="s">
        <v>69</v>
      </c>
      <c r="DL56" s="207" t="s">
        <v>69</v>
      </c>
      <c r="DM56" s="207" t="s">
        <v>69</v>
      </c>
      <c r="DN56" s="207" t="s">
        <v>69</v>
      </c>
      <c r="DO56" s="207" t="s">
        <v>69</v>
      </c>
      <c r="DP56" s="207" t="s">
        <v>69</v>
      </c>
      <c r="DQ56" s="207" t="s">
        <v>69</v>
      </c>
      <c r="DR56" s="207" t="s">
        <v>69</v>
      </c>
      <c r="DS56" s="207" t="s">
        <v>69</v>
      </c>
      <c r="DT56" s="207" t="s">
        <v>69</v>
      </c>
      <c r="DU56" s="207" t="s">
        <v>69</v>
      </c>
      <c r="DV56" s="207" t="s">
        <v>69</v>
      </c>
      <c r="DW56" s="207" t="s">
        <v>69</v>
      </c>
      <c r="DX56" s="207" t="s">
        <v>69</v>
      </c>
      <c r="DY56" s="207" t="s">
        <v>69</v>
      </c>
      <c r="DZ56" s="207" t="s">
        <v>69</v>
      </c>
      <c r="EA56" s="207" t="s">
        <v>69</v>
      </c>
      <c r="EB56" s="207" t="s">
        <v>69</v>
      </c>
      <c r="EC56" s="207" t="s">
        <v>69</v>
      </c>
      <c r="ED56" s="207" t="s">
        <v>69</v>
      </c>
      <c r="EE56" s="207" t="s">
        <v>69</v>
      </c>
      <c r="EF56" s="207" t="s">
        <v>69</v>
      </c>
      <c r="EG56" s="207" t="s">
        <v>69</v>
      </c>
      <c r="EH56" s="207" t="s">
        <v>69</v>
      </c>
      <c r="EI56" s="207" t="s">
        <v>69</v>
      </c>
      <c r="EJ56" s="207" t="s">
        <v>69</v>
      </c>
      <c r="EK56" s="207" t="s">
        <v>69</v>
      </c>
      <c r="EL56" s="207" t="s">
        <v>69</v>
      </c>
      <c r="EM56" s="207" t="s">
        <v>69</v>
      </c>
      <c r="EN56" s="207" t="s">
        <v>69</v>
      </c>
      <c r="EO56" s="207" t="s">
        <v>69</v>
      </c>
      <c r="EP56" s="207" t="s">
        <v>69</v>
      </c>
      <c r="EQ56" s="207" t="s">
        <v>69</v>
      </c>
      <c r="ER56" s="207" t="s">
        <v>69</v>
      </c>
      <c r="ES56" s="207" t="s">
        <v>69</v>
      </c>
      <c r="ET56" s="207" t="s">
        <v>69</v>
      </c>
      <c r="EU56" s="207" t="s">
        <v>69</v>
      </c>
      <c r="EV56" s="207" t="s">
        <v>69</v>
      </c>
      <c r="EW56" s="207" t="s">
        <v>69</v>
      </c>
      <c r="EX56" s="207" t="s">
        <v>69</v>
      </c>
      <c r="EY56" s="207" t="s">
        <v>69</v>
      </c>
      <c r="EZ56" s="207" t="s">
        <v>69</v>
      </c>
      <c r="FA56" s="207" t="s">
        <v>69</v>
      </c>
      <c r="FB56" s="207" t="s">
        <v>69</v>
      </c>
      <c r="FC56" s="207" t="s">
        <v>69</v>
      </c>
      <c r="FD56" s="207" t="s">
        <v>69</v>
      </c>
      <c r="FE56" s="207" t="s">
        <v>69</v>
      </c>
      <c r="FF56" s="207" t="s">
        <v>69</v>
      </c>
      <c r="FG56" s="207" t="s">
        <v>69</v>
      </c>
      <c r="FH56" s="207" t="s">
        <v>69</v>
      </c>
      <c r="FI56" s="207" t="s">
        <v>69</v>
      </c>
      <c r="FJ56" s="207" t="s">
        <v>69</v>
      </c>
      <c r="FK56" s="207" t="s">
        <v>69</v>
      </c>
      <c r="FL56" s="207" t="s">
        <v>69</v>
      </c>
      <c r="FM56" s="207" t="s">
        <v>69</v>
      </c>
      <c r="FN56" s="207" t="s">
        <v>69</v>
      </c>
      <c r="FO56" s="207" t="s">
        <v>69</v>
      </c>
      <c r="FP56" s="207" t="s">
        <v>69</v>
      </c>
      <c r="FQ56" s="207" t="s">
        <v>69</v>
      </c>
      <c r="FR56" s="207" t="s">
        <v>69</v>
      </c>
      <c r="FS56" s="207" t="s">
        <v>69</v>
      </c>
      <c r="FT56" s="207" t="s">
        <v>69</v>
      </c>
      <c r="FU56" s="207" t="s">
        <v>69</v>
      </c>
      <c r="FV56" s="207" t="s">
        <v>69</v>
      </c>
      <c r="FW56" s="207" t="s">
        <v>69</v>
      </c>
      <c r="FX56" s="207" t="s">
        <v>69</v>
      </c>
      <c r="FY56" s="207" t="s">
        <v>69</v>
      </c>
      <c r="FZ56" s="207" t="s">
        <v>69</v>
      </c>
      <c r="GA56" s="207" t="s">
        <v>69</v>
      </c>
      <c r="GB56" s="207" t="s">
        <v>69</v>
      </c>
      <c r="GC56" s="207" t="s">
        <v>69</v>
      </c>
      <c r="GD56" s="207" t="s">
        <v>69</v>
      </c>
      <c r="GE56" s="207" t="s">
        <v>69</v>
      </c>
      <c r="GF56" s="207" t="s">
        <v>69</v>
      </c>
      <c r="GG56" s="207" t="s">
        <v>69</v>
      </c>
      <c r="GH56" s="207" t="s">
        <v>69</v>
      </c>
      <c r="GI56" s="207" t="s">
        <v>69</v>
      </c>
      <c r="GJ56" s="207" t="s">
        <v>69</v>
      </c>
      <c r="GK56" s="207" t="s">
        <v>69</v>
      </c>
      <c r="GL56" s="207" t="s">
        <v>69</v>
      </c>
      <c r="GM56" s="207" t="s">
        <v>69</v>
      </c>
      <c r="GN56" s="207" t="s">
        <v>69</v>
      </c>
      <c r="GO56" s="207" t="s">
        <v>69</v>
      </c>
      <c r="GP56" s="207" t="s">
        <v>69</v>
      </c>
      <c r="GQ56" s="207" t="s">
        <v>69</v>
      </c>
      <c r="GR56" s="207" t="s">
        <v>69</v>
      </c>
      <c r="GS56" s="207" t="s">
        <v>69</v>
      </c>
      <c r="GT56" s="207" t="s">
        <v>69</v>
      </c>
      <c r="GU56" s="207" t="s">
        <v>69</v>
      </c>
      <c r="GV56" s="207" t="s">
        <v>69</v>
      </c>
      <c r="GW56" s="207" t="s">
        <v>69</v>
      </c>
      <c r="GX56" s="207" t="s">
        <v>69</v>
      </c>
      <c r="GY56" s="207" t="s">
        <v>69</v>
      </c>
      <c r="GZ56" s="207" t="s">
        <v>69</v>
      </c>
      <c r="HA56" s="207" t="s">
        <v>69</v>
      </c>
      <c r="HB56" s="207" t="s">
        <v>69</v>
      </c>
      <c r="HC56" s="207" t="s">
        <v>69</v>
      </c>
      <c r="HD56" s="207" t="s">
        <v>69</v>
      </c>
      <c r="HE56" s="207" t="s">
        <v>69</v>
      </c>
      <c r="HF56" s="207" t="s">
        <v>69</v>
      </c>
      <c r="HG56" s="207" t="s">
        <v>69</v>
      </c>
      <c r="HH56" s="207" t="s">
        <v>69</v>
      </c>
      <c r="HI56" s="207" t="s">
        <v>69</v>
      </c>
      <c r="HJ56" s="207" t="s">
        <v>69</v>
      </c>
      <c r="HK56" s="207" t="s">
        <v>69</v>
      </c>
      <c r="HL56" s="207" t="s">
        <v>69</v>
      </c>
      <c r="HM56" s="207" t="s">
        <v>69</v>
      </c>
      <c r="HN56" s="207" t="s">
        <v>69</v>
      </c>
      <c r="HO56" s="207" t="s">
        <v>69</v>
      </c>
      <c r="HP56" s="207" t="s">
        <v>69</v>
      </c>
      <c r="HQ56" s="207" t="s">
        <v>69</v>
      </c>
      <c r="HR56" s="207" t="s">
        <v>69</v>
      </c>
      <c r="HS56" s="207" t="s">
        <v>69</v>
      </c>
      <c r="HT56" s="207" t="s">
        <v>69</v>
      </c>
      <c r="HU56" s="207" t="s">
        <v>69</v>
      </c>
      <c r="HV56" s="207" t="s">
        <v>69</v>
      </c>
      <c r="HW56" s="207" t="s">
        <v>69</v>
      </c>
      <c r="HX56" s="207" t="s">
        <v>69</v>
      </c>
      <c r="HY56" s="207" t="s">
        <v>69</v>
      </c>
      <c r="HZ56" s="207" t="s">
        <v>69</v>
      </c>
      <c r="IA56" s="207" t="s">
        <v>69</v>
      </c>
      <c r="IB56" s="207" t="s">
        <v>69</v>
      </c>
      <c r="IC56" s="207" t="s">
        <v>69</v>
      </c>
      <c r="ID56" s="207" t="s">
        <v>69</v>
      </c>
      <c r="IE56" s="207" t="s">
        <v>69</v>
      </c>
      <c r="IF56" s="207" t="s">
        <v>69</v>
      </c>
      <c r="IG56" s="207" t="s">
        <v>69</v>
      </c>
      <c r="IH56" s="207" t="s">
        <v>69</v>
      </c>
      <c r="II56" s="207" t="s">
        <v>69</v>
      </c>
      <c r="IJ56" s="207" t="s">
        <v>69</v>
      </c>
      <c r="IK56" s="207" t="s">
        <v>69</v>
      </c>
      <c r="IL56" s="207" t="s">
        <v>69</v>
      </c>
      <c r="IM56" s="207" t="s">
        <v>69</v>
      </c>
      <c r="IN56" s="207" t="s">
        <v>69</v>
      </c>
      <c r="IO56" s="207" t="s">
        <v>69</v>
      </c>
      <c r="IP56" s="207" t="s">
        <v>69</v>
      </c>
      <c r="IQ56" s="207" t="s">
        <v>69</v>
      </c>
      <c r="IR56" s="207" t="s">
        <v>69</v>
      </c>
      <c r="IS56" s="207" t="s">
        <v>69</v>
      </c>
      <c r="IT56" s="207" t="s">
        <v>69</v>
      </c>
      <c r="IU56" s="207" t="s">
        <v>69</v>
      </c>
      <c r="IV56" s="207" t="s">
        <v>69</v>
      </c>
      <c r="IW56" s="207" t="s">
        <v>69</v>
      </c>
      <c r="IX56" s="207" t="s">
        <v>69</v>
      </c>
      <c r="IY56" s="207" t="s">
        <v>69</v>
      </c>
      <c r="IZ56" s="207" t="s">
        <v>69</v>
      </c>
      <c r="JA56" s="207" t="s">
        <v>69</v>
      </c>
      <c r="JB56" s="207" t="s">
        <v>69</v>
      </c>
      <c r="JC56" s="207" t="s">
        <v>69</v>
      </c>
      <c r="JD56" s="207" t="s">
        <v>69</v>
      </c>
      <c r="JE56" s="207" t="s">
        <v>69</v>
      </c>
      <c r="JF56" s="207" t="s">
        <v>69</v>
      </c>
      <c r="JG56" s="207" t="s">
        <v>69</v>
      </c>
      <c r="JH56" s="207" t="s">
        <v>69</v>
      </c>
      <c r="JI56" s="207" t="s">
        <v>69</v>
      </c>
      <c r="JJ56" s="207" t="s">
        <v>69</v>
      </c>
      <c r="JK56" s="207" t="s">
        <v>69</v>
      </c>
      <c r="JL56" s="207" t="s">
        <v>69</v>
      </c>
      <c r="JM56" s="207" t="s">
        <v>69</v>
      </c>
      <c r="JN56" s="207" t="s">
        <v>69</v>
      </c>
      <c r="JO56" s="207" t="s">
        <v>69</v>
      </c>
      <c r="JP56" s="207" t="s">
        <v>69</v>
      </c>
      <c r="JQ56" s="207" t="s">
        <v>69</v>
      </c>
      <c r="JR56" s="207" t="s">
        <v>69</v>
      </c>
      <c r="JS56" s="207" t="s">
        <v>69</v>
      </c>
      <c r="JT56" s="207" t="s">
        <v>69</v>
      </c>
      <c r="JU56" s="207" t="s">
        <v>69</v>
      </c>
      <c r="JV56" s="207" t="s">
        <v>69</v>
      </c>
      <c r="JW56" s="207" t="s">
        <v>69</v>
      </c>
      <c r="JX56" s="207" t="s">
        <v>69</v>
      </c>
      <c r="JY56" s="207" t="s">
        <v>69</v>
      </c>
      <c r="JZ56" s="207" t="s">
        <v>69</v>
      </c>
      <c r="KA56" s="207" t="s">
        <v>69</v>
      </c>
      <c r="KB56" s="207" t="s">
        <v>69</v>
      </c>
      <c r="KC56" s="207" t="s">
        <v>69</v>
      </c>
      <c r="KD56" s="207" t="s">
        <v>69</v>
      </c>
      <c r="KE56" s="207" t="s">
        <v>69</v>
      </c>
      <c r="KF56" s="207" t="s">
        <v>69</v>
      </c>
      <c r="KG56" s="207" t="s">
        <v>69</v>
      </c>
      <c r="KH56" s="207" t="s">
        <v>69</v>
      </c>
      <c r="KI56" s="207" t="s">
        <v>69</v>
      </c>
      <c r="KJ56" s="207" t="s">
        <v>69</v>
      </c>
      <c r="KK56" s="207" t="s">
        <v>69</v>
      </c>
      <c r="KL56" s="207" t="s">
        <v>69</v>
      </c>
      <c r="KM56" s="207" t="s">
        <v>69</v>
      </c>
      <c r="KN56" s="207" t="s">
        <v>69</v>
      </c>
      <c r="KO56" s="207" t="s">
        <v>69</v>
      </c>
      <c r="KP56" s="207" t="s">
        <v>69</v>
      </c>
      <c r="KQ56" s="207" t="s">
        <v>69</v>
      </c>
      <c r="KR56" s="207" t="s">
        <v>69</v>
      </c>
      <c r="KS56" s="207" t="s">
        <v>69</v>
      </c>
      <c r="KT56" s="207" t="s">
        <v>69</v>
      </c>
      <c r="KU56" s="207" t="s">
        <v>69</v>
      </c>
      <c r="KV56" s="207" t="s">
        <v>69</v>
      </c>
      <c r="KW56" s="207" t="s">
        <v>69</v>
      </c>
      <c r="KX56" s="207" t="s">
        <v>69</v>
      </c>
      <c r="KY56" s="207" t="s">
        <v>69</v>
      </c>
      <c r="KZ56" s="207" t="s">
        <v>69</v>
      </c>
      <c r="LA56" s="207" t="s">
        <v>69</v>
      </c>
      <c r="LB56" s="207" t="s">
        <v>69</v>
      </c>
      <c r="LC56" s="207" t="s">
        <v>69</v>
      </c>
      <c r="LD56" s="207" t="s">
        <v>69</v>
      </c>
      <c r="LE56" s="207" t="s">
        <v>69</v>
      </c>
      <c r="LF56" s="207" t="s">
        <v>69</v>
      </c>
      <c r="LG56" s="207" t="s">
        <v>69</v>
      </c>
      <c r="LH56" s="207" t="s">
        <v>69</v>
      </c>
      <c r="LI56" s="207" t="s">
        <v>69</v>
      </c>
      <c r="LJ56" s="207" t="s">
        <v>69</v>
      </c>
      <c r="LK56" s="207" t="s">
        <v>69</v>
      </c>
      <c r="LL56" s="207" t="s">
        <v>69</v>
      </c>
      <c r="LM56" s="207" t="s">
        <v>69</v>
      </c>
      <c r="LN56" s="207" t="s">
        <v>69</v>
      </c>
      <c r="LO56" s="207" t="s">
        <v>69</v>
      </c>
      <c r="LP56" s="207" t="s">
        <v>69</v>
      </c>
      <c r="LQ56" s="207" t="s">
        <v>69</v>
      </c>
      <c r="LR56" s="207" t="s">
        <v>69</v>
      </c>
      <c r="LS56" s="207" t="s">
        <v>69</v>
      </c>
      <c r="LT56" s="207" t="s">
        <v>69</v>
      </c>
      <c r="LU56" s="207" t="s">
        <v>69</v>
      </c>
      <c r="LV56" s="207" t="s">
        <v>69</v>
      </c>
      <c r="LW56" s="207" t="s">
        <v>69</v>
      </c>
      <c r="LX56" s="207" t="s">
        <v>69</v>
      </c>
      <c r="LY56" s="207" t="s">
        <v>69</v>
      </c>
      <c r="LZ56" s="207" t="s">
        <v>69</v>
      </c>
      <c r="MA56" s="207" t="s">
        <v>69</v>
      </c>
      <c r="MB56" s="207" t="s">
        <v>69</v>
      </c>
      <c r="MC56" s="207" t="s">
        <v>69</v>
      </c>
      <c r="MD56" s="207" t="s">
        <v>69</v>
      </c>
      <c r="ME56" s="207" t="s">
        <v>69</v>
      </c>
      <c r="MF56" s="207" t="s">
        <v>69</v>
      </c>
      <c r="MG56" s="207" t="s">
        <v>69</v>
      </c>
      <c r="MH56" s="207" t="s">
        <v>69</v>
      </c>
      <c r="MI56" s="207" t="s">
        <v>69</v>
      </c>
      <c r="MJ56" s="207" t="s">
        <v>69</v>
      </c>
      <c r="MK56" s="207" t="s">
        <v>69</v>
      </c>
      <c r="ML56" s="207" t="s">
        <v>69</v>
      </c>
      <c r="MM56" s="207" t="s">
        <v>69</v>
      </c>
      <c r="MN56" s="207" t="s">
        <v>69</v>
      </c>
      <c r="MO56" s="207" t="s">
        <v>69</v>
      </c>
      <c r="MP56" s="207" t="s">
        <v>69</v>
      </c>
      <c r="MQ56" s="207" t="s">
        <v>69</v>
      </c>
      <c r="MR56" s="207" t="s">
        <v>69</v>
      </c>
      <c r="MS56" s="207" t="s">
        <v>69</v>
      </c>
      <c r="MT56" s="207" t="s">
        <v>69</v>
      </c>
      <c r="MU56" s="207" t="s">
        <v>69</v>
      </c>
      <c r="MV56" s="207" t="s">
        <v>69</v>
      </c>
      <c r="MW56" s="207" t="s">
        <v>69</v>
      </c>
      <c r="MX56" s="207" t="s">
        <v>69</v>
      </c>
      <c r="MY56" s="207" t="s">
        <v>69</v>
      </c>
      <c r="MZ56" s="207" t="s">
        <v>69</v>
      </c>
      <c r="NA56" s="207" t="s">
        <v>69</v>
      </c>
      <c r="NB56" s="207" t="s">
        <v>69</v>
      </c>
      <c r="NC56" s="207" t="s">
        <v>69</v>
      </c>
      <c r="ND56" s="207" t="s">
        <v>69</v>
      </c>
      <c r="NE56" s="207" t="s">
        <v>69</v>
      </c>
      <c r="NF56" s="207" t="s">
        <v>69</v>
      </c>
      <c r="NG56" s="207" t="s">
        <v>69</v>
      </c>
      <c r="NH56" s="207" t="s">
        <v>69</v>
      </c>
      <c r="NI56" s="207" t="s">
        <v>69</v>
      </c>
      <c r="NJ56" s="207" t="s">
        <v>69</v>
      </c>
      <c r="NK56" s="207" t="s">
        <v>69</v>
      </c>
      <c r="NL56" s="207" t="s">
        <v>69</v>
      </c>
      <c r="NM56" s="207" t="s">
        <v>69</v>
      </c>
      <c r="NN56" s="207" t="s">
        <v>69</v>
      </c>
      <c r="NO56" s="207" t="s">
        <v>69</v>
      </c>
      <c r="NP56" s="207" t="s">
        <v>69</v>
      </c>
      <c r="NQ56" s="207" t="s">
        <v>69</v>
      </c>
      <c r="NR56" s="207" t="s">
        <v>69</v>
      </c>
      <c r="NS56" s="207" t="s">
        <v>69</v>
      </c>
      <c r="NT56" s="207" t="s">
        <v>69</v>
      </c>
      <c r="NU56" s="207" t="s">
        <v>69</v>
      </c>
      <c r="NV56" s="207" t="s">
        <v>69</v>
      </c>
      <c r="NW56" s="207" t="s">
        <v>69</v>
      </c>
      <c r="NX56" s="207" t="s">
        <v>69</v>
      </c>
      <c r="NY56" s="207" t="s">
        <v>69</v>
      </c>
      <c r="NZ56" s="207" t="s">
        <v>69</v>
      </c>
      <c r="OA56" s="207" t="s">
        <v>69</v>
      </c>
      <c r="OB56" s="207" t="s">
        <v>69</v>
      </c>
      <c r="OC56" s="207" t="s">
        <v>69</v>
      </c>
      <c r="OD56" s="207" t="s">
        <v>69</v>
      </c>
      <c r="OE56" s="207" t="s">
        <v>69</v>
      </c>
      <c r="OF56" s="207" t="s">
        <v>69</v>
      </c>
      <c r="OG56" s="207" t="s">
        <v>69</v>
      </c>
      <c r="OH56" s="207" t="s">
        <v>69</v>
      </c>
      <c r="OI56" s="207" t="s">
        <v>69</v>
      </c>
      <c r="OJ56" s="207" t="s">
        <v>69</v>
      </c>
      <c r="OK56" s="207" t="s">
        <v>69</v>
      </c>
      <c r="OL56" s="207" t="s">
        <v>69</v>
      </c>
      <c r="OM56" s="207" t="s">
        <v>69</v>
      </c>
      <c r="ON56" s="207" t="s">
        <v>69</v>
      </c>
      <c r="OO56" s="207" t="s">
        <v>69</v>
      </c>
      <c r="OP56" s="207" t="s">
        <v>69</v>
      </c>
      <c r="OQ56" s="207" t="s">
        <v>69</v>
      </c>
      <c r="OR56" s="207" t="s">
        <v>69</v>
      </c>
      <c r="OS56" s="207" t="s">
        <v>69</v>
      </c>
      <c r="OT56" s="207" t="s">
        <v>69</v>
      </c>
      <c r="OU56" s="207" t="s">
        <v>69</v>
      </c>
      <c r="OV56" s="207" t="s">
        <v>69</v>
      </c>
      <c r="OW56" s="207" t="s">
        <v>69</v>
      </c>
      <c r="OX56" s="207" t="s">
        <v>69</v>
      </c>
      <c r="OY56" s="207" t="s">
        <v>69</v>
      </c>
      <c r="OZ56" s="207" t="s">
        <v>69</v>
      </c>
      <c r="PA56" s="207" t="s">
        <v>69</v>
      </c>
      <c r="PB56" s="207" t="s">
        <v>69</v>
      </c>
      <c r="PC56" s="207" t="s">
        <v>69</v>
      </c>
      <c r="PD56" s="207" t="s">
        <v>69</v>
      </c>
      <c r="PE56" s="207" t="s">
        <v>69</v>
      </c>
      <c r="PF56" s="207" t="s">
        <v>69</v>
      </c>
      <c r="PG56" s="207" t="s">
        <v>69</v>
      </c>
      <c r="PH56" s="207" t="s">
        <v>69</v>
      </c>
      <c r="PI56" s="207" t="s">
        <v>69</v>
      </c>
      <c r="PJ56" s="207" t="s">
        <v>69</v>
      </c>
      <c r="PK56" s="207" t="s">
        <v>69</v>
      </c>
      <c r="PL56" s="207" t="s">
        <v>69</v>
      </c>
      <c r="PM56" s="207" t="s">
        <v>69</v>
      </c>
      <c r="PN56" s="207" t="s">
        <v>69</v>
      </c>
      <c r="PO56" s="207" t="s">
        <v>69</v>
      </c>
      <c r="PP56" s="207" t="s">
        <v>69</v>
      </c>
      <c r="PQ56" s="207" t="s">
        <v>69</v>
      </c>
      <c r="PR56" s="207" t="s">
        <v>69</v>
      </c>
      <c r="PS56" s="207" t="s">
        <v>69</v>
      </c>
      <c r="PT56" s="207" t="s">
        <v>69</v>
      </c>
      <c r="PU56" s="207" t="s">
        <v>69</v>
      </c>
      <c r="PV56" s="207" t="s">
        <v>69</v>
      </c>
      <c r="PW56" s="207" t="s">
        <v>69</v>
      </c>
      <c r="PX56" s="207" t="s">
        <v>69</v>
      </c>
      <c r="PY56" s="207" t="s">
        <v>69</v>
      </c>
      <c r="PZ56" s="207" t="s">
        <v>69</v>
      </c>
      <c r="QA56" s="207" t="s">
        <v>69</v>
      </c>
      <c r="QB56" s="207" t="s">
        <v>69</v>
      </c>
      <c r="QC56" s="207" t="s">
        <v>69</v>
      </c>
      <c r="QD56" s="207" t="s">
        <v>69</v>
      </c>
      <c r="QE56" s="207" t="s">
        <v>69</v>
      </c>
      <c r="QF56" s="207" t="s">
        <v>69</v>
      </c>
      <c r="QG56" s="207" t="s">
        <v>69</v>
      </c>
      <c r="QH56" s="207" t="s">
        <v>69</v>
      </c>
      <c r="QI56" s="207" t="s">
        <v>69</v>
      </c>
      <c r="QJ56" s="207" t="s">
        <v>69</v>
      </c>
      <c r="QK56" s="207" t="s">
        <v>69</v>
      </c>
      <c r="QL56" s="207" t="s">
        <v>69</v>
      </c>
      <c r="QM56" s="207" t="s">
        <v>69</v>
      </c>
      <c r="QN56" s="207" t="s">
        <v>69</v>
      </c>
      <c r="QO56" s="207" t="s">
        <v>69</v>
      </c>
      <c r="QP56" s="207" t="s">
        <v>69</v>
      </c>
      <c r="QQ56" s="207" t="s">
        <v>69</v>
      </c>
      <c r="QR56" s="207" t="s">
        <v>69</v>
      </c>
      <c r="QS56" s="207" t="s">
        <v>69</v>
      </c>
      <c r="QT56" s="207" t="s">
        <v>69</v>
      </c>
      <c r="QU56" s="207" t="s">
        <v>69</v>
      </c>
      <c r="QV56" s="207" t="s">
        <v>69</v>
      </c>
      <c r="QW56" s="207" t="s">
        <v>69</v>
      </c>
      <c r="QX56" s="207" t="s">
        <v>69</v>
      </c>
      <c r="QY56" s="207" t="s">
        <v>69</v>
      </c>
      <c r="QZ56" s="207" t="s">
        <v>69</v>
      </c>
      <c r="RA56" s="207" t="s">
        <v>69</v>
      </c>
      <c r="RB56" s="207" t="s">
        <v>69</v>
      </c>
      <c r="RC56" s="207" t="s">
        <v>69</v>
      </c>
      <c r="RD56" s="207" t="s">
        <v>69</v>
      </c>
      <c r="RE56" s="207" t="s">
        <v>69</v>
      </c>
      <c r="RF56" s="207" t="s">
        <v>69</v>
      </c>
      <c r="RG56" s="207" t="s">
        <v>69</v>
      </c>
      <c r="RH56" s="207" t="s">
        <v>69</v>
      </c>
      <c r="RI56" s="207" t="s">
        <v>69</v>
      </c>
      <c r="RJ56" s="207" t="s">
        <v>69</v>
      </c>
      <c r="RK56" s="207" t="s">
        <v>69</v>
      </c>
      <c r="RL56" s="207" t="s">
        <v>69</v>
      </c>
      <c r="RM56" s="207" t="s">
        <v>69</v>
      </c>
      <c r="RN56" s="207" t="s">
        <v>69</v>
      </c>
      <c r="RO56" s="207" t="s">
        <v>69</v>
      </c>
      <c r="RP56" s="207" t="s">
        <v>69</v>
      </c>
      <c r="RQ56" s="207" t="s">
        <v>69</v>
      </c>
      <c r="RR56" s="207" t="s">
        <v>69</v>
      </c>
      <c r="RS56" s="207" t="s">
        <v>69</v>
      </c>
      <c r="RT56" s="207" t="s">
        <v>69</v>
      </c>
      <c r="RU56" s="207" t="s">
        <v>69</v>
      </c>
      <c r="RV56" s="207" t="s">
        <v>69</v>
      </c>
      <c r="RW56" s="207" t="s">
        <v>69</v>
      </c>
      <c r="RX56" s="207" t="s">
        <v>69</v>
      </c>
      <c r="RY56" s="207" t="s">
        <v>69</v>
      </c>
      <c r="RZ56" s="207" t="s">
        <v>69</v>
      </c>
      <c r="SA56" s="207" t="s">
        <v>69</v>
      </c>
      <c r="SB56" s="207" t="s">
        <v>69</v>
      </c>
      <c r="SC56" s="207" t="s">
        <v>69</v>
      </c>
      <c r="SD56" s="207" t="s">
        <v>69</v>
      </c>
      <c r="SE56" s="207" t="s">
        <v>69</v>
      </c>
      <c r="SF56" s="207" t="s">
        <v>69</v>
      </c>
      <c r="SG56" s="207" t="s">
        <v>69</v>
      </c>
      <c r="SH56" s="207" t="s">
        <v>69</v>
      </c>
      <c r="SI56" s="207" t="s">
        <v>69</v>
      </c>
      <c r="SJ56" s="207" t="s">
        <v>69</v>
      </c>
      <c r="SK56" s="207" t="s">
        <v>69</v>
      </c>
      <c r="SL56" s="207" t="s">
        <v>69</v>
      </c>
      <c r="SM56" s="207" t="s">
        <v>69</v>
      </c>
      <c r="SN56" s="207" t="s">
        <v>69</v>
      </c>
      <c r="SO56" s="207" t="s">
        <v>69</v>
      </c>
      <c r="SP56" s="207" t="s">
        <v>69</v>
      </c>
      <c r="SQ56" s="207" t="s">
        <v>69</v>
      </c>
      <c r="SR56" s="207" t="s">
        <v>69</v>
      </c>
      <c r="SS56" s="207" t="s">
        <v>69</v>
      </c>
      <c r="ST56" s="207" t="s">
        <v>69</v>
      </c>
      <c r="SU56" s="207" t="s">
        <v>69</v>
      </c>
      <c r="SV56" s="207" t="s">
        <v>69</v>
      </c>
      <c r="SW56" s="207" t="s">
        <v>69</v>
      </c>
      <c r="SX56" s="207" t="s">
        <v>69</v>
      </c>
      <c r="SY56" s="207" t="s">
        <v>69</v>
      </c>
      <c r="SZ56" s="207" t="s">
        <v>69</v>
      </c>
      <c r="TA56" s="207" t="s">
        <v>69</v>
      </c>
      <c r="TB56" s="207" t="s">
        <v>69</v>
      </c>
      <c r="TC56" s="207" t="s">
        <v>69</v>
      </c>
      <c r="TD56" s="207" t="s">
        <v>69</v>
      </c>
      <c r="TE56" s="207" t="s">
        <v>69</v>
      </c>
      <c r="TF56" s="207" t="s">
        <v>69</v>
      </c>
      <c r="TG56" s="207" t="s">
        <v>69</v>
      </c>
      <c r="TH56" s="207" t="s">
        <v>69</v>
      </c>
      <c r="TI56" s="207" t="s">
        <v>69</v>
      </c>
      <c r="TJ56" s="207" t="s">
        <v>69</v>
      </c>
      <c r="TK56" s="207" t="s">
        <v>69</v>
      </c>
      <c r="TL56" s="207" t="s">
        <v>69</v>
      </c>
      <c r="TM56" s="207" t="s">
        <v>69</v>
      </c>
      <c r="TN56" s="207" t="s">
        <v>69</v>
      </c>
      <c r="TO56" s="207" t="s">
        <v>69</v>
      </c>
      <c r="TP56" s="207" t="s">
        <v>69</v>
      </c>
      <c r="TQ56" s="207" t="s">
        <v>69</v>
      </c>
      <c r="TR56" s="207" t="s">
        <v>69</v>
      </c>
      <c r="TS56" s="207" t="s">
        <v>69</v>
      </c>
      <c r="TT56" s="207" t="s">
        <v>69</v>
      </c>
      <c r="TU56" s="207" t="s">
        <v>69</v>
      </c>
      <c r="TV56" s="207" t="s">
        <v>69</v>
      </c>
      <c r="TW56" s="207" t="s">
        <v>69</v>
      </c>
      <c r="TX56" s="207" t="s">
        <v>69</v>
      </c>
      <c r="TY56" s="207" t="s">
        <v>69</v>
      </c>
      <c r="TZ56" s="207" t="s">
        <v>69</v>
      </c>
      <c r="UA56" s="207" t="s">
        <v>69</v>
      </c>
      <c r="UB56" s="207" t="s">
        <v>69</v>
      </c>
      <c r="UC56" s="207" t="s">
        <v>69</v>
      </c>
      <c r="UD56" s="207" t="s">
        <v>69</v>
      </c>
      <c r="UE56" s="207" t="s">
        <v>69</v>
      </c>
      <c r="UF56" s="207" t="s">
        <v>69</v>
      </c>
      <c r="UG56" s="207" t="s">
        <v>69</v>
      </c>
      <c r="UH56" s="207" t="s">
        <v>69</v>
      </c>
      <c r="UI56" s="207" t="s">
        <v>69</v>
      </c>
      <c r="UJ56" s="207" t="s">
        <v>69</v>
      </c>
      <c r="UK56" s="207" t="s">
        <v>69</v>
      </c>
      <c r="UL56" s="207" t="s">
        <v>69</v>
      </c>
      <c r="UM56" s="207" t="s">
        <v>69</v>
      </c>
      <c r="UN56" s="207" t="s">
        <v>69</v>
      </c>
      <c r="UO56" s="207" t="s">
        <v>69</v>
      </c>
      <c r="UP56" s="207" t="s">
        <v>69</v>
      </c>
      <c r="UQ56" s="207" t="s">
        <v>69</v>
      </c>
      <c r="UR56" s="207" t="s">
        <v>69</v>
      </c>
      <c r="US56" s="207" t="s">
        <v>69</v>
      </c>
      <c r="UT56" s="207" t="s">
        <v>69</v>
      </c>
      <c r="UU56" s="207" t="s">
        <v>69</v>
      </c>
      <c r="UV56" s="207" t="s">
        <v>69</v>
      </c>
      <c r="UW56" s="207" t="s">
        <v>69</v>
      </c>
      <c r="UX56" s="207" t="s">
        <v>69</v>
      </c>
      <c r="UY56" s="207" t="s">
        <v>69</v>
      </c>
      <c r="UZ56" s="207" t="s">
        <v>69</v>
      </c>
      <c r="VA56" s="207" t="s">
        <v>69</v>
      </c>
      <c r="VB56" s="207" t="s">
        <v>69</v>
      </c>
      <c r="VC56" s="207" t="s">
        <v>69</v>
      </c>
      <c r="VD56" s="207" t="s">
        <v>69</v>
      </c>
      <c r="VE56" s="207" t="s">
        <v>69</v>
      </c>
      <c r="VF56" s="207" t="s">
        <v>69</v>
      </c>
      <c r="VG56" s="207" t="s">
        <v>69</v>
      </c>
      <c r="VH56" s="207" t="s">
        <v>69</v>
      </c>
      <c r="VI56" s="207" t="s">
        <v>69</v>
      </c>
      <c r="VJ56" s="207" t="s">
        <v>69</v>
      </c>
      <c r="VK56" s="207" t="s">
        <v>69</v>
      </c>
      <c r="VL56" s="207" t="s">
        <v>69</v>
      </c>
      <c r="VM56" s="207" t="s">
        <v>69</v>
      </c>
      <c r="VN56" s="207" t="s">
        <v>69</v>
      </c>
      <c r="VO56" s="207" t="s">
        <v>69</v>
      </c>
      <c r="VP56" s="207" t="s">
        <v>69</v>
      </c>
      <c r="VQ56" s="207" t="s">
        <v>69</v>
      </c>
      <c r="VR56" s="207" t="s">
        <v>69</v>
      </c>
      <c r="VS56" s="207" t="s">
        <v>69</v>
      </c>
      <c r="VT56" s="207" t="s">
        <v>69</v>
      </c>
      <c r="VU56" s="207" t="s">
        <v>69</v>
      </c>
      <c r="VV56" s="207" t="s">
        <v>69</v>
      </c>
      <c r="VW56" s="207" t="s">
        <v>69</v>
      </c>
      <c r="VX56" s="207" t="s">
        <v>69</v>
      </c>
      <c r="VY56" s="207" t="s">
        <v>69</v>
      </c>
      <c r="VZ56" s="207" t="s">
        <v>69</v>
      </c>
      <c r="WA56" s="207" t="s">
        <v>69</v>
      </c>
      <c r="WB56" s="207" t="s">
        <v>69</v>
      </c>
      <c r="WC56" s="207" t="s">
        <v>69</v>
      </c>
      <c r="WD56" s="207" t="s">
        <v>69</v>
      </c>
      <c r="WE56" s="207" t="s">
        <v>69</v>
      </c>
      <c r="WF56" s="207" t="s">
        <v>69</v>
      </c>
      <c r="WG56" s="207" t="s">
        <v>69</v>
      </c>
      <c r="WH56" s="207" t="s">
        <v>69</v>
      </c>
      <c r="WI56" s="207" t="s">
        <v>69</v>
      </c>
      <c r="WJ56" s="207" t="s">
        <v>69</v>
      </c>
      <c r="WK56" s="207" t="s">
        <v>69</v>
      </c>
      <c r="WL56" s="207" t="s">
        <v>69</v>
      </c>
      <c r="WM56" s="207" t="s">
        <v>69</v>
      </c>
      <c r="WN56" s="207" t="s">
        <v>69</v>
      </c>
      <c r="WO56" s="207" t="s">
        <v>69</v>
      </c>
      <c r="WP56" s="207" t="s">
        <v>69</v>
      </c>
      <c r="WQ56" s="207" t="s">
        <v>69</v>
      </c>
      <c r="WR56" s="207" t="s">
        <v>69</v>
      </c>
      <c r="WS56" s="207" t="s">
        <v>69</v>
      </c>
      <c r="WT56" s="207" t="s">
        <v>69</v>
      </c>
      <c r="WU56" s="207" t="s">
        <v>69</v>
      </c>
      <c r="WV56" s="207" t="s">
        <v>69</v>
      </c>
      <c r="WW56" s="207" t="s">
        <v>69</v>
      </c>
      <c r="WX56" s="207" t="s">
        <v>69</v>
      </c>
      <c r="WY56" s="207" t="s">
        <v>69</v>
      </c>
      <c r="WZ56" s="207" t="s">
        <v>69</v>
      </c>
      <c r="XA56" s="207" t="s">
        <v>69</v>
      </c>
      <c r="XB56" s="207" t="s">
        <v>69</v>
      </c>
      <c r="XC56" s="207" t="s">
        <v>69</v>
      </c>
      <c r="XD56" s="207" t="s">
        <v>69</v>
      </c>
      <c r="XE56" s="207" t="s">
        <v>69</v>
      </c>
      <c r="XF56" s="207" t="s">
        <v>69</v>
      </c>
      <c r="XG56" s="207" t="s">
        <v>69</v>
      </c>
      <c r="XH56" s="207" t="s">
        <v>69</v>
      </c>
      <c r="XI56" s="207" t="s">
        <v>69</v>
      </c>
      <c r="XJ56" s="207" t="s">
        <v>69</v>
      </c>
      <c r="XK56" s="207" t="s">
        <v>69</v>
      </c>
      <c r="XL56" s="207" t="s">
        <v>69</v>
      </c>
      <c r="XM56" s="207" t="s">
        <v>69</v>
      </c>
      <c r="XN56" s="207" t="s">
        <v>69</v>
      </c>
      <c r="XO56" s="207" t="s">
        <v>69</v>
      </c>
      <c r="XP56" s="207" t="s">
        <v>69</v>
      </c>
      <c r="XQ56" s="207" t="s">
        <v>69</v>
      </c>
      <c r="XR56" s="207" t="s">
        <v>69</v>
      </c>
      <c r="XS56" s="207" t="s">
        <v>69</v>
      </c>
      <c r="XT56" s="207" t="s">
        <v>69</v>
      </c>
      <c r="XU56" s="207" t="s">
        <v>69</v>
      </c>
      <c r="XV56" s="207" t="s">
        <v>69</v>
      </c>
      <c r="XW56" s="207" t="s">
        <v>69</v>
      </c>
      <c r="XX56" s="207" t="s">
        <v>69</v>
      </c>
      <c r="XY56" s="207" t="s">
        <v>69</v>
      </c>
      <c r="XZ56" s="207" t="s">
        <v>69</v>
      </c>
      <c r="YA56" s="207" t="s">
        <v>69</v>
      </c>
      <c r="YB56" s="207" t="s">
        <v>69</v>
      </c>
      <c r="YC56" s="207" t="s">
        <v>69</v>
      </c>
      <c r="YD56" s="207" t="s">
        <v>69</v>
      </c>
      <c r="YE56" s="207" t="s">
        <v>69</v>
      </c>
      <c r="YF56" s="207" t="s">
        <v>69</v>
      </c>
      <c r="YG56" s="207" t="s">
        <v>69</v>
      </c>
      <c r="YH56" s="207" t="s">
        <v>69</v>
      </c>
      <c r="YI56" s="207" t="s">
        <v>69</v>
      </c>
      <c r="YJ56" s="207" t="s">
        <v>69</v>
      </c>
      <c r="YK56" s="207" t="s">
        <v>69</v>
      </c>
      <c r="YL56" s="207" t="s">
        <v>69</v>
      </c>
      <c r="YM56" s="207" t="s">
        <v>69</v>
      </c>
      <c r="YN56" s="207" t="s">
        <v>69</v>
      </c>
      <c r="YO56" s="207" t="s">
        <v>69</v>
      </c>
      <c r="YP56" s="207" t="s">
        <v>69</v>
      </c>
      <c r="YQ56" s="207" t="s">
        <v>69</v>
      </c>
      <c r="YR56" s="207" t="s">
        <v>69</v>
      </c>
      <c r="YS56" s="207" t="s">
        <v>69</v>
      </c>
      <c r="YT56" s="207" t="s">
        <v>69</v>
      </c>
      <c r="YU56" s="207" t="s">
        <v>69</v>
      </c>
      <c r="YV56" s="207" t="s">
        <v>69</v>
      </c>
      <c r="YW56" s="207" t="s">
        <v>69</v>
      </c>
      <c r="YX56" s="207" t="s">
        <v>69</v>
      </c>
      <c r="YY56" s="207" t="s">
        <v>69</v>
      </c>
      <c r="YZ56" s="207" t="s">
        <v>69</v>
      </c>
      <c r="ZA56" s="207" t="s">
        <v>69</v>
      </c>
      <c r="ZB56" s="207" t="s">
        <v>69</v>
      </c>
      <c r="ZC56" s="207" t="s">
        <v>69</v>
      </c>
      <c r="ZD56" s="207" t="s">
        <v>69</v>
      </c>
      <c r="ZE56" s="207" t="s">
        <v>69</v>
      </c>
      <c r="ZF56" s="207" t="s">
        <v>69</v>
      </c>
      <c r="ZG56" s="207" t="s">
        <v>69</v>
      </c>
      <c r="ZH56" s="207" t="s">
        <v>69</v>
      </c>
      <c r="ZI56" s="207" t="s">
        <v>69</v>
      </c>
      <c r="ZJ56" s="207" t="s">
        <v>69</v>
      </c>
      <c r="ZK56" s="207" t="s">
        <v>69</v>
      </c>
      <c r="ZL56" s="207" t="s">
        <v>69</v>
      </c>
      <c r="ZM56" s="207" t="s">
        <v>69</v>
      </c>
      <c r="ZN56" s="207" t="s">
        <v>69</v>
      </c>
      <c r="ZO56" s="207" t="s">
        <v>69</v>
      </c>
      <c r="ZP56" s="207" t="s">
        <v>69</v>
      </c>
      <c r="ZQ56" s="207" t="s">
        <v>69</v>
      </c>
      <c r="ZR56" s="207" t="s">
        <v>69</v>
      </c>
      <c r="ZS56" s="207" t="s">
        <v>69</v>
      </c>
      <c r="ZT56" s="207" t="s">
        <v>69</v>
      </c>
      <c r="ZU56" s="207" t="s">
        <v>69</v>
      </c>
      <c r="ZV56" s="207" t="s">
        <v>69</v>
      </c>
      <c r="ZW56" s="207" t="s">
        <v>69</v>
      </c>
      <c r="ZX56" s="207" t="s">
        <v>69</v>
      </c>
      <c r="ZY56" s="207" t="s">
        <v>69</v>
      </c>
      <c r="ZZ56" s="207" t="s">
        <v>69</v>
      </c>
      <c r="AAA56" s="207" t="s">
        <v>158</v>
      </c>
      <c r="AAB56" s="207" t="s">
        <v>158</v>
      </c>
      <c r="AAC56" s="207" t="s">
        <v>158</v>
      </c>
      <c r="AAD56" s="207" t="s">
        <v>158</v>
      </c>
      <c r="AAE56" s="207" t="s">
        <v>158</v>
      </c>
      <c r="AAF56" s="207" t="s">
        <v>158</v>
      </c>
      <c r="AAG56" s="207" t="s">
        <v>158</v>
      </c>
      <c r="AAH56" s="207" t="s">
        <v>158</v>
      </c>
      <c r="AAI56" s="207" t="s">
        <v>158</v>
      </c>
      <c r="AAJ56" s="207" t="s">
        <v>158</v>
      </c>
      <c r="AAK56" s="207" t="s">
        <v>158</v>
      </c>
      <c r="AAL56" s="207" t="s">
        <v>158</v>
      </c>
      <c r="AAM56" s="207" t="s">
        <v>158</v>
      </c>
      <c r="AAN56" s="207" t="s">
        <v>158</v>
      </c>
      <c r="AAO56" s="207" t="s">
        <v>158</v>
      </c>
      <c r="AAP56" s="207" t="s">
        <v>158</v>
      </c>
      <c r="AAQ56" s="207" t="s">
        <v>158</v>
      </c>
      <c r="AAR56" s="207" t="s">
        <v>158</v>
      </c>
      <c r="AAS56" s="207" t="s">
        <v>158</v>
      </c>
      <c r="AAT56" s="207" t="s">
        <v>158</v>
      </c>
      <c r="AAU56" s="207" t="s">
        <v>158</v>
      </c>
      <c r="AAV56" s="207" t="s">
        <v>158</v>
      </c>
      <c r="AAW56" s="207" t="s">
        <v>158</v>
      </c>
      <c r="AAX56" s="207" t="s">
        <v>158</v>
      </c>
      <c r="AAY56" s="207" t="s">
        <v>158</v>
      </c>
      <c r="AAZ56" s="207" t="s">
        <v>158</v>
      </c>
      <c r="ABA56" s="306">
        <f>(ÜBERSICHT!K56)</f>
        <v>0</v>
      </c>
      <c r="ABB56" s="195">
        <f>(ÜBERSICHT!L56)</f>
        <v>0</v>
      </c>
      <c r="ABC56" s="206">
        <f t="shared" si="123"/>
        <v>0</v>
      </c>
      <c r="ABD56" s="34">
        <f t="shared" si="124"/>
        <v>0</v>
      </c>
      <c r="ABE56" s="34">
        <f t="shared" si="125"/>
        <v>0</v>
      </c>
      <c r="ABF56" s="34">
        <f t="shared" si="126"/>
        <v>0</v>
      </c>
      <c r="ABG56" s="34">
        <f t="shared" si="127"/>
        <v>0</v>
      </c>
      <c r="ABH56" s="34">
        <f t="shared" si="128"/>
        <v>0</v>
      </c>
      <c r="ABI56" s="34">
        <f t="shared" si="129"/>
        <v>696</v>
      </c>
      <c r="ABJ56" s="73">
        <f t="shared" si="130"/>
        <v>696</v>
      </c>
      <c r="ABK56" s="28"/>
      <c r="ABM56" s="26"/>
      <c r="ABN56" s="75"/>
      <c r="ABO56" s="28"/>
      <c r="ABP56" s="271" t="str">
        <f>(Mitglieder!C57)</f>
        <v>Zy-///-07</v>
      </c>
      <c r="ABQ56" s="216" t="e">
        <f t="shared" si="103"/>
        <v>#DIV/0!</v>
      </c>
      <c r="ABR56" s="216" t="e">
        <f t="shared" si="104"/>
        <v>#DIV/0!</v>
      </c>
      <c r="ABS56" s="34">
        <f t="shared" si="131"/>
        <v>0</v>
      </c>
      <c r="ABT56" s="34">
        <f t="shared" si="132"/>
        <v>0</v>
      </c>
      <c r="ABU56" s="34">
        <f t="shared" si="133"/>
        <v>0</v>
      </c>
      <c r="ABV56" s="34">
        <f t="shared" si="134"/>
        <v>0</v>
      </c>
      <c r="ABW56" s="34">
        <f t="shared" si="135"/>
        <v>0</v>
      </c>
      <c r="ABX56" s="34">
        <f t="shared" si="136"/>
        <v>31</v>
      </c>
      <c r="ABY56" s="73">
        <f t="shared" si="16"/>
        <v>31</v>
      </c>
      <c r="ABZ56" s="216" t="e">
        <f t="shared" si="105"/>
        <v>#DIV/0!</v>
      </c>
      <c r="ACA56" s="34">
        <f t="shared" si="137"/>
        <v>0</v>
      </c>
      <c r="ACB56" s="34">
        <f t="shared" si="138"/>
        <v>0</v>
      </c>
      <c r="ACC56" s="34">
        <f t="shared" si="139"/>
        <v>0</v>
      </c>
      <c r="ACD56" s="34">
        <f t="shared" si="140"/>
        <v>0</v>
      </c>
      <c r="ACE56" s="34">
        <f t="shared" si="141"/>
        <v>0</v>
      </c>
      <c r="ACF56" s="34">
        <f t="shared" si="142"/>
        <v>31</v>
      </c>
      <c r="ACG56" s="73">
        <f t="shared" si="113"/>
        <v>31</v>
      </c>
      <c r="ACH56" s="216" t="e">
        <f t="shared" si="106"/>
        <v>#DIV/0!</v>
      </c>
      <c r="ACI56" s="34">
        <f t="shared" si="143"/>
        <v>0</v>
      </c>
      <c r="ACJ56" s="34">
        <f t="shared" si="144"/>
        <v>0</v>
      </c>
      <c r="ACK56" s="34">
        <f t="shared" si="145"/>
        <v>0</v>
      </c>
      <c r="ACL56" s="34">
        <f t="shared" si="146"/>
        <v>0</v>
      </c>
      <c r="ACM56" s="34">
        <f t="shared" si="147"/>
        <v>0</v>
      </c>
      <c r="ACN56" s="34">
        <f t="shared" si="148"/>
        <v>31</v>
      </c>
      <c r="ACO56" s="73">
        <f t="shared" si="114"/>
        <v>31</v>
      </c>
      <c r="ACP56" s="216" t="e">
        <f t="shared" si="107"/>
        <v>#DIV/0!</v>
      </c>
      <c r="ACQ56" s="34">
        <f t="shared" si="149"/>
        <v>0</v>
      </c>
      <c r="ACR56" s="34">
        <f t="shared" si="150"/>
        <v>0</v>
      </c>
      <c r="ACS56" s="34">
        <f t="shared" si="151"/>
        <v>0</v>
      </c>
      <c r="ACT56" s="34">
        <f t="shared" si="152"/>
        <v>0</v>
      </c>
      <c r="ACU56" s="34">
        <f t="shared" si="153"/>
        <v>0</v>
      </c>
      <c r="ACV56" s="34">
        <f t="shared" si="154"/>
        <v>30</v>
      </c>
      <c r="ACW56" s="73">
        <f t="shared" si="115"/>
        <v>30</v>
      </c>
      <c r="ACX56" s="216" t="e">
        <f t="shared" si="108"/>
        <v>#DIV/0!</v>
      </c>
      <c r="ACY56" s="34">
        <f t="shared" si="155"/>
        <v>0</v>
      </c>
      <c r="ACZ56" s="34">
        <f t="shared" si="156"/>
        <v>0</v>
      </c>
      <c r="ADA56" s="34">
        <f t="shared" si="157"/>
        <v>0</v>
      </c>
      <c r="ADB56" s="34">
        <f t="shared" si="158"/>
        <v>0</v>
      </c>
      <c r="ADC56" s="34">
        <f t="shared" si="159"/>
        <v>0</v>
      </c>
      <c r="ADD56" s="34">
        <f t="shared" si="160"/>
        <v>31</v>
      </c>
      <c r="ADE56" s="73">
        <f t="shared" si="116"/>
        <v>31</v>
      </c>
      <c r="ADF56" s="216" t="e">
        <f t="shared" si="109"/>
        <v>#DIV/0!</v>
      </c>
      <c r="ADG56" s="34">
        <f t="shared" si="161"/>
        <v>0</v>
      </c>
      <c r="ADH56" s="34">
        <f t="shared" si="162"/>
        <v>0</v>
      </c>
      <c r="ADI56" s="34">
        <f t="shared" si="163"/>
        <v>0</v>
      </c>
      <c r="ADJ56" s="34">
        <f t="shared" si="164"/>
        <v>0</v>
      </c>
      <c r="ADK56" s="34">
        <f t="shared" si="165"/>
        <v>0</v>
      </c>
      <c r="ADL56" s="34">
        <f t="shared" si="166"/>
        <v>30</v>
      </c>
      <c r="ADM56" s="73">
        <f t="shared" si="117"/>
        <v>30</v>
      </c>
      <c r="ADN56" s="216" t="e">
        <f t="shared" si="110"/>
        <v>#DIV/0!</v>
      </c>
      <c r="ADO56" s="34">
        <f t="shared" si="167"/>
        <v>0</v>
      </c>
      <c r="ADP56" s="34">
        <f t="shared" si="168"/>
        <v>0</v>
      </c>
      <c r="ADQ56" s="34">
        <f t="shared" si="169"/>
        <v>0</v>
      </c>
      <c r="ADR56" s="34">
        <f t="shared" si="170"/>
        <v>0</v>
      </c>
      <c r="ADS56" s="34">
        <f t="shared" si="171"/>
        <v>0</v>
      </c>
      <c r="ADT56" s="34">
        <f t="shared" si="172"/>
        <v>31</v>
      </c>
      <c r="ADU56" s="73">
        <f t="shared" si="118"/>
        <v>31</v>
      </c>
      <c r="ADV56" s="216" t="e">
        <f t="shared" si="111"/>
        <v>#DIV/0!</v>
      </c>
      <c r="ADW56" s="34">
        <f t="shared" si="72"/>
        <v>0</v>
      </c>
      <c r="ADX56" s="34">
        <f t="shared" si="73"/>
        <v>0</v>
      </c>
      <c r="ADY56" s="34">
        <f t="shared" si="74"/>
        <v>0</v>
      </c>
      <c r="ADZ56" s="34">
        <f t="shared" si="75"/>
        <v>0</v>
      </c>
      <c r="AEA56" s="34">
        <f t="shared" si="76"/>
        <v>0</v>
      </c>
      <c r="AEB56" s="34">
        <f t="shared" si="77"/>
        <v>31</v>
      </c>
      <c r="AEC56" s="73">
        <f t="shared" si="119"/>
        <v>31</v>
      </c>
      <c r="AED56" s="216" t="e">
        <f t="shared" si="112"/>
        <v>#DIV/0!</v>
      </c>
      <c r="AEE56" s="34">
        <f t="shared" si="79"/>
        <v>0</v>
      </c>
      <c r="AEF56" s="34">
        <f t="shared" si="80"/>
        <v>0</v>
      </c>
      <c r="AEG56" s="34">
        <f t="shared" si="81"/>
        <v>0</v>
      </c>
      <c r="AEH56" s="34">
        <f t="shared" si="82"/>
        <v>0</v>
      </c>
      <c r="AEI56" s="34">
        <f t="shared" si="83"/>
        <v>0</v>
      </c>
      <c r="AEJ56" s="34">
        <f t="shared" si="84"/>
        <v>10</v>
      </c>
      <c r="AEK56" s="73">
        <f t="shared" si="120"/>
        <v>10</v>
      </c>
    </row>
    <row r="57" spans="1:817" x14ac:dyDescent="0.3">
      <c r="A57" s="200"/>
      <c r="B57" s="290"/>
      <c r="C57" s="251" t="str">
        <f>(Mitglieder!C57)</f>
        <v>Zy-///-07</v>
      </c>
      <c r="D57" s="171" t="e">
        <f t="shared" si="121"/>
        <v>#DIV/0!</v>
      </c>
      <c r="E57" s="171" t="e">
        <f t="shared" si="122"/>
        <v>#DIV/0!</v>
      </c>
      <c r="F57" s="56"/>
      <c r="G57" s="207" t="s">
        <v>69</v>
      </c>
      <c r="H57" s="207" t="s">
        <v>69</v>
      </c>
      <c r="I57" s="207" t="s">
        <v>69</v>
      </c>
      <c r="J57" s="207" t="s">
        <v>69</v>
      </c>
      <c r="K57" s="207" t="s">
        <v>69</v>
      </c>
      <c r="L57" s="207" t="s">
        <v>69</v>
      </c>
      <c r="M57" s="207" t="s">
        <v>69</v>
      </c>
      <c r="N57" s="207" t="s">
        <v>69</v>
      </c>
      <c r="O57" s="207" t="s">
        <v>69</v>
      </c>
      <c r="P57" s="207" t="s">
        <v>69</v>
      </c>
      <c r="Q57" s="207" t="s">
        <v>69</v>
      </c>
      <c r="R57" s="207" t="s">
        <v>69</v>
      </c>
      <c r="S57" s="207" t="s">
        <v>69</v>
      </c>
      <c r="T57" s="207" t="s">
        <v>69</v>
      </c>
      <c r="U57" s="207" t="s">
        <v>69</v>
      </c>
      <c r="V57" s="207" t="s">
        <v>69</v>
      </c>
      <c r="W57" s="207" t="s">
        <v>69</v>
      </c>
      <c r="X57" s="207" t="s">
        <v>69</v>
      </c>
      <c r="Y57" s="207" t="s">
        <v>69</v>
      </c>
      <c r="Z57" s="207" t="s">
        <v>69</v>
      </c>
      <c r="AA57" s="207" t="s">
        <v>69</v>
      </c>
      <c r="AB57" s="207" t="s">
        <v>69</v>
      </c>
      <c r="AC57" s="207" t="s">
        <v>69</v>
      </c>
      <c r="AD57" s="207" t="s">
        <v>69</v>
      </c>
      <c r="AE57" s="207" t="s">
        <v>69</v>
      </c>
      <c r="AF57" s="207" t="s">
        <v>69</v>
      </c>
      <c r="AG57" s="207" t="s">
        <v>69</v>
      </c>
      <c r="AH57" s="207" t="s">
        <v>69</v>
      </c>
      <c r="AI57" s="207" t="s">
        <v>69</v>
      </c>
      <c r="AJ57" s="207" t="s">
        <v>69</v>
      </c>
      <c r="AK57" s="207" t="s">
        <v>69</v>
      </c>
      <c r="AL57" s="207" t="s">
        <v>69</v>
      </c>
      <c r="AM57" s="207" t="s">
        <v>69</v>
      </c>
      <c r="AN57" s="207" t="s">
        <v>69</v>
      </c>
      <c r="AO57" s="207" t="s">
        <v>69</v>
      </c>
      <c r="AP57" s="207" t="s">
        <v>69</v>
      </c>
      <c r="AQ57" s="207" t="s">
        <v>69</v>
      </c>
      <c r="AR57" s="207" t="s">
        <v>69</v>
      </c>
      <c r="AS57" s="207" t="s">
        <v>69</v>
      </c>
      <c r="AT57" s="207" t="s">
        <v>69</v>
      </c>
      <c r="AU57" s="207" t="s">
        <v>69</v>
      </c>
      <c r="AV57" s="207" t="s">
        <v>69</v>
      </c>
      <c r="AW57" s="207" t="s">
        <v>69</v>
      </c>
      <c r="AX57" s="207" t="s">
        <v>69</v>
      </c>
      <c r="AY57" s="207" t="s">
        <v>69</v>
      </c>
      <c r="AZ57" s="207" t="s">
        <v>69</v>
      </c>
      <c r="BA57" s="207" t="s">
        <v>69</v>
      </c>
      <c r="BB57" s="207" t="s">
        <v>69</v>
      </c>
      <c r="BC57" s="207" t="s">
        <v>69</v>
      </c>
      <c r="BD57" s="207" t="s">
        <v>69</v>
      </c>
      <c r="BE57" s="207" t="s">
        <v>69</v>
      </c>
      <c r="BF57" s="207" t="s">
        <v>69</v>
      </c>
      <c r="BG57" s="207" t="s">
        <v>69</v>
      </c>
      <c r="BH57" s="207" t="s">
        <v>69</v>
      </c>
      <c r="BI57" s="207" t="s">
        <v>69</v>
      </c>
      <c r="BJ57" s="207" t="s">
        <v>69</v>
      </c>
      <c r="BK57" s="207" t="s">
        <v>69</v>
      </c>
      <c r="BL57" s="207" t="s">
        <v>69</v>
      </c>
      <c r="BM57" s="207" t="s">
        <v>69</v>
      </c>
      <c r="BN57" s="207" t="s">
        <v>69</v>
      </c>
      <c r="BO57" s="207" t="s">
        <v>69</v>
      </c>
      <c r="BP57" s="207" t="s">
        <v>69</v>
      </c>
      <c r="BQ57" s="207" t="s">
        <v>69</v>
      </c>
      <c r="BR57" s="207" t="s">
        <v>69</v>
      </c>
      <c r="BS57" s="207" t="s">
        <v>69</v>
      </c>
      <c r="BT57" s="207" t="s">
        <v>69</v>
      </c>
      <c r="BU57" s="207" t="s">
        <v>69</v>
      </c>
      <c r="BV57" s="207" t="s">
        <v>69</v>
      </c>
      <c r="BW57" s="207" t="s">
        <v>69</v>
      </c>
      <c r="BX57" s="207" t="s">
        <v>69</v>
      </c>
      <c r="BY57" s="207" t="s">
        <v>69</v>
      </c>
      <c r="BZ57" s="207" t="s">
        <v>69</v>
      </c>
      <c r="CA57" s="207" t="s">
        <v>69</v>
      </c>
      <c r="CB57" s="207" t="s">
        <v>69</v>
      </c>
      <c r="CC57" s="207" t="s">
        <v>69</v>
      </c>
      <c r="CD57" s="207" t="s">
        <v>69</v>
      </c>
      <c r="CE57" s="207" t="s">
        <v>69</v>
      </c>
      <c r="CF57" s="207" t="s">
        <v>69</v>
      </c>
      <c r="CG57" s="207" t="s">
        <v>69</v>
      </c>
      <c r="CH57" s="207" t="s">
        <v>69</v>
      </c>
      <c r="CI57" s="207" t="s">
        <v>69</v>
      </c>
      <c r="CJ57" s="207" t="s">
        <v>69</v>
      </c>
      <c r="CK57" s="207" t="s">
        <v>69</v>
      </c>
      <c r="CL57" s="207" t="s">
        <v>69</v>
      </c>
      <c r="CM57" s="207" t="s">
        <v>69</v>
      </c>
      <c r="CN57" s="207" t="s">
        <v>69</v>
      </c>
      <c r="CO57" s="207" t="s">
        <v>69</v>
      </c>
      <c r="CP57" s="207" t="s">
        <v>69</v>
      </c>
      <c r="CQ57" s="207" t="s">
        <v>69</v>
      </c>
      <c r="CR57" s="207" t="s">
        <v>69</v>
      </c>
      <c r="CS57" s="207" t="s">
        <v>69</v>
      </c>
      <c r="CT57" s="207" t="s">
        <v>69</v>
      </c>
      <c r="CU57" s="207" t="s">
        <v>69</v>
      </c>
      <c r="CV57" s="207" t="s">
        <v>69</v>
      </c>
      <c r="CW57" s="207" t="s">
        <v>69</v>
      </c>
      <c r="CX57" s="207" t="s">
        <v>69</v>
      </c>
      <c r="CY57" s="207" t="s">
        <v>69</v>
      </c>
      <c r="CZ57" s="207" t="s">
        <v>69</v>
      </c>
      <c r="DA57" s="207" t="s">
        <v>69</v>
      </c>
      <c r="DB57" s="207" t="s">
        <v>69</v>
      </c>
      <c r="DC57" s="207" t="s">
        <v>69</v>
      </c>
      <c r="DD57" s="207" t="s">
        <v>69</v>
      </c>
      <c r="DE57" s="207" t="s">
        <v>69</v>
      </c>
      <c r="DF57" s="207" t="s">
        <v>69</v>
      </c>
      <c r="DG57" s="207" t="s">
        <v>69</v>
      </c>
      <c r="DH57" s="207" t="s">
        <v>69</v>
      </c>
      <c r="DI57" s="207" t="s">
        <v>69</v>
      </c>
      <c r="DJ57" s="207" t="s">
        <v>69</v>
      </c>
      <c r="DK57" s="207" t="s">
        <v>69</v>
      </c>
      <c r="DL57" s="207" t="s">
        <v>69</v>
      </c>
      <c r="DM57" s="207" t="s">
        <v>69</v>
      </c>
      <c r="DN57" s="207" t="s">
        <v>69</v>
      </c>
      <c r="DO57" s="207" t="s">
        <v>69</v>
      </c>
      <c r="DP57" s="207" t="s">
        <v>69</v>
      </c>
      <c r="DQ57" s="207" t="s">
        <v>69</v>
      </c>
      <c r="DR57" s="207" t="s">
        <v>69</v>
      </c>
      <c r="DS57" s="207" t="s">
        <v>69</v>
      </c>
      <c r="DT57" s="207" t="s">
        <v>69</v>
      </c>
      <c r="DU57" s="207" t="s">
        <v>69</v>
      </c>
      <c r="DV57" s="207" t="s">
        <v>69</v>
      </c>
      <c r="DW57" s="207" t="s">
        <v>69</v>
      </c>
      <c r="DX57" s="207" t="s">
        <v>69</v>
      </c>
      <c r="DY57" s="207" t="s">
        <v>69</v>
      </c>
      <c r="DZ57" s="207" t="s">
        <v>69</v>
      </c>
      <c r="EA57" s="207" t="s">
        <v>69</v>
      </c>
      <c r="EB57" s="207" t="s">
        <v>69</v>
      </c>
      <c r="EC57" s="207" t="s">
        <v>69</v>
      </c>
      <c r="ED57" s="207" t="s">
        <v>69</v>
      </c>
      <c r="EE57" s="207" t="s">
        <v>69</v>
      </c>
      <c r="EF57" s="207" t="s">
        <v>69</v>
      </c>
      <c r="EG57" s="207" t="s">
        <v>69</v>
      </c>
      <c r="EH57" s="207" t="s">
        <v>69</v>
      </c>
      <c r="EI57" s="207" t="s">
        <v>69</v>
      </c>
      <c r="EJ57" s="207" t="s">
        <v>69</v>
      </c>
      <c r="EK57" s="207" t="s">
        <v>69</v>
      </c>
      <c r="EL57" s="207" t="s">
        <v>69</v>
      </c>
      <c r="EM57" s="207" t="s">
        <v>69</v>
      </c>
      <c r="EN57" s="207" t="s">
        <v>69</v>
      </c>
      <c r="EO57" s="207" t="s">
        <v>69</v>
      </c>
      <c r="EP57" s="207" t="s">
        <v>69</v>
      </c>
      <c r="EQ57" s="207" t="s">
        <v>69</v>
      </c>
      <c r="ER57" s="207" t="s">
        <v>69</v>
      </c>
      <c r="ES57" s="207" t="s">
        <v>69</v>
      </c>
      <c r="ET57" s="207" t="s">
        <v>69</v>
      </c>
      <c r="EU57" s="207" t="s">
        <v>69</v>
      </c>
      <c r="EV57" s="207" t="s">
        <v>69</v>
      </c>
      <c r="EW57" s="207" t="s">
        <v>69</v>
      </c>
      <c r="EX57" s="207" t="s">
        <v>69</v>
      </c>
      <c r="EY57" s="207" t="s">
        <v>69</v>
      </c>
      <c r="EZ57" s="207" t="s">
        <v>69</v>
      </c>
      <c r="FA57" s="207" t="s">
        <v>69</v>
      </c>
      <c r="FB57" s="207" t="s">
        <v>69</v>
      </c>
      <c r="FC57" s="207" t="s">
        <v>69</v>
      </c>
      <c r="FD57" s="207" t="s">
        <v>69</v>
      </c>
      <c r="FE57" s="207" t="s">
        <v>69</v>
      </c>
      <c r="FF57" s="207" t="s">
        <v>69</v>
      </c>
      <c r="FG57" s="207" t="s">
        <v>69</v>
      </c>
      <c r="FH57" s="207" t="s">
        <v>69</v>
      </c>
      <c r="FI57" s="207" t="s">
        <v>69</v>
      </c>
      <c r="FJ57" s="207" t="s">
        <v>69</v>
      </c>
      <c r="FK57" s="207" t="s">
        <v>69</v>
      </c>
      <c r="FL57" s="207" t="s">
        <v>69</v>
      </c>
      <c r="FM57" s="207" t="s">
        <v>69</v>
      </c>
      <c r="FN57" s="207" t="s">
        <v>69</v>
      </c>
      <c r="FO57" s="207" t="s">
        <v>69</v>
      </c>
      <c r="FP57" s="207" t="s">
        <v>69</v>
      </c>
      <c r="FQ57" s="207" t="s">
        <v>69</v>
      </c>
      <c r="FR57" s="207" t="s">
        <v>69</v>
      </c>
      <c r="FS57" s="207" t="s">
        <v>69</v>
      </c>
      <c r="FT57" s="207" t="s">
        <v>69</v>
      </c>
      <c r="FU57" s="207" t="s">
        <v>69</v>
      </c>
      <c r="FV57" s="207" t="s">
        <v>69</v>
      </c>
      <c r="FW57" s="207" t="s">
        <v>69</v>
      </c>
      <c r="FX57" s="207" t="s">
        <v>69</v>
      </c>
      <c r="FY57" s="207" t="s">
        <v>69</v>
      </c>
      <c r="FZ57" s="207" t="s">
        <v>69</v>
      </c>
      <c r="GA57" s="207" t="s">
        <v>69</v>
      </c>
      <c r="GB57" s="207" t="s">
        <v>69</v>
      </c>
      <c r="GC57" s="207" t="s">
        <v>69</v>
      </c>
      <c r="GD57" s="207" t="s">
        <v>69</v>
      </c>
      <c r="GE57" s="207" t="s">
        <v>69</v>
      </c>
      <c r="GF57" s="207" t="s">
        <v>69</v>
      </c>
      <c r="GG57" s="207" t="s">
        <v>69</v>
      </c>
      <c r="GH57" s="207" t="s">
        <v>69</v>
      </c>
      <c r="GI57" s="207" t="s">
        <v>69</v>
      </c>
      <c r="GJ57" s="207" t="s">
        <v>69</v>
      </c>
      <c r="GK57" s="207" t="s">
        <v>69</v>
      </c>
      <c r="GL57" s="207" t="s">
        <v>69</v>
      </c>
      <c r="GM57" s="207" t="s">
        <v>69</v>
      </c>
      <c r="GN57" s="207" t="s">
        <v>69</v>
      </c>
      <c r="GO57" s="207" t="s">
        <v>69</v>
      </c>
      <c r="GP57" s="207" t="s">
        <v>69</v>
      </c>
      <c r="GQ57" s="207" t="s">
        <v>69</v>
      </c>
      <c r="GR57" s="207" t="s">
        <v>69</v>
      </c>
      <c r="GS57" s="207" t="s">
        <v>69</v>
      </c>
      <c r="GT57" s="207" t="s">
        <v>69</v>
      </c>
      <c r="GU57" s="207" t="s">
        <v>69</v>
      </c>
      <c r="GV57" s="207" t="s">
        <v>69</v>
      </c>
      <c r="GW57" s="207" t="s">
        <v>69</v>
      </c>
      <c r="GX57" s="207" t="s">
        <v>69</v>
      </c>
      <c r="GY57" s="207" t="s">
        <v>69</v>
      </c>
      <c r="GZ57" s="207" t="s">
        <v>69</v>
      </c>
      <c r="HA57" s="207" t="s">
        <v>69</v>
      </c>
      <c r="HB57" s="207" t="s">
        <v>69</v>
      </c>
      <c r="HC57" s="207" t="s">
        <v>69</v>
      </c>
      <c r="HD57" s="207" t="s">
        <v>69</v>
      </c>
      <c r="HE57" s="207" t="s">
        <v>69</v>
      </c>
      <c r="HF57" s="207" t="s">
        <v>69</v>
      </c>
      <c r="HG57" s="207" t="s">
        <v>69</v>
      </c>
      <c r="HH57" s="207" t="s">
        <v>69</v>
      </c>
      <c r="HI57" s="207" t="s">
        <v>69</v>
      </c>
      <c r="HJ57" s="207" t="s">
        <v>69</v>
      </c>
      <c r="HK57" s="207" t="s">
        <v>69</v>
      </c>
      <c r="HL57" s="207" t="s">
        <v>69</v>
      </c>
      <c r="HM57" s="207" t="s">
        <v>69</v>
      </c>
      <c r="HN57" s="207" t="s">
        <v>69</v>
      </c>
      <c r="HO57" s="207" t="s">
        <v>69</v>
      </c>
      <c r="HP57" s="207" t="s">
        <v>69</v>
      </c>
      <c r="HQ57" s="207" t="s">
        <v>69</v>
      </c>
      <c r="HR57" s="207" t="s">
        <v>69</v>
      </c>
      <c r="HS57" s="207" t="s">
        <v>69</v>
      </c>
      <c r="HT57" s="207" t="s">
        <v>69</v>
      </c>
      <c r="HU57" s="207" t="s">
        <v>69</v>
      </c>
      <c r="HV57" s="207" t="s">
        <v>69</v>
      </c>
      <c r="HW57" s="207" t="s">
        <v>69</v>
      </c>
      <c r="HX57" s="207" t="s">
        <v>69</v>
      </c>
      <c r="HY57" s="207" t="s">
        <v>69</v>
      </c>
      <c r="HZ57" s="207" t="s">
        <v>69</v>
      </c>
      <c r="IA57" s="207" t="s">
        <v>69</v>
      </c>
      <c r="IB57" s="207" t="s">
        <v>69</v>
      </c>
      <c r="IC57" s="207" t="s">
        <v>69</v>
      </c>
      <c r="ID57" s="207" t="s">
        <v>69</v>
      </c>
      <c r="IE57" s="207" t="s">
        <v>69</v>
      </c>
      <c r="IF57" s="207" t="s">
        <v>69</v>
      </c>
      <c r="IG57" s="207" t="s">
        <v>69</v>
      </c>
      <c r="IH57" s="207" t="s">
        <v>69</v>
      </c>
      <c r="II57" s="207" t="s">
        <v>69</v>
      </c>
      <c r="IJ57" s="207" t="s">
        <v>69</v>
      </c>
      <c r="IK57" s="207" t="s">
        <v>69</v>
      </c>
      <c r="IL57" s="207" t="s">
        <v>69</v>
      </c>
      <c r="IM57" s="207" t="s">
        <v>69</v>
      </c>
      <c r="IN57" s="207" t="s">
        <v>69</v>
      </c>
      <c r="IO57" s="207" t="s">
        <v>69</v>
      </c>
      <c r="IP57" s="207" t="s">
        <v>69</v>
      </c>
      <c r="IQ57" s="207" t="s">
        <v>69</v>
      </c>
      <c r="IR57" s="207" t="s">
        <v>69</v>
      </c>
      <c r="IS57" s="207" t="s">
        <v>69</v>
      </c>
      <c r="IT57" s="207" t="s">
        <v>69</v>
      </c>
      <c r="IU57" s="207" t="s">
        <v>69</v>
      </c>
      <c r="IV57" s="207" t="s">
        <v>69</v>
      </c>
      <c r="IW57" s="207" t="s">
        <v>69</v>
      </c>
      <c r="IX57" s="207" t="s">
        <v>69</v>
      </c>
      <c r="IY57" s="207" t="s">
        <v>69</v>
      </c>
      <c r="IZ57" s="207" t="s">
        <v>69</v>
      </c>
      <c r="JA57" s="207" t="s">
        <v>69</v>
      </c>
      <c r="JB57" s="207" t="s">
        <v>69</v>
      </c>
      <c r="JC57" s="207" t="s">
        <v>69</v>
      </c>
      <c r="JD57" s="207" t="s">
        <v>69</v>
      </c>
      <c r="JE57" s="207" t="s">
        <v>69</v>
      </c>
      <c r="JF57" s="207" t="s">
        <v>69</v>
      </c>
      <c r="JG57" s="207" t="s">
        <v>69</v>
      </c>
      <c r="JH57" s="207" t="s">
        <v>69</v>
      </c>
      <c r="JI57" s="207" t="s">
        <v>69</v>
      </c>
      <c r="JJ57" s="207" t="s">
        <v>69</v>
      </c>
      <c r="JK57" s="207" t="s">
        <v>69</v>
      </c>
      <c r="JL57" s="207" t="s">
        <v>69</v>
      </c>
      <c r="JM57" s="207" t="s">
        <v>69</v>
      </c>
      <c r="JN57" s="207" t="s">
        <v>69</v>
      </c>
      <c r="JO57" s="207" t="s">
        <v>69</v>
      </c>
      <c r="JP57" s="207" t="s">
        <v>69</v>
      </c>
      <c r="JQ57" s="207" t="s">
        <v>69</v>
      </c>
      <c r="JR57" s="207" t="s">
        <v>69</v>
      </c>
      <c r="JS57" s="207" t="s">
        <v>69</v>
      </c>
      <c r="JT57" s="207" t="s">
        <v>69</v>
      </c>
      <c r="JU57" s="207" t="s">
        <v>69</v>
      </c>
      <c r="JV57" s="207" t="s">
        <v>69</v>
      </c>
      <c r="JW57" s="207" t="s">
        <v>69</v>
      </c>
      <c r="JX57" s="207" t="s">
        <v>69</v>
      </c>
      <c r="JY57" s="207" t="s">
        <v>69</v>
      </c>
      <c r="JZ57" s="207" t="s">
        <v>69</v>
      </c>
      <c r="KA57" s="207" t="s">
        <v>69</v>
      </c>
      <c r="KB57" s="207" t="s">
        <v>69</v>
      </c>
      <c r="KC57" s="207" t="s">
        <v>69</v>
      </c>
      <c r="KD57" s="207" t="s">
        <v>69</v>
      </c>
      <c r="KE57" s="207" t="s">
        <v>69</v>
      </c>
      <c r="KF57" s="207" t="s">
        <v>69</v>
      </c>
      <c r="KG57" s="207" t="s">
        <v>69</v>
      </c>
      <c r="KH57" s="207" t="s">
        <v>69</v>
      </c>
      <c r="KI57" s="207" t="s">
        <v>69</v>
      </c>
      <c r="KJ57" s="207" t="s">
        <v>69</v>
      </c>
      <c r="KK57" s="207" t="s">
        <v>69</v>
      </c>
      <c r="KL57" s="207" t="s">
        <v>69</v>
      </c>
      <c r="KM57" s="207" t="s">
        <v>69</v>
      </c>
      <c r="KN57" s="207" t="s">
        <v>69</v>
      </c>
      <c r="KO57" s="207" t="s">
        <v>69</v>
      </c>
      <c r="KP57" s="207" t="s">
        <v>69</v>
      </c>
      <c r="KQ57" s="207" t="s">
        <v>69</v>
      </c>
      <c r="KR57" s="207" t="s">
        <v>69</v>
      </c>
      <c r="KS57" s="207" t="s">
        <v>69</v>
      </c>
      <c r="KT57" s="207" t="s">
        <v>69</v>
      </c>
      <c r="KU57" s="207" t="s">
        <v>69</v>
      </c>
      <c r="KV57" s="207" t="s">
        <v>69</v>
      </c>
      <c r="KW57" s="207" t="s">
        <v>69</v>
      </c>
      <c r="KX57" s="207" t="s">
        <v>69</v>
      </c>
      <c r="KY57" s="207" t="s">
        <v>69</v>
      </c>
      <c r="KZ57" s="207" t="s">
        <v>69</v>
      </c>
      <c r="LA57" s="207" t="s">
        <v>69</v>
      </c>
      <c r="LB57" s="207" t="s">
        <v>69</v>
      </c>
      <c r="LC57" s="207" t="s">
        <v>69</v>
      </c>
      <c r="LD57" s="207" t="s">
        <v>69</v>
      </c>
      <c r="LE57" s="207" t="s">
        <v>69</v>
      </c>
      <c r="LF57" s="207" t="s">
        <v>69</v>
      </c>
      <c r="LG57" s="207" t="s">
        <v>69</v>
      </c>
      <c r="LH57" s="207" t="s">
        <v>69</v>
      </c>
      <c r="LI57" s="207" t="s">
        <v>69</v>
      </c>
      <c r="LJ57" s="207" t="s">
        <v>69</v>
      </c>
      <c r="LK57" s="207" t="s">
        <v>69</v>
      </c>
      <c r="LL57" s="207" t="s">
        <v>69</v>
      </c>
      <c r="LM57" s="207" t="s">
        <v>69</v>
      </c>
      <c r="LN57" s="207" t="s">
        <v>69</v>
      </c>
      <c r="LO57" s="207" t="s">
        <v>69</v>
      </c>
      <c r="LP57" s="207" t="s">
        <v>69</v>
      </c>
      <c r="LQ57" s="207" t="s">
        <v>69</v>
      </c>
      <c r="LR57" s="207" t="s">
        <v>69</v>
      </c>
      <c r="LS57" s="207" t="s">
        <v>69</v>
      </c>
      <c r="LT57" s="207" t="s">
        <v>69</v>
      </c>
      <c r="LU57" s="207" t="s">
        <v>69</v>
      </c>
      <c r="LV57" s="207" t="s">
        <v>69</v>
      </c>
      <c r="LW57" s="207" t="s">
        <v>69</v>
      </c>
      <c r="LX57" s="207" t="s">
        <v>69</v>
      </c>
      <c r="LY57" s="207" t="s">
        <v>69</v>
      </c>
      <c r="LZ57" s="207" t="s">
        <v>69</v>
      </c>
      <c r="MA57" s="207" t="s">
        <v>69</v>
      </c>
      <c r="MB57" s="207" t="s">
        <v>69</v>
      </c>
      <c r="MC57" s="207" t="s">
        <v>69</v>
      </c>
      <c r="MD57" s="207" t="s">
        <v>69</v>
      </c>
      <c r="ME57" s="207" t="s">
        <v>69</v>
      </c>
      <c r="MF57" s="207" t="s">
        <v>69</v>
      </c>
      <c r="MG57" s="207" t="s">
        <v>69</v>
      </c>
      <c r="MH57" s="207" t="s">
        <v>69</v>
      </c>
      <c r="MI57" s="207" t="s">
        <v>69</v>
      </c>
      <c r="MJ57" s="207" t="s">
        <v>69</v>
      </c>
      <c r="MK57" s="207" t="s">
        <v>69</v>
      </c>
      <c r="ML57" s="207" t="s">
        <v>69</v>
      </c>
      <c r="MM57" s="207" t="s">
        <v>69</v>
      </c>
      <c r="MN57" s="207" t="s">
        <v>69</v>
      </c>
      <c r="MO57" s="207" t="s">
        <v>69</v>
      </c>
      <c r="MP57" s="207" t="s">
        <v>69</v>
      </c>
      <c r="MQ57" s="207" t="s">
        <v>69</v>
      </c>
      <c r="MR57" s="207" t="s">
        <v>69</v>
      </c>
      <c r="MS57" s="207" t="s">
        <v>69</v>
      </c>
      <c r="MT57" s="207" t="s">
        <v>69</v>
      </c>
      <c r="MU57" s="207" t="s">
        <v>69</v>
      </c>
      <c r="MV57" s="207" t="s">
        <v>69</v>
      </c>
      <c r="MW57" s="207" t="s">
        <v>69</v>
      </c>
      <c r="MX57" s="207" t="s">
        <v>69</v>
      </c>
      <c r="MY57" s="207" t="s">
        <v>69</v>
      </c>
      <c r="MZ57" s="207" t="s">
        <v>69</v>
      </c>
      <c r="NA57" s="207" t="s">
        <v>69</v>
      </c>
      <c r="NB57" s="207" t="s">
        <v>69</v>
      </c>
      <c r="NC57" s="207" t="s">
        <v>69</v>
      </c>
      <c r="ND57" s="207" t="s">
        <v>69</v>
      </c>
      <c r="NE57" s="207" t="s">
        <v>69</v>
      </c>
      <c r="NF57" s="207" t="s">
        <v>69</v>
      </c>
      <c r="NG57" s="207" t="s">
        <v>69</v>
      </c>
      <c r="NH57" s="207" t="s">
        <v>69</v>
      </c>
      <c r="NI57" s="207" t="s">
        <v>69</v>
      </c>
      <c r="NJ57" s="207" t="s">
        <v>69</v>
      </c>
      <c r="NK57" s="207" t="s">
        <v>69</v>
      </c>
      <c r="NL57" s="207" t="s">
        <v>69</v>
      </c>
      <c r="NM57" s="207" t="s">
        <v>69</v>
      </c>
      <c r="NN57" s="207" t="s">
        <v>69</v>
      </c>
      <c r="NO57" s="207" t="s">
        <v>69</v>
      </c>
      <c r="NP57" s="207" t="s">
        <v>69</v>
      </c>
      <c r="NQ57" s="207" t="s">
        <v>69</v>
      </c>
      <c r="NR57" s="207" t="s">
        <v>69</v>
      </c>
      <c r="NS57" s="207" t="s">
        <v>69</v>
      </c>
      <c r="NT57" s="207" t="s">
        <v>69</v>
      </c>
      <c r="NU57" s="207" t="s">
        <v>69</v>
      </c>
      <c r="NV57" s="207" t="s">
        <v>69</v>
      </c>
      <c r="NW57" s="207" t="s">
        <v>69</v>
      </c>
      <c r="NX57" s="207" t="s">
        <v>69</v>
      </c>
      <c r="NY57" s="207" t="s">
        <v>69</v>
      </c>
      <c r="NZ57" s="207" t="s">
        <v>69</v>
      </c>
      <c r="OA57" s="207" t="s">
        <v>69</v>
      </c>
      <c r="OB57" s="207" t="s">
        <v>69</v>
      </c>
      <c r="OC57" s="207" t="s">
        <v>69</v>
      </c>
      <c r="OD57" s="207" t="s">
        <v>69</v>
      </c>
      <c r="OE57" s="207" t="s">
        <v>69</v>
      </c>
      <c r="OF57" s="207" t="s">
        <v>69</v>
      </c>
      <c r="OG57" s="207" t="s">
        <v>69</v>
      </c>
      <c r="OH57" s="207" t="s">
        <v>69</v>
      </c>
      <c r="OI57" s="207" t="s">
        <v>69</v>
      </c>
      <c r="OJ57" s="207" t="s">
        <v>69</v>
      </c>
      <c r="OK57" s="207" t="s">
        <v>69</v>
      </c>
      <c r="OL57" s="207" t="s">
        <v>69</v>
      </c>
      <c r="OM57" s="207" t="s">
        <v>69</v>
      </c>
      <c r="ON57" s="207" t="s">
        <v>69</v>
      </c>
      <c r="OO57" s="207" t="s">
        <v>69</v>
      </c>
      <c r="OP57" s="207" t="s">
        <v>69</v>
      </c>
      <c r="OQ57" s="207" t="s">
        <v>69</v>
      </c>
      <c r="OR57" s="207" t="s">
        <v>69</v>
      </c>
      <c r="OS57" s="207" t="s">
        <v>69</v>
      </c>
      <c r="OT57" s="207" t="s">
        <v>69</v>
      </c>
      <c r="OU57" s="207" t="s">
        <v>69</v>
      </c>
      <c r="OV57" s="207" t="s">
        <v>69</v>
      </c>
      <c r="OW57" s="207" t="s">
        <v>69</v>
      </c>
      <c r="OX57" s="207" t="s">
        <v>69</v>
      </c>
      <c r="OY57" s="207" t="s">
        <v>69</v>
      </c>
      <c r="OZ57" s="207" t="s">
        <v>69</v>
      </c>
      <c r="PA57" s="207" t="s">
        <v>69</v>
      </c>
      <c r="PB57" s="207" t="s">
        <v>69</v>
      </c>
      <c r="PC57" s="207" t="s">
        <v>69</v>
      </c>
      <c r="PD57" s="207" t="s">
        <v>69</v>
      </c>
      <c r="PE57" s="207" t="s">
        <v>69</v>
      </c>
      <c r="PF57" s="207" t="s">
        <v>69</v>
      </c>
      <c r="PG57" s="207" t="s">
        <v>69</v>
      </c>
      <c r="PH57" s="207" t="s">
        <v>69</v>
      </c>
      <c r="PI57" s="207" t="s">
        <v>69</v>
      </c>
      <c r="PJ57" s="207" t="s">
        <v>69</v>
      </c>
      <c r="PK57" s="207" t="s">
        <v>69</v>
      </c>
      <c r="PL57" s="207" t="s">
        <v>69</v>
      </c>
      <c r="PM57" s="207" t="s">
        <v>69</v>
      </c>
      <c r="PN57" s="207" t="s">
        <v>69</v>
      </c>
      <c r="PO57" s="207" t="s">
        <v>69</v>
      </c>
      <c r="PP57" s="207" t="s">
        <v>69</v>
      </c>
      <c r="PQ57" s="207" t="s">
        <v>69</v>
      </c>
      <c r="PR57" s="207" t="s">
        <v>69</v>
      </c>
      <c r="PS57" s="207" t="s">
        <v>69</v>
      </c>
      <c r="PT57" s="207" t="s">
        <v>69</v>
      </c>
      <c r="PU57" s="207" t="s">
        <v>69</v>
      </c>
      <c r="PV57" s="207" t="s">
        <v>69</v>
      </c>
      <c r="PW57" s="207" t="s">
        <v>69</v>
      </c>
      <c r="PX57" s="207" t="s">
        <v>69</v>
      </c>
      <c r="PY57" s="207" t="s">
        <v>69</v>
      </c>
      <c r="PZ57" s="207" t="s">
        <v>69</v>
      </c>
      <c r="QA57" s="207" t="s">
        <v>69</v>
      </c>
      <c r="QB57" s="207" t="s">
        <v>69</v>
      </c>
      <c r="QC57" s="207" t="s">
        <v>69</v>
      </c>
      <c r="QD57" s="207" t="s">
        <v>69</v>
      </c>
      <c r="QE57" s="207" t="s">
        <v>69</v>
      </c>
      <c r="QF57" s="207" t="s">
        <v>69</v>
      </c>
      <c r="QG57" s="207" t="s">
        <v>69</v>
      </c>
      <c r="QH57" s="207" t="s">
        <v>69</v>
      </c>
      <c r="QI57" s="207" t="s">
        <v>69</v>
      </c>
      <c r="QJ57" s="207" t="s">
        <v>69</v>
      </c>
      <c r="QK57" s="207" t="s">
        <v>69</v>
      </c>
      <c r="QL57" s="207" t="s">
        <v>69</v>
      </c>
      <c r="QM57" s="207" t="s">
        <v>69</v>
      </c>
      <c r="QN57" s="207" t="s">
        <v>69</v>
      </c>
      <c r="QO57" s="207" t="s">
        <v>69</v>
      </c>
      <c r="QP57" s="207" t="s">
        <v>69</v>
      </c>
      <c r="QQ57" s="207" t="s">
        <v>69</v>
      </c>
      <c r="QR57" s="207" t="s">
        <v>69</v>
      </c>
      <c r="QS57" s="207" t="s">
        <v>69</v>
      </c>
      <c r="QT57" s="207" t="s">
        <v>69</v>
      </c>
      <c r="QU57" s="207" t="s">
        <v>69</v>
      </c>
      <c r="QV57" s="207" t="s">
        <v>69</v>
      </c>
      <c r="QW57" s="207" t="s">
        <v>69</v>
      </c>
      <c r="QX57" s="207" t="s">
        <v>69</v>
      </c>
      <c r="QY57" s="207" t="s">
        <v>69</v>
      </c>
      <c r="QZ57" s="207" t="s">
        <v>69</v>
      </c>
      <c r="RA57" s="207" t="s">
        <v>69</v>
      </c>
      <c r="RB57" s="207" t="s">
        <v>69</v>
      </c>
      <c r="RC57" s="207" t="s">
        <v>69</v>
      </c>
      <c r="RD57" s="207" t="s">
        <v>69</v>
      </c>
      <c r="RE57" s="207" t="s">
        <v>69</v>
      </c>
      <c r="RF57" s="207" t="s">
        <v>69</v>
      </c>
      <c r="RG57" s="207" t="s">
        <v>69</v>
      </c>
      <c r="RH57" s="207" t="s">
        <v>69</v>
      </c>
      <c r="RI57" s="207" t="s">
        <v>69</v>
      </c>
      <c r="RJ57" s="207" t="s">
        <v>69</v>
      </c>
      <c r="RK57" s="207" t="s">
        <v>69</v>
      </c>
      <c r="RL57" s="207" t="s">
        <v>69</v>
      </c>
      <c r="RM57" s="207" t="s">
        <v>69</v>
      </c>
      <c r="RN57" s="207" t="s">
        <v>69</v>
      </c>
      <c r="RO57" s="207" t="s">
        <v>69</v>
      </c>
      <c r="RP57" s="207" t="s">
        <v>69</v>
      </c>
      <c r="RQ57" s="207" t="s">
        <v>69</v>
      </c>
      <c r="RR57" s="207" t="s">
        <v>69</v>
      </c>
      <c r="RS57" s="207" t="s">
        <v>69</v>
      </c>
      <c r="RT57" s="207" t="s">
        <v>69</v>
      </c>
      <c r="RU57" s="207" t="s">
        <v>69</v>
      </c>
      <c r="RV57" s="207" t="s">
        <v>69</v>
      </c>
      <c r="RW57" s="207" t="s">
        <v>69</v>
      </c>
      <c r="RX57" s="207" t="s">
        <v>69</v>
      </c>
      <c r="RY57" s="207" t="s">
        <v>69</v>
      </c>
      <c r="RZ57" s="207" t="s">
        <v>69</v>
      </c>
      <c r="SA57" s="207" t="s">
        <v>69</v>
      </c>
      <c r="SB57" s="207" t="s">
        <v>69</v>
      </c>
      <c r="SC57" s="207" t="s">
        <v>69</v>
      </c>
      <c r="SD57" s="207" t="s">
        <v>69</v>
      </c>
      <c r="SE57" s="207" t="s">
        <v>69</v>
      </c>
      <c r="SF57" s="207" t="s">
        <v>69</v>
      </c>
      <c r="SG57" s="207" t="s">
        <v>69</v>
      </c>
      <c r="SH57" s="207" t="s">
        <v>69</v>
      </c>
      <c r="SI57" s="207" t="s">
        <v>69</v>
      </c>
      <c r="SJ57" s="207" t="s">
        <v>69</v>
      </c>
      <c r="SK57" s="207" t="s">
        <v>69</v>
      </c>
      <c r="SL57" s="207" t="s">
        <v>69</v>
      </c>
      <c r="SM57" s="207" t="s">
        <v>69</v>
      </c>
      <c r="SN57" s="207" t="s">
        <v>69</v>
      </c>
      <c r="SO57" s="207" t="s">
        <v>69</v>
      </c>
      <c r="SP57" s="207" t="s">
        <v>69</v>
      </c>
      <c r="SQ57" s="207" t="s">
        <v>69</v>
      </c>
      <c r="SR57" s="207" t="s">
        <v>69</v>
      </c>
      <c r="SS57" s="207" t="s">
        <v>69</v>
      </c>
      <c r="ST57" s="207" t="s">
        <v>69</v>
      </c>
      <c r="SU57" s="207" t="s">
        <v>69</v>
      </c>
      <c r="SV57" s="207" t="s">
        <v>69</v>
      </c>
      <c r="SW57" s="207" t="s">
        <v>69</v>
      </c>
      <c r="SX57" s="207" t="s">
        <v>69</v>
      </c>
      <c r="SY57" s="207" t="s">
        <v>69</v>
      </c>
      <c r="SZ57" s="207" t="s">
        <v>69</v>
      </c>
      <c r="TA57" s="207" t="s">
        <v>69</v>
      </c>
      <c r="TB57" s="207" t="s">
        <v>69</v>
      </c>
      <c r="TC57" s="207" t="s">
        <v>69</v>
      </c>
      <c r="TD57" s="207" t="s">
        <v>69</v>
      </c>
      <c r="TE57" s="207" t="s">
        <v>69</v>
      </c>
      <c r="TF57" s="207" t="s">
        <v>69</v>
      </c>
      <c r="TG57" s="207" t="s">
        <v>69</v>
      </c>
      <c r="TH57" s="207" t="s">
        <v>69</v>
      </c>
      <c r="TI57" s="207" t="s">
        <v>69</v>
      </c>
      <c r="TJ57" s="207" t="s">
        <v>69</v>
      </c>
      <c r="TK57" s="207" t="s">
        <v>69</v>
      </c>
      <c r="TL57" s="207" t="s">
        <v>69</v>
      </c>
      <c r="TM57" s="207" t="s">
        <v>69</v>
      </c>
      <c r="TN57" s="207" t="s">
        <v>69</v>
      </c>
      <c r="TO57" s="207" t="s">
        <v>69</v>
      </c>
      <c r="TP57" s="207" t="s">
        <v>69</v>
      </c>
      <c r="TQ57" s="207" t="s">
        <v>69</v>
      </c>
      <c r="TR57" s="207" t="s">
        <v>69</v>
      </c>
      <c r="TS57" s="207" t="s">
        <v>69</v>
      </c>
      <c r="TT57" s="207" t="s">
        <v>69</v>
      </c>
      <c r="TU57" s="207" t="s">
        <v>69</v>
      </c>
      <c r="TV57" s="207" t="s">
        <v>69</v>
      </c>
      <c r="TW57" s="207" t="s">
        <v>69</v>
      </c>
      <c r="TX57" s="207" t="s">
        <v>69</v>
      </c>
      <c r="TY57" s="207" t="s">
        <v>69</v>
      </c>
      <c r="TZ57" s="207" t="s">
        <v>69</v>
      </c>
      <c r="UA57" s="207" t="s">
        <v>69</v>
      </c>
      <c r="UB57" s="207" t="s">
        <v>69</v>
      </c>
      <c r="UC57" s="207" t="s">
        <v>69</v>
      </c>
      <c r="UD57" s="207" t="s">
        <v>69</v>
      </c>
      <c r="UE57" s="207" t="s">
        <v>69</v>
      </c>
      <c r="UF57" s="207" t="s">
        <v>69</v>
      </c>
      <c r="UG57" s="207" t="s">
        <v>69</v>
      </c>
      <c r="UH57" s="207" t="s">
        <v>69</v>
      </c>
      <c r="UI57" s="207" t="s">
        <v>69</v>
      </c>
      <c r="UJ57" s="207" t="s">
        <v>69</v>
      </c>
      <c r="UK57" s="207" t="s">
        <v>69</v>
      </c>
      <c r="UL57" s="207" t="s">
        <v>69</v>
      </c>
      <c r="UM57" s="207" t="s">
        <v>69</v>
      </c>
      <c r="UN57" s="207" t="s">
        <v>69</v>
      </c>
      <c r="UO57" s="207" t="s">
        <v>69</v>
      </c>
      <c r="UP57" s="207" t="s">
        <v>69</v>
      </c>
      <c r="UQ57" s="207" t="s">
        <v>69</v>
      </c>
      <c r="UR57" s="207" t="s">
        <v>69</v>
      </c>
      <c r="US57" s="207" t="s">
        <v>69</v>
      </c>
      <c r="UT57" s="207" t="s">
        <v>69</v>
      </c>
      <c r="UU57" s="207" t="s">
        <v>69</v>
      </c>
      <c r="UV57" s="207" t="s">
        <v>69</v>
      </c>
      <c r="UW57" s="207" t="s">
        <v>69</v>
      </c>
      <c r="UX57" s="207" t="s">
        <v>69</v>
      </c>
      <c r="UY57" s="207" t="s">
        <v>69</v>
      </c>
      <c r="UZ57" s="207" t="s">
        <v>69</v>
      </c>
      <c r="VA57" s="207" t="s">
        <v>69</v>
      </c>
      <c r="VB57" s="207" t="s">
        <v>69</v>
      </c>
      <c r="VC57" s="207" t="s">
        <v>69</v>
      </c>
      <c r="VD57" s="207" t="s">
        <v>69</v>
      </c>
      <c r="VE57" s="207" t="s">
        <v>69</v>
      </c>
      <c r="VF57" s="207" t="s">
        <v>69</v>
      </c>
      <c r="VG57" s="207" t="s">
        <v>69</v>
      </c>
      <c r="VH57" s="207" t="s">
        <v>69</v>
      </c>
      <c r="VI57" s="207" t="s">
        <v>69</v>
      </c>
      <c r="VJ57" s="207" t="s">
        <v>69</v>
      </c>
      <c r="VK57" s="207" t="s">
        <v>69</v>
      </c>
      <c r="VL57" s="207" t="s">
        <v>69</v>
      </c>
      <c r="VM57" s="207" t="s">
        <v>69</v>
      </c>
      <c r="VN57" s="207" t="s">
        <v>69</v>
      </c>
      <c r="VO57" s="207" t="s">
        <v>69</v>
      </c>
      <c r="VP57" s="207" t="s">
        <v>69</v>
      </c>
      <c r="VQ57" s="207" t="s">
        <v>69</v>
      </c>
      <c r="VR57" s="207" t="s">
        <v>69</v>
      </c>
      <c r="VS57" s="207" t="s">
        <v>69</v>
      </c>
      <c r="VT57" s="207" t="s">
        <v>69</v>
      </c>
      <c r="VU57" s="207" t="s">
        <v>69</v>
      </c>
      <c r="VV57" s="207" t="s">
        <v>69</v>
      </c>
      <c r="VW57" s="207" t="s">
        <v>69</v>
      </c>
      <c r="VX57" s="207" t="s">
        <v>69</v>
      </c>
      <c r="VY57" s="207" t="s">
        <v>69</v>
      </c>
      <c r="VZ57" s="207" t="s">
        <v>69</v>
      </c>
      <c r="WA57" s="207" t="s">
        <v>69</v>
      </c>
      <c r="WB57" s="207" t="s">
        <v>69</v>
      </c>
      <c r="WC57" s="207" t="s">
        <v>69</v>
      </c>
      <c r="WD57" s="207" t="s">
        <v>69</v>
      </c>
      <c r="WE57" s="207" t="s">
        <v>69</v>
      </c>
      <c r="WF57" s="207" t="s">
        <v>69</v>
      </c>
      <c r="WG57" s="207" t="s">
        <v>69</v>
      </c>
      <c r="WH57" s="207" t="s">
        <v>69</v>
      </c>
      <c r="WI57" s="207" t="s">
        <v>69</v>
      </c>
      <c r="WJ57" s="207" t="s">
        <v>69</v>
      </c>
      <c r="WK57" s="207" t="s">
        <v>69</v>
      </c>
      <c r="WL57" s="207" t="s">
        <v>69</v>
      </c>
      <c r="WM57" s="207" t="s">
        <v>69</v>
      </c>
      <c r="WN57" s="207" t="s">
        <v>69</v>
      </c>
      <c r="WO57" s="207" t="s">
        <v>69</v>
      </c>
      <c r="WP57" s="207" t="s">
        <v>69</v>
      </c>
      <c r="WQ57" s="207" t="s">
        <v>69</v>
      </c>
      <c r="WR57" s="207" t="s">
        <v>69</v>
      </c>
      <c r="WS57" s="207" t="s">
        <v>69</v>
      </c>
      <c r="WT57" s="207" t="s">
        <v>69</v>
      </c>
      <c r="WU57" s="207" t="s">
        <v>69</v>
      </c>
      <c r="WV57" s="207" t="s">
        <v>69</v>
      </c>
      <c r="WW57" s="207" t="s">
        <v>69</v>
      </c>
      <c r="WX57" s="207" t="s">
        <v>69</v>
      </c>
      <c r="WY57" s="207" t="s">
        <v>69</v>
      </c>
      <c r="WZ57" s="207" t="s">
        <v>69</v>
      </c>
      <c r="XA57" s="207" t="s">
        <v>69</v>
      </c>
      <c r="XB57" s="207" t="s">
        <v>69</v>
      </c>
      <c r="XC57" s="207" t="s">
        <v>69</v>
      </c>
      <c r="XD57" s="207" t="s">
        <v>69</v>
      </c>
      <c r="XE57" s="207" t="s">
        <v>69</v>
      </c>
      <c r="XF57" s="207" t="s">
        <v>69</v>
      </c>
      <c r="XG57" s="207" t="s">
        <v>69</v>
      </c>
      <c r="XH57" s="207" t="s">
        <v>69</v>
      </c>
      <c r="XI57" s="207" t="s">
        <v>69</v>
      </c>
      <c r="XJ57" s="207" t="s">
        <v>69</v>
      </c>
      <c r="XK57" s="207" t="s">
        <v>69</v>
      </c>
      <c r="XL57" s="207" t="s">
        <v>69</v>
      </c>
      <c r="XM57" s="207" t="s">
        <v>69</v>
      </c>
      <c r="XN57" s="207" t="s">
        <v>69</v>
      </c>
      <c r="XO57" s="207" t="s">
        <v>69</v>
      </c>
      <c r="XP57" s="207" t="s">
        <v>69</v>
      </c>
      <c r="XQ57" s="207" t="s">
        <v>69</v>
      </c>
      <c r="XR57" s="207" t="s">
        <v>69</v>
      </c>
      <c r="XS57" s="207" t="s">
        <v>69</v>
      </c>
      <c r="XT57" s="207" t="s">
        <v>69</v>
      </c>
      <c r="XU57" s="207" t="s">
        <v>69</v>
      </c>
      <c r="XV57" s="207" t="s">
        <v>69</v>
      </c>
      <c r="XW57" s="207" t="s">
        <v>69</v>
      </c>
      <c r="XX57" s="207" t="s">
        <v>69</v>
      </c>
      <c r="XY57" s="207" t="s">
        <v>69</v>
      </c>
      <c r="XZ57" s="207" t="s">
        <v>69</v>
      </c>
      <c r="YA57" s="207" t="s">
        <v>69</v>
      </c>
      <c r="YB57" s="207" t="s">
        <v>69</v>
      </c>
      <c r="YC57" s="207" t="s">
        <v>69</v>
      </c>
      <c r="YD57" s="207" t="s">
        <v>69</v>
      </c>
      <c r="YE57" s="207" t="s">
        <v>69</v>
      </c>
      <c r="YF57" s="207" t="s">
        <v>69</v>
      </c>
      <c r="YG57" s="207" t="s">
        <v>69</v>
      </c>
      <c r="YH57" s="207" t="s">
        <v>69</v>
      </c>
      <c r="YI57" s="207" t="s">
        <v>69</v>
      </c>
      <c r="YJ57" s="207" t="s">
        <v>69</v>
      </c>
      <c r="YK57" s="207" t="s">
        <v>69</v>
      </c>
      <c r="YL57" s="207" t="s">
        <v>69</v>
      </c>
      <c r="YM57" s="207" t="s">
        <v>69</v>
      </c>
      <c r="YN57" s="207" t="s">
        <v>69</v>
      </c>
      <c r="YO57" s="207" t="s">
        <v>69</v>
      </c>
      <c r="YP57" s="207" t="s">
        <v>69</v>
      </c>
      <c r="YQ57" s="207" t="s">
        <v>69</v>
      </c>
      <c r="YR57" s="207" t="s">
        <v>69</v>
      </c>
      <c r="YS57" s="207" t="s">
        <v>69</v>
      </c>
      <c r="YT57" s="207" t="s">
        <v>69</v>
      </c>
      <c r="YU57" s="207" t="s">
        <v>69</v>
      </c>
      <c r="YV57" s="207" t="s">
        <v>69</v>
      </c>
      <c r="YW57" s="207" t="s">
        <v>69</v>
      </c>
      <c r="YX57" s="207" t="s">
        <v>69</v>
      </c>
      <c r="YY57" s="207" t="s">
        <v>69</v>
      </c>
      <c r="YZ57" s="207" t="s">
        <v>69</v>
      </c>
      <c r="ZA57" s="207" t="s">
        <v>69</v>
      </c>
      <c r="ZB57" s="207" t="s">
        <v>69</v>
      </c>
      <c r="ZC57" s="207" t="s">
        <v>69</v>
      </c>
      <c r="ZD57" s="207" t="s">
        <v>69</v>
      </c>
      <c r="ZE57" s="207" t="s">
        <v>69</v>
      </c>
      <c r="ZF57" s="207" t="s">
        <v>69</v>
      </c>
      <c r="ZG57" s="207" t="s">
        <v>69</v>
      </c>
      <c r="ZH57" s="207" t="s">
        <v>69</v>
      </c>
      <c r="ZI57" s="207" t="s">
        <v>69</v>
      </c>
      <c r="ZJ57" s="207" t="s">
        <v>69</v>
      </c>
      <c r="ZK57" s="207" t="s">
        <v>69</v>
      </c>
      <c r="ZL57" s="207" t="s">
        <v>69</v>
      </c>
      <c r="ZM57" s="207" t="s">
        <v>69</v>
      </c>
      <c r="ZN57" s="207" t="s">
        <v>69</v>
      </c>
      <c r="ZO57" s="207" t="s">
        <v>69</v>
      </c>
      <c r="ZP57" s="207" t="s">
        <v>69</v>
      </c>
      <c r="ZQ57" s="207" t="s">
        <v>69</v>
      </c>
      <c r="ZR57" s="207" t="s">
        <v>69</v>
      </c>
      <c r="ZS57" s="207" t="s">
        <v>69</v>
      </c>
      <c r="ZT57" s="207" t="s">
        <v>69</v>
      </c>
      <c r="ZU57" s="207" t="s">
        <v>69</v>
      </c>
      <c r="ZV57" s="207" t="s">
        <v>69</v>
      </c>
      <c r="ZW57" s="207" t="s">
        <v>69</v>
      </c>
      <c r="ZX57" s="207" t="s">
        <v>69</v>
      </c>
      <c r="ZY57" s="207" t="s">
        <v>69</v>
      </c>
      <c r="ZZ57" s="207" t="s">
        <v>69</v>
      </c>
      <c r="AAA57" s="207" t="s">
        <v>158</v>
      </c>
      <c r="AAB57" s="207" t="s">
        <v>158</v>
      </c>
      <c r="AAC57" s="207" t="s">
        <v>158</v>
      </c>
      <c r="AAD57" s="207" t="s">
        <v>158</v>
      </c>
      <c r="AAE57" s="207" t="s">
        <v>158</v>
      </c>
      <c r="AAF57" s="207" t="s">
        <v>158</v>
      </c>
      <c r="AAG57" s="207" t="s">
        <v>158</v>
      </c>
      <c r="AAH57" s="207" t="s">
        <v>158</v>
      </c>
      <c r="AAI57" s="207" t="s">
        <v>158</v>
      </c>
      <c r="AAJ57" s="207" t="s">
        <v>158</v>
      </c>
      <c r="AAK57" s="207" t="s">
        <v>158</v>
      </c>
      <c r="AAL57" s="207" t="s">
        <v>158</v>
      </c>
      <c r="AAM57" s="207" t="s">
        <v>158</v>
      </c>
      <c r="AAN57" s="207" t="s">
        <v>158</v>
      </c>
      <c r="AAO57" s="207" t="s">
        <v>158</v>
      </c>
      <c r="AAP57" s="207" t="s">
        <v>158</v>
      </c>
      <c r="AAQ57" s="207" t="s">
        <v>158</v>
      </c>
      <c r="AAR57" s="207" t="s">
        <v>158</v>
      </c>
      <c r="AAS57" s="207" t="s">
        <v>158</v>
      </c>
      <c r="AAT57" s="207" t="s">
        <v>158</v>
      </c>
      <c r="AAU57" s="207" t="s">
        <v>158</v>
      </c>
      <c r="AAV57" s="207" t="s">
        <v>158</v>
      </c>
      <c r="AAW57" s="207" t="s">
        <v>158</v>
      </c>
      <c r="AAX57" s="207" t="s">
        <v>158</v>
      </c>
      <c r="AAY57" s="207" t="s">
        <v>158</v>
      </c>
      <c r="AAZ57" s="207" t="s">
        <v>158</v>
      </c>
      <c r="ABA57" s="306">
        <f>(ÜBERSICHT!K57)</f>
        <v>0</v>
      </c>
      <c r="ABB57" s="195">
        <f>(ÜBERSICHT!L57)</f>
        <v>0</v>
      </c>
      <c r="ABC57" s="206">
        <f t="shared" si="123"/>
        <v>0</v>
      </c>
      <c r="ABD57" s="34">
        <f t="shared" si="124"/>
        <v>0</v>
      </c>
      <c r="ABE57" s="34">
        <f t="shared" si="125"/>
        <v>0</v>
      </c>
      <c r="ABF57" s="34">
        <f t="shared" si="126"/>
        <v>0</v>
      </c>
      <c r="ABG57" s="34">
        <f t="shared" si="127"/>
        <v>0</v>
      </c>
      <c r="ABH57" s="34">
        <f t="shared" si="128"/>
        <v>0</v>
      </c>
      <c r="ABI57" s="34">
        <f t="shared" si="129"/>
        <v>696</v>
      </c>
      <c r="ABJ57" s="73">
        <f t="shared" si="130"/>
        <v>696</v>
      </c>
      <c r="ABK57" s="28"/>
      <c r="ABM57" s="26"/>
      <c r="ABN57" s="75"/>
      <c r="ABO57" s="28"/>
      <c r="ABP57" s="271" t="str">
        <f>(Mitglieder!C58)</f>
        <v>Zy-///-08</v>
      </c>
      <c r="ABQ57" s="216" t="e">
        <f t="shared" si="103"/>
        <v>#DIV/0!</v>
      </c>
      <c r="ABR57" s="216" t="e">
        <f t="shared" si="104"/>
        <v>#DIV/0!</v>
      </c>
      <c r="ABS57" s="34">
        <f t="shared" si="131"/>
        <v>0</v>
      </c>
      <c r="ABT57" s="34">
        <f t="shared" si="132"/>
        <v>0</v>
      </c>
      <c r="ABU57" s="34">
        <f t="shared" si="133"/>
        <v>0</v>
      </c>
      <c r="ABV57" s="34">
        <f t="shared" si="134"/>
        <v>0</v>
      </c>
      <c r="ABW57" s="34">
        <f t="shared" si="135"/>
        <v>0</v>
      </c>
      <c r="ABX57" s="34">
        <f t="shared" si="136"/>
        <v>31</v>
      </c>
      <c r="ABY57" s="73">
        <f t="shared" si="16"/>
        <v>31</v>
      </c>
      <c r="ABZ57" s="216" t="e">
        <f t="shared" si="105"/>
        <v>#DIV/0!</v>
      </c>
      <c r="ACA57" s="34">
        <f t="shared" si="137"/>
        <v>0</v>
      </c>
      <c r="ACB57" s="34">
        <f t="shared" si="138"/>
        <v>0</v>
      </c>
      <c r="ACC57" s="34">
        <f t="shared" si="139"/>
        <v>0</v>
      </c>
      <c r="ACD57" s="34">
        <f t="shared" si="140"/>
        <v>0</v>
      </c>
      <c r="ACE57" s="34">
        <f t="shared" si="141"/>
        <v>0</v>
      </c>
      <c r="ACF57" s="34">
        <f t="shared" si="142"/>
        <v>31</v>
      </c>
      <c r="ACG57" s="73">
        <f t="shared" si="113"/>
        <v>31</v>
      </c>
      <c r="ACH57" s="216" t="e">
        <f t="shared" si="106"/>
        <v>#DIV/0!</v>
      </c>
      <c r="ACI57" s="34">
        <f t="shared" si="143"/>
        <v>0</v>
      </c>
      <c r="ACJ57" s="34">
        <f t="shared" si="144"/>
        <v>0</v>
      </c>
      <c r="ACK57" s="34">
        <f t="shared" si="145"/>
        <v>0</v>
      </c>
      <c r="ACL57" s="34">
        <f t="shared" si="146"/>
        <v>0</v>
      </c>
      <c r="ACM57" s="34">
        <f t="shared" si="147"/>
        <v>0</v>
      </c>
      <c r="ACN57" s="34">
        <f t="shared" si="148"/>
        <v>31</v>
      </c>
      <c r="ACO57" s="73">
        <f t="shared" si="114"/>
        <v>31</v>
      </c>
      <c r="ACP57" s="216" t="e">
        <f t="shared" si="107"/>
        <v>#DIV/0!</v>
      </c>
      <c r="ACQ57" s="34">
        <f t="shared" si="149"/>
        <v>0</v>
      </c>
      <c r="ACR57" s="34">
        <f t="shared" si="150"/>
        <v>0</v>
      </c>
      <c r="ACS57" s="34">
        <f t="shared" si="151"/>
        <v>0</v>
      </c>
      <c r="ACT57" s="34">
        <f t="shared" si="152"/>
        <v>0</v>
      </c>
      <c r="ACU57" s="34">
        <f t="shared" si="153"/>
        <v>0</v>
      </c>
      <c r="ACV57" s="34">
        <f t="shared" si="154"/>
        <v>30</v>
      </c>
      <c r="ACW57" s="73">
        <f t="shared" si="115"/>
        <v>30</v>
      </c>
      <c r="ACX57" s="216" t="e">
        <f t="shared" si="108"/>
        <v>#DIV/0!</v>
      </c>
      <c r="ACY57" s="34">
        <f t="shared" si="155"/>
        <v>0</v>
      </c>
      <c r="ACZ57" s="34">
        <f t="shared" si="156"/>
        <v>0</v>
      </c>
      <c r="ADA57" s="34">
        <f t="shared" si="157"/>
        <v>0</v>
      </c>
      <c r="ADB57" s="34">
        <f t="shared" si="158"/>
        <v>0</v>
      </c>
      <c r="ADC57" s="34">
        <f t="shared" si="159"/>
        <v>0</v>
      </c>
      <c r="ADD57" s="34">
        <f t="shared" si="160"/>
        <v>31</v>
      </c>
      <c r="ADE57" s="73">
        <f t="shared" si="116"/>
        <v>31</v>
      </c>
      <c r="ADF57" s="216" t="e">
        <f t="shared" si="109"/>
        <v>#DIV/0!</v>
      </c>
      <c r="ADG57" s="34">
        <f t="shared" si="161"/>
        <v>0</v>
      </c>
      <c r="ADH57" s="34">
        <f t="shared" si="162"/>
        <v>0</v>
      </c>
      <c r="ADI57" s="34">
        <f t="shared" si="163"/>
        <v>0</v>
      </c>
      <c r="ADJ57" s="34">
        <f t="shared" si="164"/>
        <v>0</v>
      </c>
      <c r="ADK57" s="34">
        <f t="shared" si="165"/>
        <v>0</v>
      </c>
      <c r="ADL57" s="34">
        <f t="shared" si="166"/>
        <v>30</v>
      </c>
      <c r="ADM57" s="73">
        <f t="shared" si="117"/>
        <v>30</v>
      </c>
      <c r="ADN57" s="216" t="e">
        <f t="shared" si="110"/>
        <v>#DIV/0!</v>
      </c>
      <c r="ADO57" s="34">
        <f t="shared" si="167"/>
        <v>0</v>
      </c>
      <c r="ADP57" s="34">
        <f t="shared" si="168"/>
        <v>0</v>
      </c>
      <c r="ADQ57" s="34">
        <f t="shared" si="169"/>
        <v>0</v>
      </c>
      <c r="ADR57" s="34">
        <f t="shared" si="170"/>
        <v>0</v>
      </c>
      <c r="ADS57" s="34">
        <f t="shared" si="171"/>
        <v>0</v>
      </c>
      <c r="ADT57" s="34">
        <f t="shared" si="172"/>
        <v>31</v>
      </c>
      <c r="ADU57" s="73">
        <f t="shared" si="118"/>
        <v>31</v>
      </c>
      <c r="ADV57" s="216" t="e">
        <f t="shared" si="111"/>
        <v>#DIV/0!</v>
      </c>
      <c r="ADW57" s="34">
        <f t="shared" si="72"/>
        <v>0</v>
      </c>
      <c r="ADX57" s="34">
        <f t="shared" si="73"/>
        <v>0</v>
      </c>
      <c r="ADY57" s="34">
        <f t="shared" si="74"/>
        <v>0</v>
      </c>
      <c r="ADZ57" s="34">
        <f t="shared" si="75"/>
        <v>0</v>
      </c>
      <c r="AEA57" s="34">
        <f t="shared" si="76"/>
        <v>0</v>
      </c>
      <c r="AEB57" s="34">
        <f t="shared" si="77"/>
        <v>31</v>
      </c>
      <c r="AEC57" s="73">
        <f t="shared" si="119"/>
        <v>31</v>
      </c>
      <c r="AED57" s="216" t="e">
        <f t="shared" si="112"/>
        <v>#DIV/0!</v>
      </c>
      <c r="AEE57" s="34">
        <f t="shared" si="79"/>
        <v>0</v>
      </c>
      <c r="AEF57" s="34">
        <f t="shared" si="80"/>
        <v>0</v>
      </c>
      <c r="AEG57" s="34">
        <f t="shared" si="81"/>
        <v>0</v>
      </c>
      <c r="AEH57" s="34">
        <f t="shared" si="82"/>
        <v>0</v>
      </c>
      <c r="AEI57" s="34">
        <f t="shared" si="83"/>
        <v>0</v>
      </c>
      <c r="AEJ57" s="34">
        <f t="shared" si="84"/>
        <v>10</v>
      </c>
      <c r="AEK57" s="73">
        <f t="shared" si="120"/>
        <v>10</v>
      </c>
    </row>
    <row r="58" spans="1:817" x14ac:dyDescent="0.3">
      <c r="A58" s="200"/>
      <c r="B58" s="290"/>
      <c r="C58" s="251" t="str">
        <f>(Mitglieder!C58)</f>
        <v>Zy-///-08</v>
      </c>
      <c r="D58" s="171" t="e">
        <f t="shared" si="121"/>
        <v>#DIV/0!</v>
      </c>
      <c r="E58" s="171" t="e">
        <f t="shared" si="122"/>
        <v>#DIV/0!</v>
      </c>
      <c r="F58" s="56"/>
      <c r="G58" s="207" t="s">
        <v>69</v>
      </c>
      <c r="H58" s="207" t="s">
        <v>69</v>
      </c>
      <c r="I58" s="207" t="s">
        <v>69</v>
      </c>
      <c r="J58" s="207" t="s">
        <v>69</v>
      </c>
      <c r="K58" s="207" t="s">
        <v>69</v>
      </c>
      <c r="L58" s="207" t="s">
        <v>69</v>
      </c>
      <c r="M58" s="207" t="s">
        <v>69</v>
      </c>
      <c r="N58" s="207" t="s">
        <v>69</v>
      </c>
      <c r="O58" s="207" t="s">
        <v>69</v>
      </c>
      <c r="P58" s="207" t="s">
        <v>69</v>
      </c>
      <c r="Q58" s="207" t="s">
        <v>69</v>
      </c>
      <c r="R58" s="207" t="s">
        <v>69</v>
      </c>
      <c r="S58" s="207" t="s">
        <v>69</v>
      </c>
      <c r="T58" s="207" t="s">
        <v>69</v>
      </c>
      <c r="U58" s="207" t="s">
        <v>69</v>
      </c>
      <c r="V58" s="207" t="s">
        <v>69</v>
      </c>
      <c r="W58" s="207" t="s">
        <v>69</v>
      </c>
      <c r="X58" s="207" t="s">
        <v>69</v>
      </c>
      <c r="Y58" s="207" t="s">
        <v>69</v>
      </c>
      <c r="Z58" s="207" t="s">
        <v>69</v>
      </c>
      <c r="AA58" s="207" t="s">
        <v>69</v>
      </c>
      <c r="AB58" s="207" t="s">
        <v>69</v>
      </c>
      <c r="AC58" s="207" t="s">
        <v>69</v>
      </c>
      <c r="AD58" s="207" t="s">
        <v>69</v>
      </c>
      <c r="AE58" s="207" t="s">
        <v>69</v>
      </c>
      <c r="AF58" s="207" t="s">
        <v>69</v>
      </c>
      <c r="AG58" s="207" t="s">
        <v>69</v>
      </c>
      <c r="AH58" s="207" t="s">
        <v>69</v>
      </c>
      <c r="AI58" s="207" t="s">
        <v>69</v>
      </c>
      <c r="AJ58" s="207" t="s">
        <v>69</v>
      </c>
      <c r="AK58" s="207" t="s">
        <v>69</v>
      </c>
      <c r="AL58" s="207" t="s">
        <v>69</v>
      </c>
      <c r="AM58" s="207" t="s">
        <v>69</v>
      </c>
      <c r="AN58" s="207" t="s">
        <v>69</v>
      </c>
      <c r="AO58" s="207" t="s">
        <v>69</v>
      </c>
      <c r="AP58" s="207" t="s">
        <v>69</v>
      </c>
      <c r="AQ58" s="207" t="s">
        <v>69</v>
      </c>
      <c r="AR58" s="207" t="s">
        <v>69</v>
      </c>
      <c r="AS58" s="207" t="s">
        <v>69</v>
      </c>
      <c r="AT58" s="207" t="s">
        <v>69</v>
      </c>
      <c r="AU58" s="207" t="s">
        <v>69</v>
      </c>
      <c r="AV58" s="207" t="s">
        <v>69</v>
      </c>
      <c r="AW58" s="207" t="s">
        <v>69</v>
      </c>
      <c r="AX58" s="207" t="s">
        <v>69</v>
      </c>
      <c r="AY58" s="207" t="s">
        <v>69</v>
      </c>
      <c r="AZ58" s="207" t="s">
        <v>69</v>
      </c>
      <c r="BA58" s="207" t="s">
        <v>69</v>
      </c>
      <c r="BB58" s="207" t="s">
        <v>69</v>
      </c>
      <c r="BC58" s="207" t="s">
        <v>69</v>
      </c>
      <c r="BD58" s="207" t="s">
        <v>69</v>
      </c>
      <c r="BE58" s="207" t="s">
        <v>69</v>
      </c>
      <c r="BF58" s="207" t="s">
        <v>69</v>
      </c>
      <c r="BG58" s="207" t="s">
        <v>69</v>
      </c>
      <c r="BH58" s="207" t="s">
        <v>69</v>
      </c>
      <c r="BI58" s="207" t="s">
        <v>69</v>
      </c>
      <c r="BJ58" s="207" t="s">
        <v>69</v>
      </c>
      <c r="BK58" s="207" t="s">
        <v>69</v>
      </c>
      <c r="BL58" s="207" t="s">
        <v>69</v>
      </c>
      <c r="BM58" s="207" t="s">
        <v>69</v>
      </c>
      <c r="BN58" s="207" t="s">
        <v>69</v>
      </c>
      <c r="BO58" s="207" t="s">
        <v>69</v>
      </c>
      <c r="BP58" s="207" t="s">
        <v>69</v>
      </c>
      <c r="BQ58" s="207" t="s">
        <v>69</v>
      </c>
      <c r="BR58" s="207" t="s">
        <v>69</v>
      </c>
      <c r="BS58" s="207" t="s">
        <v>69</v>
      </c>
      <c r="BT58" s="207" t="s">
        <v>69</v>
      </c>
      <c r="BU58" s="207" t="s">
        <v>69</v>
      </c>
      <c r="BV58" s="207" t="s">
        <v>69</v>
      </c>
      <c r="BW58" s="207" t="s">
        <v>69</v>
      </c>
      <c r="BX58" s="207" t="s">
        <v>69</v>
      </c>
      <c r="BY58" s="207" t="s">
        <v>69</v>
      </c>
      <c r="BZ58" s="207" t="s">
        <v>69</v>
      </c>
      <c r="CA58" s="207" t="s">
        <v>69</v>
      </c>
      <c r="CB58" s="207" t="s">
        <v>69</v>
      </c>
      <c r="CC58" s="207" t="s">
        <v>69</v>
      </c>
      <c r="CD58" s="207" t="s">
        <v>69</v>
      </c>
      <c r="CE58" s="207" t="s">
        <v>69</v>
      </c>
      <c r="CF58" s="207" t="s">
        <v>69</v>
      </c>
      <c r="CG58" s="207" t="s">
        <v>69</v>
      </c>
      <c r="CH58" s="207" t="s">
        <v>69</v>
      </c>
      <c r="CI58" s="207" t="s">
        <v>69</v>
      </c>
      <c r="CJ58" s="207" t="s">
        <v>69</v>
      </c>
      <c r="CK58" s="207" t="s">
        <v>69</v>
      </c>
      <c r="CL58" s="207" t="s">
        <v>69</v>
      </c>
      <c r="CM58" s="207" t="s">
        <v>69</v>
      </c>
      <c r="CN58" s="207" t="s">
        <v>69</v>
      </c>
      <c r="CO58" s="207" t="s">
        <v>69</v>
      </c>
      <c r="CP58" s="207" t="s">
        <v>69</v>
      </c>
      <c r="CQ58" s="207" t="s">
        <v>69</v>
      </c>
      <c r="CR58" s="207" t="s">
        <v>69</v>
      </c>
      <c r="CS58" s="207" t="s">
        <v>69</v>
      </c>
      <c r="CT58" s="207" t="s">
        <v>69</v>
      </c>
      <c r="CU58" s="207" t="s">
        <v>69</v>
      </c>
      <c r="CV58" s="207" t="s">
        <v>69</v>
      </c>
      <c r="CW58" s="207" t="s">
        <v>69</v>
      </c>
      <c r="CX58" s="207" t="s">
        <v>69</v>
      </c>
      <c r="CY58" s="207" t="s">
        <v>69</v>
      </c>
      <c r="CZ58" s="207" t="s">
        <v>69</v>
      </c>
      <c r="DA58" s="207" t="s">
        <v>69</v>
      </c>
      <c r="DB58" s="207" t="s">
        <v>69</v>
      </c>
      <c r="DC58" s="207" t="s">
        <v>69</v>
      </c>
      <c r="DD58" s="207" t="s">
        <v>69</v>
      </c>
      <c r="DE58" s="207" t="s">
        <v>69</v>
      </c>
      <c r="DF58" s="207" t="s">
        <v>69</v>
      </c>
      <c r="DG58" s="207" t="s">
        <v>69</v>
      </c>
      <c r="DH58" s="207" t="s">
        <v>69</v>
      </c>
      <c r="DI58" s="207" t="s">
        <v>69</v>
      </c>
      <c r="DJ58" s="207" t="s">
        <v>69</v>
      </c>
      <c r="DK58" s="207" t="s">
        <v>69</v>
      </c>
      <c r="DL58" s="207" t="s">
        <v>69</v>
      </c>
      <c r="DM58" s="207" t="s">
        <v>69</v>
      </c>
      <c r="DN58" s="207" t="s">
        <v>69</v>
      </c>
      <c r="DO58" s="207" t="s">
        <v>69</v>
      </c>
      <c r="DP58" s="207" t="s">
        <v>69</v>
      </c>
      <c r="DQ58" s="207" t="s">
        <v>69</v>
      </c>
      <c r="DR58" s="207" t="s">
        <v>69</v>
      </c>
      <c r="DS58" s="207" t="s">
        <v>69</v>
      </c>
      <c r="DT58" s="207" t="s">
        <v>69</v>
      </c>
      <c r="DU58" s="207" t="s">
        <v>69</v>
      </c>
      <c r="DV58" s="207" t="s">
        <v>69</v>
      </c>
      <c r="DW58" s="207" t="s">
        <v>69</v>
      </c>
      <c r="DX58" s="207" t="s">
        <v>69</v>
      </c>
      <c r="DY58" s="207" t="s">
        <v>69</v>
      </c>
      <c r="DZ58" s="207" t="s">
        <v>69</v>
      </c>
      <c r="EA58" s="207" t="s">
        <v>69</v>
      </c>
      <c r="EB58" s="207" t="s">
        <v>69</v>
      </c>
      <c r="EC58" s="207" t="s">
        <v>69</v>
      </c>
      <c r="ED58" s="207" t="s">
        <v>69</v>
      </c>
      <c r="EE58" s="207" t="s">
        <v>69</v>
      </c>
      <c r="EF58" s="207" t="s">
        <v>69</v>
      </c>
      <c r="EG58" s="207" t="s">
        <v>69</v>
      </c>
      <c r="EH58" s="207" t="s">
        <v>69</v>
      </c>
      <c r="EI58" s="207" t="s">
        <v>69</v>
      </c>
      <c r="EJ58" s="207" t="s">
        <v>69</v>
      </c>
      <c r="EK58" s="207" t="s">
        <v>69</v>
      </c>
      <c r="EL58" s="207" t="s">
        <v>69</v>
      </c>
      <c r="EM58" s="207" t="s">
        <v>69</v>
      </c>
      <c r="EN58" s="207" t="s">
        <v>69</v>
      </c>
      <c r="EO58" s="207" t="s">
        <v>69</v>
      </c>
      <c r="EP58" s="207" t="s">
        <v>69</v>
      </c>
      <c r="EQ58" s="207" t="s">
        <v>69</v>
      </c>
      <c r="ER58" s="207" t="s">
        <v>69</v>
      </c>
      <c r="ES58" s="207" t="s">
        <v>69</v>
      </c>
      <c r="ET58" s="207" t="s">
        <v>69</v>
      </c>
      <c r="EU58" s="207" t="s">
        <v>69</v>
      </c>
      <c r="EV58" s="207" t="s">
        <v>69</v>
      </c>
      <c r="EW58" s="207" t="s">
        <v>69</v>
      </c>
      <c r="EX58" s="207" t="s">
        <v>69</v>
      </c>
      <c r="EY58" s="207" t="s">
        <v>69</v>
      </c>
      <c r="EZ58" s="207" t="s">
        <v>69</v>
      </c>
      <c r="FA58" s="207" t="s">
        <v>69</v>
      </c>
      <c r="FB58" s="207" t="s">
        <v>69</v>
      </c>
      <c r="FC58" s="207" t="s">
        <v>69</v>
      </c>
      <c r="FD58" s="207" t="s">
        <v>69</v>
      </c>
      <c r="FE58" s="207" t="s">
        <v>69</v>
      </c>
      <c r="FF58" s="207" t="s">
        <v>69</v>
      </c>
      <c r="FG58" s="207" t="s">
        <v>69</v>
      </c>
      <c r="FH58" s="207" t="s">
        <v>69</v>
      </c>
      <c r="FI58" s="207" t="s">
        <v>69</v>
      </c>
      <c r="FJ58" s="207" t="s">
        <v>69</v>
      </c>
      <c r="FK58" s="207" t="s">
        <v>69</v>
      </c>
      <c r="FL58" s="207" t="s">
        <v>69</v>
      </c>
      <c r="FM58" s="207" t="s">
        <v>69</v>
      </c>
      <c r="FN58" s="207" t="s">
        <v>69</v>
      </c>
      <c r="FO58" s="207" t="s">
        <v>69</v>
      </c>
      <c r="FP58" s="207" t="s">
        <v>69</v>
      </c>
      <c r="FQ58" s="207" t="s">
        <v>69</v>
      </c>
      <c r="FR58" s="207" t="s">
        <v>69</v>
      </c>
      <c r="FS58" s="207" t="s">
        <v>69</v>
      </c>
      <c r="FT58" s="207" t="s">
        <v>69</v>
      </c>
      <c r="FU58" s="207" t="s">
        <v>69</v>
      </c>
      <c r="FV58" s="207" t="s">
        <v>69</v>
      </c>
      <c r="FW58" s="207" t="s">
        <v>69</v>
      </c>
      <c r="FX58" s="207" t="s">
        <v>69</v>
      </c>
      <c r="FY58" s="207" t="s">
        <v>69</v>
      </c>
      <c r="FZ58" s="207" t="s">
        <v>69</v>
      </c>
      <c r="GA58" s="207" t="s">
        <v>69</v>
      </c>
      <c r="GB58" s="207" t="s">
        <v>69</v>
      </c>
      <c r="GC58" s="207" t="s">
        <v>69</v>
      </c>
      <c r="GD58" s="207" t="s">
        <v>69</v>
      </c>
      <c r="GE58" s="207" t="s">
        <v>69</v>
      </c>
      <c r="GF58" s="207" t="s">
        <v>69</v>
      </c>
      <c r="GG58" s="207" t="s">
        <v>69</v>
      </c>
      <c r="GH58" s="207" t="s">
        <v>69</v>
      </c>
      <c r="GI58" s="207" t="s">
        <v>69</v>
      </c>
      <c r="GJ58" s="207" t="s">
        <v>69</v>
      </c>
      <c r="GK58" s="207" t="s">
        <v>69</v>
      </c>
      <c r="GL58" s="207" t="s">
        <v>69</v>
      </c>
      <c r="GM58" s="207" t="s">
        <v>69</v>
      </c>
      <c r="GN58" s="207" t="s">
        <v>69</v>
      </c>
      <c r="GO58" s="207" t="s">
        <v>69</v>
      </c>
      <c r="GP58" s="207" t="s">
        <v>69</v>
      </c>
      <c r="GQ58" s="207" t="s">
        <v>69</v>
      </c>
      <c r="GR58" s="207" t="s">
        <v>69</v>
      </c>
      <c r="GS58" s="207" t="s">
        <v>69</v>
      </c>
      <c r="GT58" s="207" t="s">
        <v>69</v>
      </c>
      <c r="GU58" s="207" t="s">
        <v>69</v>
      </c>
      <c r="GV58" s="207" t="s">
        <v>69</v>
      </c>
      <c r="GW58" s="207" t="s">
        <v>69</v>
      </c>
      <c r="GX58" s="207" t="s">
        <v>69</v>
      </c>
      <c r="GY58" s="207" t="s">
        <v>69</v>
      </c>
      <c r="GZ58" s="207" t="s">
        <v>69</v>
      </c>
      <c r="HA58" s="207" t="s">
        <v>69</v>
      </c>
      <c r="HB58" s="207" t="s">
        <v>69</v>
      </c>
      <c r="HC58" s="207" t="s">
        <v>69</v>
      </c>
      <c r="HD58" s="207" t="s">
        <v>69</v>
      </c>
      <c r="HE58" s="207" t="s">
        <v>69</v>
      </c>
      <c r="HF58" s="207" t="s">
        <v>69</v>
      </c>
      <c r="HG58" s="207" t="s">
        <v>69</v>
      </c>
      <c r="HH58" s="207" t="s">
        <v>69</v>
      </c>
      <c r="HI58" s="207" t="s">
        <v>69</v>
      </c>
      <c r="HJ58" s="207" t="s">
        <v>69</v>
      </c>
      <c r="HK58" s="207" t="s">
        <v>69</v>
      </c>
      <c r="HL58" s="207" t="s">
        <v>69</v>
      </c>
      <c r="HM58" s="207" t="s">
        <v>69</v>
      </c>
      <c r="HN58" s="207" t="s">
        <v>69</v>
      </c>
      <c r="HO58" s="207" t="s">
        <v>69</v>
      </c>
      <c r="HP58" s="207" t="s">
        <v>69</v>
      </c>
      <c r="HQ58" s="207" t="s">
        <v>69</v>
      </c>
      <c r="HR58" s="207" t="s">
        <v>69</v>
      </c>
      <c r="HS58" s="207" t="s">
        <v>69</v>
      </c>
      <c r="HT58" s="207" t="s">
        <v>69</v>
      </c>
      <c r="HU58" s="207" t="s">
        <v>69</v>
      </c>
      <c r="HV58" s="207" t="s">
        <v>69</v>
      </c>
      <c r="HW58" s="207" t="s">
        <v>69</v>
      </c>
      <c r="HX58" s="207" t="s">
        <v>69</v>
      </c>
      <c r="HY58" s="207" t="s">
        <v>69</v>
      </c>
      <c r="HZ58" s="207" t="s">
        <v>69</v>
      </c>
      <c r="IA58" s="207" t="s">
        <v>69</v>
      </c>
      <c r="IB58" s="207" t="s">
        <v>69</v>
      </c>
      <c r="IC58" s="207" t="s">
        <v>69</v>
      </c>
      <c r="ID58" s="207" t="s">
        <v>69</v>
      </c>
      <c r="IE58" s="207" t="s">
        <v>69</v>
      </c>
      <c r="IF58" s="207" t="s">
        <v>69</v>
      </c>
      <c r="IG58" s="207" t="s">
        <v>69</v>
      </c>
      <c r="IH58" s="207" t="s">
        <v>69</v>
      </c>
      <c r="II58" s="207" t="s">
        <v>69</v>
      </c>
      <c r="IJ58" s="207" t="s">
        <v>69</v>
      </c>
      <c r="IK58" s="207" t="s">
        <v>69</v>
      </c>
      <c r="IL58" s="207" t="s">
        <v>69</v>
      </c>
      <c r="IM58" s="207" t="s">
        <v>69</v>
      </c>
      <c r="IN58" s="207" t="s">
        <v>69</v>
      </c>
      <c r="IO58" s="207" t="s">
        <v>69</v>
      </c>
      <c r="IP58" s="207" t="s">
        <v>69</v>
      </c>
      <c r="IQ58" s="207" t="s">
        <v>69</v>
      </c>
      <c r="IR58" s="207" t="s">
        <v>69</v>
      </c>
      <c r="IS58" s="207" t="s">
        <v>69</v>
      </c>
      <c r="IT58" s="207" t="s">
        <v>69</v>
      </c>
      <c r="IU58" s="207" t="s">
        <v>69</v>
      </c>
      <c r="IV58" s="207" t="s">
        <v>69</v>
      </c>
      <c r="IW58" s="207" t="s">
        <v>69</v>
      </c>
      <c r="IX58" s="207" t="s">
        <v>69</v>
      </c>
      <c r="IY58" s="207" t="s">
        <v>69</v>
      </c>
      <c r="IZ58" s="207" t="s">
        <v>69</v>
      </c>
      <c r="JA58" s="207" t="s">
        <v>69</v>
      </c>
      <c r="JB58" s="207" t="s">
        <v>69</v>
      </c>
      <c r="JC58" s="207" t="s">
        <v>69</v>
      </c>
      <c r="JD58" s="207" t="s">
        <v>69</v>
      </c>
      <c r="JE58" s="207" t="s">
        <v>69</v>
      </c>
      <c r="JF58" s="207" t="s">
        <v>69</v>
      </c>
      <c r="JG58" s="207" t="s">
        <v>69</v>
      </c>
      <c r="JH58" s="207" t="s">
        <v>69</v>
      </c>
      <c r="JI58" s="207" t="s">
        <v>69</v>
      </c>
      <c r="JJ58" s="207" t="s">
        <v>69</v>
      </c>
      <c r="JK58" s="207" t="s">
        <v>69</v>
      </c>
      <c r="JL58" s="207" t="s">
        <v>69</v>
      </c>
      <c r="JM58" s="207" t="s">
        <v>69</v>
      </c>
      <c r="JN58" s="207" t="s">
        <v>69</v>
      </c>
      <c r="JO58" s="207" t="s">
        <v>69</v>
      </c>
      <c r="JP58" s="207" t="s">
        <v>69</v>
      </c>
      <c r="JQ58" s="207" t="s">
        <v>69</v>
      </c>
      <c r="JR58" s="207" t="s">
        <v>69</v>
      </c>
      <c r="JS58" s="207" t="s">
        <v>69</v>
      </c>
      <c r="JT58" s="207" t="s">
        <v>69</v>
      </c>
      <c r="JU58" s="207" t="s">
        <v>69</v>
      </c>
      <c r="JV58" s="207" t="s">
        <v>69</v>
      </c>
      <c r="JW58" s="207" t="s">
        <v>69</v>
      </c>
      <c r="JX58" s="207" t="s">
        <v>69</v>
      </c>
      <c r="JY58" s="207" t="s">
        <v>69</v>
      </c>
      <c r="JZ58" s="207" t="s">
        <v>69</v>
      </c>
      <c r="KA58" s="207" t="s">
        <v>69</v>
      </c>
      <c r="KB58" s="207" t="s">
        <v>69</v>
      </c>
      <c r="KC58" s="207" t="s">
        <v>69</v>
      </c>
      <c r="KD58" s="207" t="s">
        <v>69</v>
      </c>
      <c r="KE58" s="207" t="s">
        <v>69</v>
      </c>
      <c r="KF58" s="207" t="s">
        <v>69</v>
      </c>
      <c r="KG58" s="207" t="s">
        <v>69</v>
      </c>
      <c r="KH58" s="207" t="s">
        <v>69</v>
      </c>
      <c r="KI58" s="207" t="s">
        <v>69</v>
      </c>
      <c r="KJ58" s="207" t="s">
        <v>69</v>
      </c>
      <c r="KK58" s="207" t="s">
        <v>69</v>
      </c>
      <c r="KL58" s="207" t="s">
        <v>69</v>
      </c>
      <c r="KM58" s="207" t="s">
        <v>69</v>
      </c>
      <c r="KN58" s="207" t="s">
        <v>69</v>
      </c>
      <c r="KO58" s="207" t="s">
        <v>69</v>
      </c>
      <c r="KP58" s="207" t="s">
        <v>69</v>
      </c>
      <c r="KQ58" s="207" t="s">
        <v>69</v>
      </c>
      <c r="KR58" s="207" t="s">
        <v>69</v>
      </c>
      <c r="KS58" s="207" t="s">
        <v>69</v>
      </c>
      <c r="KT58" s="207" t="s">
        <v>69</v>
      </c>
      <c r="KU58" s="207" t="s">
        <v>69</v>
      </c>
      <c r="KV58" s="207" t="s">
        <v>69</v>
      </c>
      <c r="KW58" s="207" t="s">
        <v>69</v>
      </c>
      <c r="KX58" s="207" t="s">
        <v>69</v>
      </c>
      <c r="KY58" s="207" t="s">
        <v>69</v>
      </c>
      <c r="KZ58" s="207" t="s">
        <v>69</v>
      </c>
      <c r="LA58" s="207" t="s">
        <v>69</v>
      </c>
      <c r="LB58" s="207" t="s">
        <v>69</v>
      </c>
      <c r="LC58" s="207" t="s">
        <v>69</v>
      </c>
      <c r="LD58" s="207" t="s">
        <v>69</v>
      </c>
      <c r="LE58" s="207" t="s">
        <v>69</v>
      </c>
      <c r="LF58" s="207" t="s">
        <v>69</v>
      </c>
      <c r="LG58" s="207" t="s">
        <v>69</v>
      </c>
      <c r="LH58" s="207" t="s">
        <v>69</v>
      </c>
      <c r="LI58" s="207" t="s">
        <v>69</v>
      </c>
      <c r="LJ58" s="207" t="s">
        <v>69</v>
      </c>
      <c r="LK58" s="207" t="s">
        <v>69</v>
      </c>
      <c r="LL58" s="207" t="s">
        <v>69</v>
      </c>
      <c r="LM58" s="207" t="s">
        <v>69</v>
      </c>
      <c r="LN58" s="207" t="s">
        <v>69</v>
      </c>
      <c r="LO58" s="207" t="s">
        <v>69</v>
      </c>
      <c r="LP58" s="207" t="s">
        <v>69</v>
      </c>
      <c r="LQ58" s="207" t="s">
        <v>69</v>
      </c>
      <c r="LR58" s="207" t="s">
        <v>69</v>
      </c>
      <c r="LS58" s="207" t="s">
        <v>69</v>
      </c>
      <c r="LT58" s="207" t="s">
        <v>69</v>
      </c>
      <c r="LU58" s="207" t="s">
        <v>69</v>
      </c>
      <c r="LV58" s="207" t="s">
        <v>69</v>
      </c>
      <c r="LW58" s="207" t="s">
        <v>69</v>
      </c>
      <c r="LX58" s="207" t="s">
        <v>69</v>
      </c>
      <c r="LY58" s="207" t="s">
        <v>69</v>
      </c>
      <c r="LZ58" s="207" t="s">
        <v>69</v>
      </c>
      <c r="MA58" s="207" t="s">
        <v>69</v>
      </c>
      <c r="MB58" s="207" t="s">
        <v>69</v>
      </c>
      <c r="MC58" s="207" t="s">
        <v>69</v>
      </c>
      <c r="MD58" s="207" t="s">
        <v>69</v>
      </c>
      <c r="ME58" s="207" t="s">
        <v>69</v>
      </c>
      <c r="MF58" s="207" t="s">
        <v>69</v>
      </c>
      <c r="MG58" s="207" t="s">
        <v>69</v>
      </c>
      <c r="MH58" s="207" t="s">
        <v>69</v>
      </c>
      <c r="MI58" s="207" t="s">
        <v>69</v>
      </c>
      <c r="MJ58" s="207" t="s">
        <v>69</v>
      </c>
      <c r="MK58" s="207" t="s">
        <v>69</v>
      </c>
      <c r="ML58" s="207" t="s">
        <v>69</v>
      </c>
      <c r="MM58" s="207" t="s">
        <v>69</v>
      </c>
      <c r="MN58" s="207" t="s">
        <v>69</v>
      </c>
      <c r="MO58" s="207" t="s">
        <v>69</v>
      </c>
      <c r="MP58" s="207" t="s">
        <v>69</v>
      </c>
      <c r="MQ58" s="207" t="s">
        <v>69</v>
      </c>
      <c r="MR58" s="207" t="s">
        <v>69</v>
      </c>
      <c r="MS58" s="207" t="s">
        <v>69</v>
      </c>
      <c r="MT58" s="207" t="s">
        <v>69</v>
      </c>
      <c r="MU58" s="207" t="s">
        <v>69</v>
      </c>
      <c r="MV58" s="207" t="s">
        <v>69</v>
      </c>
      <c r="MW58" s="207" t="s">
        <v>69</v>
      </c>
      <c r="MX58" s="207" t="s">
        <v>69</v>
      </c>
      <c r="MY58" s="207" t="s">
        <v>69</v>
      </c>
      <c r="MZ58" s="207" t="s">
        <v>69</v>
      </c>
      <c r="NA58" s="207" t="s">
        <v>69</v>
      </c>
      <c r="NB58" s="207" t="s">
        <v>69</v>
      </c>
      <c r="NC58" s="207" t="s">
        <v>69</v>
      </c>
      <c r="ND58" s="207" t="s">
        <v>69</v>
      </c>
      <c r="NE58" s="207" t="s">
        <v>69</v>
      </c>
      <c r="NF58" s="207" t="s">
        <v>69</v>
      </c>
      <c r="NG58" s="207" t="s">
        <v>69</v>
      </c>
      <c r="NH58" s="207" t="s">
        <v>69</v>
      </c>
      <c r="NI58" s="207" t="s">
        <v>69</v>
      </c>
      <c r="NJ58" s="207" t="s">
        <v>69</v>
      </c>
      <c r="NK58" s="207" t="s">
        <v>69</v>
      </c>
      <c r="NL58" s="207" t="s">
        <v>69</v>
      </c>
      <c r="NM58" s="207" t="s">
        <v>69</v>
      </c>
      <c r="NN58" s="207" t="s">
        <v>69</v>
      </c>
      <c r="NO58" s="207" t="s">
        <v>69</v>
      </c>
      <c r="NP58" s="207" t="s">
        <v>69</v>
      </c>
      <c r="NQ58" s="207" t="s">
        <v>69</v>
      </c>
      <c r="NR58" s="207" t="s">
        <v>69</v>
      </c>
      <c r="NS58" s="207" t="s">
        <v>69</v>
      </c>
      <c r="NT58" s="207" t="s">
        <v>69</v>
      </c>
      <c r="NU58" s="207" t="s">
        <v>69</v>
      </c>
      <c r="NV58" s="207" t="s">
        <v>69</v>
      </c>
      <c r="NW58" s="207" t="s">
        <v>69</v>
      </c>
      <c r="NX58" s="207" t="s">
        <v>69</v>
      </c>
      <c r="NY58" s="207" t="s">
        <v>69</v>
      </c>
      <c r="NZ58" s="207" t="s">
        <v>69</v>
      </c>
      <c r="OA58" s="207" t="s">
        <v>69</v>
      </c>
      <c r="OB58" s="207" t="s">
        <v>69</v>
      </c>
      <c r="OC58" s="207" t="s">
        <v>69</v>
      </c>
      <c r="OD58" s="207" t="s">
        <v>69</v>
      </c>
      <c r="OE58" s="207" t="s">
        <v>69</v>
      </c>
      <c r="OF58" s="207" t="s">
        <v>69</v>
      </c>
      <c r="OG58" s="207" t="s">
        <v>69</v>
      </c>
      <c r="OH58" s="207" t="s">
        <v>69</v>
      </c>
      <c r="OI58" s="207" t="s">
        <v>69</v>
      </c>
      <c r="OJ58" s="207" t="s">
        <v>69</v>
      </c>
      <c r="OK58" s="207" t="s">
        <v>69</v>
      </c>
      <c r="OL58" s="207" t="s">
        <v>69</v>
      </c>
      <c r="OM58" s="207" t="s">
        <v>69</v>
      </c>
      <c r="ON58" s="207" t="s">
        <v>69</v>
      </c>
      <c r="OO58" s="207" t="s">
        <v>69</v>
      </c>
      <c r="OP58" s="207" t="s">
        <v>69</v>
      </c>
      <c r="OQ58" s="207" t="s">
        <v>69</v>
      </c>
      <c r="OR58" s="207" t="s">
        <v>69</v>
      </c>
      <c r="OS58" s="207" t="s">
        <v>69</v>
      </c>
      <c r="OT58" s="207" t="s">
        <v>69</v>
      </c>
      <c r="OU58" s="207" t="s">
        <v>69</v>
      </c>
      <c r="OV58" s="207" t="s">
        <v>69</v>
      </c>
      <c r="OW58" s="207" t="s">
        <v>69</v>
      </c>
      <c r="OX58" s="207" t="s">
        <v>69</v>
      </c>
      <c r="OY58" s="207" t="s">
        <v>69</v>
      </c>
      <c r="OZ58" s="207" t="s">
        <v>69</v>
      </c>
      <c r="PA58" s="207" t="s">
        <v>69</v>
      </c>
      <c r="PB58" s="207" t="s">
        <v>69</v>
      </c>
      <c r="PC58" s="207" t="s">
        <v>69</v>
      </c>
      <c r="PD58" s="207" t="s">
        <v>69</v>
      </c>
      <c r="PE58" s="207" t="s">
        <v>69</v>
      </c>
      <c r="PF58" s="207" t="s">
        <v>69</v>
      </c>
      <c r="PG58" s="207" t="s">
        <v>69</v>
      </c>
      <c r="PH58" s="207" t="s">
        <v>69</v>
      </c>
      <c r="PI58" s="207" t="s">
        <v>69</v>
      </c>
      <c r="PJ58" s="207" t="s">
        <v>69</v>
      </c>
      <c r="PK58" s="207" t="s">
        <v>69</v>
      </c>
      <c r="PL58" s="207" t="s">
        <v>69</v>
      </c>
      <c r="PM58" s="207" t="s">
        <v>69</v>
      </c>
      <c r="PN58" s="207" t="s">
        <v>69</v>
      </c>
      <c r="PO58" s="207" t="s">
        <v>69</v>
      </c>
      <c r="PP58" s="207" t="s">
        <v>69</v>
      </c>
      <c r="PQ58" s="207" t="s">
        <v>69</v>
      </c>
      <c r="PR58" s="207" t="s">
        <v>69</v>
      </c>
      <c r="PS58" s="207" t="s">
        <v>69</v>
      </c>
      <c r="PT58" s="207" t="s">
        <v>69</v>
      </c>
      <c r="PU58" s="207" t="s">
        <v>69</v>
      </c>
      <c r="PV58" s="207" t="s">
        <v>69</v>
      </c>
      <c r="PW58" s="207" t="s">
        <v>69</v>
      </c>
      <c r="PX58" s="207" t="s">
        <v>69</v>
      </c>
      <c r="PY58" s="207" t="s">
        <v>69</v>
      </c>
      <c r="PZ58" s="207" t="s">
        <v>69</v>
      </c>
      <c r="QA58" s="207" t="s">
        <v>69</v>
      </c>
      <c r="QB58" s="207" t="s">
        <v>69</v>
      </c>
      <c r="QC58" s="207" t="s">
        <v>69</v>
      </c>
      <c r="QD58" s="207" t="s">
        <v>69</v>
      </c>
      <c r="QE58" s="207" t="s">
        <v>69</v>
      </c>
      <c r="QF58" s="207" t="s">
        <v>69</v>
      </c>
      <c r="QG58" s="207" t="s">
        <v>69</v>
      </c>
      <c r="QH58" s="207" t="s">
        <v>69</v>
      </c>
      <c r="QI58" s="207" t="s">
        <v>69</v>
      </c>
      <c r="QJ58" s="207" t="s">
        <v>69</v>
      </c>
      <c r="QK58" s="207" t="s">
        <v>69</v>
      </c>
      <c r="QL58" s="207" t="s">
        <v>69</v>
      </c>
      <c r="QM58" s="207" t="s">
        <v>69</v>
      </c>
      <c r="QN58" s="207" t="s">
        <v>69</v>
      </c>
      <c r="QO58" s="207" t="s">
        <v>69</v>
      </c>
      <c r="QP58" s="207" t="s">
        <v>69</v>
      </c>
      <c r="QQ58" s="207" t="s">
        <v>69</v>
      </c>
      <c r="QR58" s="207" t="s">
        <v>69</v>
      </c>
      <c r="QS58" s="207" t="s">
        <v>69</v>
      </c>
      <c r="QT58" s="207" t="s">
        <v>69</v>
      </c>
      <c r="QU58" s="207" t="s">
        <v>69</v>
      </c>
      <c r="QV58" s="207" t="s">
        <v>69</v>
      </c>
      <c r="QW58" s="207" t="s">
        <v>69</v>
      </c>
      <c r="QX58" s="207" t="s">
        <v>69</v>
      </c>
      <c r="QY58" s="207" t="s">
        <v>69</v>
      </c>
      <c r="QZ58" s="207" t="s">
        <v>69</v>
      </c>
      <c r="RA58" s="207" t="s">
        <v>69</v>
      </c>
      <c r="RB58" s="207" t="s">
        <v>69</v>
      </c>
      <c r="RC58" s="207" t="s">
        <v>69</v>
      </c>
      <c r="RD58" s="207" t="s">
        <v>69</v>
      </c>
      <c r="RE58" s="207" t="s">
        <v>69</v>
      </c>
      <c r="RF58" s="207" t="s">
        <v>69</v>
      </c>
      <c r="RG58" s="207" t="s">
        <v>69</v>
      </c>
      <c r="RH58" s="207" t="s">
        <v>69</v>
      </c>
      <c r="RI58" s="207" t="s">
        <v>69</v>
      </c>
      <c r="RJ58" s="207" t="s">
        <v>69</v>
      </c>
      <c r="RK58" s="207" t="s">
        <v>69</v>
      </c>
      <c r="RL58" s="207" t="s">
        <v>69</v>
      </c>
      <c r="RM58" s="207" t="s">
        <v>69</v>
      </c>
      <c r="RN58" s="207" t="s">
        <v>69</v>
      </c>
      <c r="RO58" s="207" t="s">
        <v>69</v>
      </c>
      <c r="RP58" s="207" t="s">
        <v>69</v>
      </c>
      <c r="RQ58" s="207" t="s">
        <v>69</v>
      </c>
      <c r="RR58" s="207" t="s">
        <v>69</v>
      </c>
      <c r="RS58" s="207" t="s">
        <v>69</v>
      </c>
      <c r="RT58" s="207" t="s">
        <v>69</v>
      </c>
      <c r="RU58" s="207" t="s">
        <v>69</v>
      </c>
      <c r="RV58" s="207" t="s">
        <v>69</v>
      </c>
      <c r="RW58" s="207" t="s">
        <v>69</v>
      </c>
      <c r="RX58" s="207" t="s">
        <v>69</v>
      </c>
      <c r="RY58" s="207" t="s">
        <v>69</v>
      </c>
      <c r="RZ58" s="207" t="s">
        <v>69</v>
      </c>
      <c r="SA58" s="207" t="s">
        <v>69</v>
      </c>
      <c r="SB58" s="207" t="s">
        <v>69</v>
      </c>
      <c r="SC58" s="207" t="s">
        <v>69</v>
      </c>
      <c r="SD58" s="207" t="s">
        <v>69</v>
      </c>
      <c r="SE58" s="207" t="s">
        <v>69</v>
      </c>
      <c r="SF58" s="207" t="s">
        <v>69</v>
      </c>
      <c r="SG58" s="207" t="s">
        <v>69</v>
      </c>
      <c r="SH58" s="207" t="s">
        <v>69</v>
      </c>
      <c r="SI58" s="207" t="s">
        <v>69</v>
      </c>
      <c r="SJ58" s="207" t="s">
        <v>69</v>
      </c>
      <c r="SK58" s="207" t="s">
        <v>69</v>
      </c>
      <c r="SL58" s="207" t="s">
        <v>69</v>
      </c>
      <c r="SM58" s="207" t="s">
        <v>69</v>
      </c>
      <c r="SN58" s="207" t="s">
        <v>69</v>
      </c>
      <c r="SO58" s="207" t="s">
        <v>69</v>
      </c>
      <c r="SP58" s="207" t="s">
        <v>69</v>
      </c>
      <c r="SQ58" s="207" t="s">
        <v>69</v>
      </c>
      <c r="SR58" s="207" t="s">
        <v>69</v>
      </c>
      <c r="SS58" s="207" t="s">
        <v>69</v>
      </c>
      <c r="ST58" s="207" t="s">
        <v>69</v>
      </c>
      <c r="SU58" s="207" t="s">
        <v>69</v>
      </c>
      <c r="SV58" s="207" t="s">
        <v>69</v>
      </c>
      <c r="SW58" s="207" t="s">
        <v>69</v>
      </c>
      <c r="SX58" s="207" t="s">
        <v>69</v>
      </c>
      <c r="SY58" s="207" t="s">
        <v>69</v>
      </c>
      <c r="SZ58" s="207" t="s">
        <v>69</v>
      </c>
      <c r="TA58" s="207" t="s">
        <v>69</v>
      </c>
      <c r="TB58" s="207" t="s">
        <v>69</v>
      </c>
      <c r="TC58" s="207" t="s">
        <v>69</v>
      </c>
      <c r="TD58" s="207" t="s">
        <v>69</v>
      </c>
      <c r="TE58" s="207" t="s">
        <v>69</v>
      </c>
      <c r="TF58" s="207" t="s">
        <v>69</v>
      </c>
      <c r="TG58" s="207" t="s">
        <v>69</v>
      </c>
      <c r="TH58" s="207" t="s">
        <v>69</v>
      </c>
      <c r="TI58" s="207" t="s">
        <v>69</v>
      </c>
      <c r="TJ58" s="207" t="s">
        <v>69</v>
      </c>
      <c r="TK58" s="207" t="s">
        <v>69</v>
      </c>
      <c r="TL58" s="207" t="s">
        <v>69</v>
      </c>
      <c r="TM58" s="207" t="s">
        <v>69</v>
      </c>
      <c r="TN58" s="207" t="s">
        <v>69</v>
      </c>
      <c r="TO58" s="207" t="s">
        <v>69</v>
      </c>
      <c r="TP58" s="207" t="s">
        <v>69</v>
      </c>
      <c r="TQ58" s="207" t="s">
        <v>69</v>
      </c>
      <c r="TR58" s="207" t="s">
        <v>69</v>
      </c>
      <c r="TS58" s="207" t="s">
        <v>69</v>
      </c>
      <c r="TT58" s="207" t="s">
        <v>69</v>
      </c>
      <c r="TU58" s="207" t="s">
        <v>69</v>
      </c>
      <c r="TV58" s="207" t="s">
        <v>69</v>
      </c>
      <c r="TW58" s="207" t="s">
        <v>69</v>
      </c>
      <c r="TX58" s="207" t="s">
        <v>69</v>
      </c>
      <c r="TY58" s="207" t="s">
        <v>69</v>
      </c>
      <c r="TZ58" s="207" t="s">
        <v>69</v>
      </c>
      <c r="UA58" s="207" t="s">
        <v>69</v>
      </c>
      <c r="UB58" s="207" t="s">
        <v>69</v>
      </c>
      <c r="UC58" s="207" t="s">
        <v>69</v>
      </c>
      <c r="UD58" s="207" t="s">
        <v>69</v>
      </c>
      <c r="UE58" s="207" t="s">
        <v>69</v>
      </c>
      <c r="UF58" s="207" t="s">
        <v>69</v>
      </c>
      <c r="UG58" s="207" t="s">
        <v>69</v>
      </c>
      <c r="UH58" s="207" t="s">
        <v>69</v>
      </c>
      <c r="UI58" s="207" t="s">
        <v>69</v>
      </c>
      <c r="UJ58" s="207" t="s">
        <v>69</v>
      </c>
      <c r="UK58" s="207" t="s">
        <v>69</v>
      </c>
      <c r="UL58" s="207" t="s">
        <v>69</v>
      </c>
      <c r="UM58" s="207" t="s">
        <v>69</v>
      </c>
      <c r="UN58" s="207" t="s">
        <v>69</v>
      </c>
      <c r="UO58" s="207" t="s">
        <v>69</v>
      </c>
      <c r="UP58" s="207" t="s">
        <v>69</v>
      </c>
      <c r="UQ58" s="207" t="s">
        <v>69</v>
      </c>
      <c r="UR58" s="207" t="s">
        <v>69</v>
      </c>
      <c r="US58" s="207" t="s">
        <v>69</v>
      </c>
      <c r="UT58" s="207" t="s">
        <v>69</v>
      </c>
      <c r="UU58" s="207" t="s">
        <v>69</v>
      </c>
      <c r="UV58" s="207" t="s">
        <v>69</v>
      </c>
      <c r="UW58" s="207" t="s">
        <v>69</v>
      </c>
      <c r="UX58" s="207" t="s">
        <v>69</v>
      </c>
      <c r="UY58" s="207" t="s">
        <v>69</v>
      </c>
      <c r="UZ58" s="207" t="s">
        <v>69</v>
      </c>
      <c r="VA58" s="207" t="s">
        <v>69</v>
      </c>
      <c r="VB58" s="207" t="s">
        <v>69</v>
      </c>
      <c r="VC58" s="207" t="s">
        <v>69</v>
      </c>
      <c r="VD58" s="207" t="s">
        <v>69</v>
      </c>
      <c r="VE58" s="207" t="s">
        <v>69</v>
      </c>
      <c r="VF58" s="207" t="s">
        <v>69</v>
      </c>
      <c r="VG58" s="207" t="s">
        <v>69</v>
      </c>
      <c r="VH58" s="207" t="s">
        <v>69</v>
      </c>
      <c r="VI58" s="207" t="s">
        <v>69</v>
      </c>
      <c r="VJ58" s="207" t="s">
        <v>69</v>
      </c>
      <c r="VK58" s="207" t="s">
        <v>69</v>
      </c>
      <c r="VL58" s="207" t="s">
        <v>69</v>
      </c>
      <c r="VM58" s="207" t="s">
        <v>69</v>
      </c>
      <c r="VN58" s="207" t="s">
        <v>69</v>
      </c>
      <c r="VO58" s="207" t="s">
        <v>69</v>
      </c>
      <c r="VP58" s="207" t="s">
        <v>69</v>
      </c>
      <c r="VQ58" s="207" t="s">
        <v>69</v>
      </c>
      <c r="VR58" s="207" t="s">
        <v>69</v>
      </c>
      <c r="VS58" s="207" t="s">
        <v>69</v>
      </c>
      <c r="VT58" s="207" t="s">
        <v>69</v>
      </c>
      <c r="VU58" s="207" t="s">
        <v>69</v>
      </c>
      <c r="VV58" s="207" t="s">
        <v>69</v>
      </c>
      <c r="VW58" s="207" t="s">
        <v>69</v>
      </c>
      <c r="VX58" s="207" t="s">
        <v>69</v>
      </c>
      <c r="VY58" s="207" t="s">
        <v>69</v>
      </c>
      <c r="VZ58" s="207" t="s">
        <v>69</v>
      </c>
      <c r="WA58" s="207" t="s">
        <v>69</v>
      </c>
      <c r="WB58" s="207" t="s">
        <v>69</v>
      </c>
      <c r="WC58" s="207" t="s">
        <v>69</v>
      </c>
      <c r="WD58" s="207" t="s">
        <v>69</v>
      </c>
      <c r="WE58" s="207" t="s">
        <v>69</v>
      </c>
      <c r="WF58" s="207" t="s">
        <v>69</v>
      </c>
      <c r="WG58" s="207" t="s">
        <v>69</v>
      </c>
      <c r="WH58" s="207" t="s">
        <v>69</v>
      </c>
      <c r="WI58" s="207" t="s">
        <v>69</v>
      </c>
      <c r="WJ58" s="207" t="s">
        <v>69</v>
      </c>
      <c r="WK58" s="207" t="s">
        <v>69</v>
      </c>
      <c r="WL58" s="207" t="s">
        <v>69</v>
      </c>
      <c r="WM58" s="207" t="s">
        <v>69</v>
      </c>
      <c r="WN58" s="207" t="s">
        <v>69</v>
      </c>
      <c r="WO58" s="207" t="s">
        <v>69</v>
      </c>
      <c r="WP58" s="207" t="s">
        <v>69</v>
      </c>
      <c r="WQ58" s="207" t="s">
        <v>69</v>
      </c>
      <c r="WR58" s="207" t="s">
        <v>69</v>
      </c>
      <c r="WS58" s="207" t="s">
        <v>69</v>
      </c>
      <c r="WT58" s="207" t="s">
        <v>69</v>
      </c>
      <c r="WU58" s="207" t="s">
        <v>69</v>
      </c>
      <c r="WV58" s="207" t="s">
        <v>69</v>
      </c>
      <c r="WW58" s="207" t="s">
        <v>69</v>
      </c>
      <c r="WX58" s="207" t="s">
        <v>69</v>
      </c>
      <c r="WY58" s="207" t="s">
        <v>69</v>
      </c>
      <c r="WZ58" s="207" t="s">
        <v>69</v>
      </c>
      <c r="XA58" s="207" t="s">
        <v>69</v>
      </c>
      <c r="XB58" s="207" t="s">
        <v>69</v>
      </c>
      <c r="XC58" s="207" t="s">
        <v>69</v>
      </c>
      <c r="XD58" s="207" t="s">
        <v>69</v>
      </c>
      <c r="XE58" s="207" t="s">
        <v>69</v>
      </c>
      <c r="XF58" s="207" t="s">
        <v>69</v>
      </c>
      <c r="XG58" s="207" t="s">
        <v>69</v>
      </c>
      <c r="XH58" s="207" t="s">
        <v>69</v>
      </c>
      <c r="XI58" s="207" t="s">
        <v>69</v>
      </c>
      <c r="XJ58" s="207" t="s">
        <v>69</v>
      </c>
      <c r="XK58" s="207" t="s">
        <v>69</v>
      </c>
      <c r="XL58" s="207" t="s">
        <v>69</v>
      </c>
      <c r="XM58" s="207" t="s">
        <v>69</v>
      </c>
      <c r="XN58" s="207" t="s">
        <v>69</v>
      </c>
      <c r="XO58" s="207" t="s">
        <v>69</v>
      </c>
      <c r="XP58" s="207" t="s">
        <v>69</v>
      </c>
      <c r="XQ58" s="207" t="s">
        <v>69</v>
      </c>
      <c r="XR58" s="207" t="s">
        <v>69</v>
      </c>
      <c r="XS58" s="207" t="s">
        <v>69</v>
      </c>
      <c r="XT58" s="207" t="s">
        <v>69</v>
      </c>
      <c r="XU58" s="207" t="s">
        <v>69</v>
      </c>
      <c r="XV58" s="207" t="s">
        <v>69</v>
      </c>
      <c r="XW58" s="207" t="s">
        <v>69</v>
      </c>
      <c r="XX58" s="207" t="s">
        <v>69</v>
      </c>
      <c r="XY58" s="207" t="s">
        <v>69</v>
      </c>
      <c r="XZ58" s="207" t="s">
        <v>69</v>
      </c>
      <c r="YA58" s="207" t="s">
        <v>69</v>
      </c>
      <c r="YB58" s="207" t="s">
        <v>69</v>
      </c>
      <c r="YC58" s="207" t="s">
        <v>69</v>
      </c>
      <c r="YD58" s="207" t="s">
        <v>69</v>
      </c>
      <c r="YE58" s="207" t="s">
        <v>69</v>
      </c>
      <c r="YF58" s="207" t="s">
        <v>69</v>
      </c>
      <c r="YG58" s="207" t="s">
        <v>69</v>
      </c>
      <c r="YH58" s="207" t="s">
        <v>69</v>
      </c>
      <c r="YI58" s="207" t="s">
        <v>69</v>
      </c>
      <c r="YJ58" s="207" t="s">
        <v>69</v>
      </c>
      <c r="YK58" s="207" t="s">
        <v>69</v>
      </c>
      <c r="YL58" s="207" t="s">
        <v>69</v>
      </c>
      <c r="YM58" s="207" t="s">
        <v>69</v>
      </c>
      <c r="YN58" s="207" t="s">
        <v>69</v>
      </c>
      <c r="YO58" s="207" t="s">
        <v>69</v>
      </c>
      <c r="YP58" s="207" t="s">
        <v>69</v>
      </c>
      <c r="YQ58" s="207" t="s">
        <v>69</v>
      </c>
      <c r="YR58" s="207" t="s">
        <v>69</v>
      </c>
      <c r="YS58" s="207" t="s">
        <v>69</v>
      </c>
      <c r="YT58" s="207" t="s">
        <v>69</v>
      </c>
      <c r="YU58" s="207" t="s">
        <v>69</v>
      </c>
      <c r="YV58" s="207" t="s">
        <v>69</v>
      </c>
      <c r="YW58" s="207" t="s">
        <v>69</v>
      </c>
      <c r="YX58" s="207" t="s">
        <v>69</v>
      </c>
      <c r="YY58" s="207" t="s">
        <v>69</v>
      </c>
      <c r="YZ58" s="207" t="s">
        <v>69</v>
      </c>
      <c r="ZA58" s="207" t="s">
        <v>69</v>
      </c>
      <c r="ZB58" s="207" t="s">
        <v>69</v>
      </c>
      <c r="ZC58" s="207" t="s">
        <v>69</v>
      </c>
      <c r="ZD58" s="207" t="s">
        <v>69</v>
      </c>
      <c r="ZE58" s="207" t="s">
        <v>69</v>
      </c>
      <c r="ZF58" s="207" t="s">
        <v>69</v>
      </c>
      <c r="ZG58" s="207" t="s">
        <v>69</v>
      </c>
      <c r="ZH58" s="207" t="s">
        <v>69</v>
      </c>
      <c r="ZI58" s="207" t="s">
        <v>69</v>
      </c>
      <c r="ZJ58" s="207" t="s">
        <v>69</v>
      </c>
      <c r="ZK58" s="207" t="s">
        <v>69</v>
      </c>
      <c r="ZL58" s="207" t="s">
        <v>69</v>
      </c>
      <c r="ZM58" s="207" t="s">
        <v>69</v>
      </c>
      <c r="ZN58" s="207" t="s">
        <v>69</v>
      </c>
      <c r="ZO58" s="207" t="s">
        <v>69</v>
      </c>
      <c r="ZP58" s="207" t="s">
        <v>69</v>
      </c>
      <c r="ZQ58" s="207" t="s">
        <v>69</v>
      </c>
      <c r="ZR58" s="207" t="s">
        <v>69</v>
      </c>
      <c r="ZS58" s="207" t="s">
        <v>69</v>
      </c>
      <c r="ZT58" s="207" t="s">
        <v>69</v>
      </c>
      <c r="ZU58" s="207" t="s">
        <v>69</v>
      </c>
      <c r="ZV58" s="207" t="s">
        <v>69</v>
      </c>
      <c r="ZW58" s="207" t="s">
        <v>69</v>
      </c>
      <c r="ZX58" s="207" t="s">
        <v>69</v>
      </c>
      <c r="ZY58" s="207" t="s">
        <v>69</v>
      </c>
      <c r="ZZ58" s="207" t="s">
        <v>69</v>
      </c>
      <c r="AAA58" s="207" t="s">
        <v>158</v>
      </c>
      <c r="AAB58" s="207" t="s">
        <v>158</v>
      </c>
      <c r="AAC58" s="207" t="s">
        <v>158</v>
      </c>
      <c r="AAD58" s="207" t="s">
        <v>158</v>
      </c>
      <c r="AAE58" s="207" t="s">
        <v>158</v>
      </c>
      <c r="AAF58" s="207" t="s">
        <v>158</v>
      </c>
      <c r="AAG58" s="207" t="s">
        <v>158</v>
      </c>
      <c r="AAH58" s="207" t="s">
        <v>158</v>
      </c>
      <c r="AAI58" s="207" t="s">
        <v>158</v>
      </c>
      <c r="AAJ58" s="207" t="s">
        <v>158</v>
      </c>
      <c r="AAK58" s="207" t="s">
        <v>158</v>
      </c>
      <c r="AAL58" s="207" t="s">
        <v>158</v>
      </c>
      <c r="AAM58" s="207" t="s">
        <v>158</v>
      </c>
      <c r="AAN58" s="207" t="s">
        <v>158</v>
      </c>
      <c r="AAO58" s="207" t="s">
        <v>158</v>
      </c>
      <c r="AAP58" s="207" t="s">
        <v>158</v>
      </c>
      <c r="AAQ58" s="207" t="s">
        <v>158</v>
      </c>
      <c r="AAR58" s="207" t="s">
        <v>158</v>
      </c>
      <c r="AAS58" s="207" t="s">
        <v>158</v>
      </c>
      <c r="AAT58" s="207" t="s">
        <v>158</v>
      </c>
      <c r="AAU58" s="207" t="s">
        <v>158</v>
      </c>
      <c r="AAV58" s="207" t="s">
        <v>158</v>
      </c>
      <c r="AAW58" s="207" t="s">
        <v>158</v>
      </c>
      <c r="AAX58" s="207" t="s">
        <v>158</v>
      </c>
      <c r="AAY58" s="207" t="s">
        <v>158</v>
      </c>
      <c r="AAZ58" s="207" t="s">
        <v>158</v>
      </c>
      <c r="ABA58" s="306">
        <f>(ÜBERSICHT!K58)</f>
        <v>0</v>
      </c>
      <c r="ABB58" s="195">
        <f>(ÜBERSICHT!L58)</f>
        <v>0</v>
      </c>
      <c r="ABC58" s="206">
        <f t="shared" si="123"/>
        <v>0</v>
      </c>
      <c r="ABD58" s="34">
        <f t="shared" si="124"/>
        <v>0</v>
      </c>
      <c r="ABE58" s="34">
        <f t="shared" si="125"/>
        <v>0</v>
      </c>
      <c r="ABF58" s="34">
        <f t="shared" si="126"/>
        <v>0</v>
      </c>
      <c r="ABG58" s="34">
        <f t="shared" si="127"/>
        <v>0</v>
      </c>
      <c r="ABH58" s="34">
        <f t="shared" si="128"/>
        <v>0</v>
      </c>
      <c r="ABI58" s="34">
        <f t="shared" si="129"/>
        <v>696</v>
      </c>
      <c r="ABJ58" s="73">
        <f t="shared" si="130"/>
        <v>696</v>
      </c>
      <c r="ABK58" s="28"/>
      <c r="ABM58" s="26"/>
      <c r="ABN58" s="75"/>
      <c r="ABO58" s="28"/>
      <c r="ABP58" s="271" t="str">
        <f>(Mitglieder!C59)</f>
        <v>Zy-///-09</v>
      </c>
      <c r="ABQ58" s="216" t="e">
        <f t="shared" si="103"/>
        <v>#DIV/0!</v>
      </c>
      <c r="ABR58" s="216" t="e">
        <f t="shared" si="104"/>
        <v>#DIV/0!</v>
      </c>
      <c r="ABS58" s="34">
        <f t="shared" si="131"/>
        <v>0</v>
      </c>
      <c r="ABT58" s="34">
        <f t="shared" si="132"/>
        <v>0</v>
      </c>
      <c r="ABU58" s="34">
        <f t="shared" si="133"/>
        <v>0</v>
      </c>
      <c r="ABV58" s="34">
        <f t="shared" si="134"/>
        <v>0</v>
      </c>
      <c r="ABW58" s="34">
        <f t="shared" si="135"/>
        <v>0</v>
      </c>
      <c r="ABX58" s="34">
        <f t="shared" si="136"/>
        <v>31</v>
      </c>
      <c r="ABY58" s="73">
        <f t="shared" si="16"/>
        <v>31</v>
      </c>
      <c r="ABZ58" s="216" t="e">
        <f t="shared" si="105"/>
        <v>#DIV/0!</v>
      </c>
      <c r="ACA58" s="34">
        <f t="shared" si="137"/>
        <v>0</v>
      </c>
      <c r="ACB58" s="34">
        <f t="shared" si="138"/>
        <v>0</v>
      </c>
      <c r="ACC58" s="34">
        <f t="shared" si="139"/>
        <v>0</v>
      </c>
      <c r="ACD58" s="34">
        <f t="shared" si="140"/>
        <v>0</v>
      </c>
      <c r="ACE58" s="34">
        <f t="shared" si="141"/>
        <v>0</v>
      </c>
      <c r="ACF58" s="34">
        <f t="shared" si="142"/>
        <v>31</v>
      </c>
      <c r="ACG58" s="73">
        <f t="shared" si="113"/>
        <v>31</v>
      </c>
      <c r="ACH58" s="216" t="e">
        <f t="shared" si="106"/>
        <v>#DIV/0!</v>
      </c>
      <c r="ACI58" s="34">
        <f t="shared" si="143"/>
        <v>0</v>
      </c>
      <c r="ACJ58" s="34">
        <f t="shared" si="144"/>
        <v>0</v>
      </c>
      <c r="ACK58" s="34">
        <f t="shared" si="145"/>
        <v>0</v>
      </c>
      <c r="ACL58" s="34">
        <f t="shared" si="146"/>
        <v>0</v>
      </c>
      <c r="ACM58" s="34">
        <f t="shared" si="147"/>
        <v>0</v>
      </c>
      <c r="ACN58" s="34">
        <f t="shared" si="148"/>
        <v>31</v>
      </c>
      <c r="ACO58" s="73">
        <f t="shared" si="114"/>
        <v>31</v>
      </c>
      <c r="ACP58" s="216" t="e">
        <f t="shared" si="107"/>
        <v>#DIV/0!</v>
      </c>
      <c r="ACQ58" s="34">
        <f t="shared" si="149"/>
        <v>0</v>
      </c>
      <c r="ACR58" s="34">
        <f t="shared" si="150"/>
        <v>0</v>
      </c>
      <c r="ACS58" s="34">
        <f t="shared" si="151"/>
        <v>0</v>
      </c>
      <c r="ACT58" s="34">
        <f t="shared" si="152"/>
        <v>0</v>
      </c>
      <c r="ACU58" s="34">
        <f t="shared" si="153"/>
        <v>0</v>
      </c>
      <c r="ACV58" s="34">
        <f t="shared" si="154"/>
        <v>30</v>
      </c>
      <c r="ACW58" s="73">
        <f t="shared" si="115"/>
        <v>30</v>
      </c>
      <c r="ACX58" s="216" t="e">
        <f t="shared" si="108"/>
        <v>#DIV/0!</v>
      </c>
      <c r="ACY58" s="34">
        <f t="shared" si="155"/>
        <v>0</v>
      </c>
      <c r="ACZ58" s="34">
        <f t="shared" si="156"/>
        <v>0</v>
      </c>
      <c r="ADA58" s="34">
        <f t="shared" si="157"/>
        <v>0</v>
      </c>
      <c r="ADB58" s="34">
        <f t="shared" si="158"/>
        <v>0</v>
      </c>
      <c r="ADC58" s="34">
        <f t="shared" si="159"/>
        <v>0</v>
      </c>
      <c r="ADD58" s="34">
        <f t="shared" si="160"/>
        <v>31</v>
      </c>
      <c r="ADE58" s="73">
        <f t="shared" si="116"/>
        <v>31</v>
      </c>
      <c r="ADF58" s="216" t="e">
        <f t="shared" si="109"/>
        <v>#DIV/0!</v>
      </c>
      <c r="ADG58" s="34">
        <f t="shared" si="161"/>
        <v>0</v>
      </c>
      <c r="ADH58" s="34">
        <f t="shared" si="162"/>
        <v>0</v>
      </c>
      <c r="ADI58" s="34">
        <f t="shared" si="163"/>
        <v>0</v>
      </c>
      <c r="ADJ58" s="34">
        <f t="shared" si="164"/>
        <v>0</v>
      </c>
      <c r="ADK58" s="34">
        <f t="shared" si="165"/>
        <v>0</v>
      </c>
      <c r="ADL58" s="34">
        <f t="shared" si="166"/>
        <v>30</v>
      </c>
      <c r="ADM58" s="73">
        <f t="shared" si="117"/>
        <v>30</v>
      </c>
      <c r="ADN58" s="216" t="e">
        <f t="shared" si="110"/>
        <v>#DIV/0!</v>
      </c>
      <c r="ADO58" s="34">
        <f t="shared" si="167"/>
        <v>0</v>
      </c>
      <c r="ADP58" s="34">
        <f t="shared" si="168"/>
        <v>0</v>
      </c>
      <c r="ADQ58" s="34">
        <f t="shared" si="169"/>
        <v>0</v>
      </c>
      <c r="ADR58" s="34">
        <f t="shared" si="170"/>
        <v>0</v>
      </c>
      <c r="ADS58" s="34">
        <f t="shared" si="171"/>
        <v>0</v>
      </c>
      <c r="ADT58" s="34">
        <f t="shared" si="172"/>
        <v>31</v>
      </c>
      <c r="ADU58" s="73">
        <f t="shared" si="118"/>
        <v>31</v>
      </c>
      <c r="ADV58" s="216" t="e">
        <f t="shared" si="111"/>
        <v>#DIV/0!</v>
      </c>
      <c r="ADW58" s="34">
        <f t="shared" si="72"/>
        <v>0</v>
      </c>
      <c r="ADX58" s="34">
        <f t="shared" si="73"/>
        <v>0</v>
      </c>
      <c r="ADY58" s="34">
        <f t="shared" si="74"/>
        <v>0</v>
      </c>
      <c r="ADZ58" s="34">
        <f t="shared" si="75"/>
        <v>0</v>
      </c>
      <c r="AEA58" s="34">
        <f t="shared" si="76"/>
        <v>0</v>
      </c>
      <c r="AEB58" s="34">
        <f t="shared" si="77"/>
        <v>31</v>
      </c>
      <c r="AEC58" s="73">
        <f t="shared" si="119"/>
        <v>31</v>
      </c>
      <c r="AED58" s="216" t="e">
        <f t="shared" si="112"/>
        <v>#DIV/0!</v>
      </c>
      <c r="AEE58" s="34">
        <f t="shared" si="79"/>
        <v>0</v>
      </c>
      <c r="AEF58" s="34">
        <f t="shared" si="80"/>
        <v>0</v>
      </c>
      <c r="AEG58" s="34">
        <f t="shared" si="81"/>
        <v>0</v>
      </c>
      <c r="AEH58" s="34">
        <f t="shared" si="82"/>
        <v>0</v>
      </c>
      <c r="AEI58" s="34">
        <f t="shared" si="83"/>
        <v>0</v>
      </c>
      <c r="AEJ58" s="34">
        <f t="shared" si="84"/>
        <v>10</v>
      </c>
      <c r="AEK58" s="73">
        <f t="shared" si="120"/>
        <v>10</v>
      </c>
    </row>
    <row r="59" spans="1:817" x14ac:dyDescent="0.3">
      <c r="A59" s="200"/>
      <c r="B59" s="290"/>
      <c r="C59" s="251" t="str">
        <f>(Mitglieder!C59)</f>
        <v>Zy-///-09</v>
      </c>
      <c r="D59" s="171" t="e">
        <f t="shared" si="121"/>
        <v>#DIV/0!</v>
      </c>
      <c r="E59" s="171" t="e">
        <f t="shared" si="122"/>
        <v>#DIV/0!</v>
      </c>
      <c r="F59" s="56"/>
      <c r="G59" s="207" t="s">
        <v>69</v>
      </c>
      <c r="H59" s="207" t="s">
        <v>69</v>
      </c>
      <c r="I59" s="207" t="s">
        <v>69</v>
      </c>
      <c r="J59" s="207" t="s">
        <v>69</v>
      </c>
      <c r="K59" s="207" t="s">
        <v>69</v>
      </c>
      <c r="L59" s="207" t="s">
        <v>69</v>
      </c>
      <c r="M59" s="207" t="s">
        <v>69</v>
      </c>
      <c r="N59" s="207" t="s">
        <v>69</v>
      </c>
      <c r="O59" s="207" t="s">
        <v>69</v>
      </c>
      <c r="P59" s="207" t="s">
        <v>69</v>
      </c>
      <c r="Q59" s="207" t="s">
        <v>69</v>
      </c>
      <c r="R59" s="207" t="s">
        <v>69</v>
      </c>
      <c r="S59" s="207" t="s">
        <v>69</v>
      </c>
      <c r="T59" s="207" t="s">
        <v>69</v>
      </c>
      <c r="U59" s="207" t="s">
        <v>69</v>
      </c>
      <c r="V59" s="207" t="s">
        <v>69</v>
      </c>
      <c r="W59" s="207" t="s">
        <v>69</v>
      </c>
      <c r="X59" s="207" t="s">
        <v>69</v>
      </c>
      <c r="Y59" s="207" t="s">
        <v>69</v>
      </c>
      <c r="Z59" s="207" t="s">
        <v>69</v>
      </c>
      <c r="AA59" s="207" t="s">
        <v>69</v>
      </c>
      <c r="AB59" s="207" t="s">
        <v>69</v>
      </c>
      <c r="AC59" s="207" t="s">
        <v>69</v>
      </c>
      <c r="AD59" s="207" t="s">
        <v>69</v>
      </c>
      <c r="AE59" s="207" t="s">
        <v>69</v>
      </c>
      <c r="AF59" s="207" t="s">
        <v>69</v>
      </c>
      <c r="AG59" s="207" t="s">
        <v>69</v>
      </c>
      <c r="AH59" s="207" t="s">
        <v>69</v>
      </c>
      <c r="AI59" s="207" t="s">
        <v>69</v>
      </c>
      <c r="AJ59" s="207" t="s">
        <v>69</v>
      </c>
      <c r="AK59" s="207" t="s">
        <v>69</v>
      </c>
      <c r="AL59" s="207" t="s">
        <v>69</v>
      </c>
      <c r="AM59" s="207" t="s">
        <v>69</v>
      </c>
      <c r="AN59" s="207" t="s">
        <v>69</v>
      </c>
      <c r="AO59" s="207" t="s">
        <v>69</v>
      </c>
      <c r="AP59" s="207" t="s">
        <v>69</v>
      </c>
      <c r="AQ59" s="207" t="s">
        <v>69</v>
      </c>
      <c r="AR59" s="207" t="s">
        <v>69</v>
      </c>
      <c r="AS59" s="207" t="s">
        <v>69</v>
      </c>
      <c r="AT59" s="207" t="s">
        <v>69</v>
      </c>
      <c r="AU59" s="207" t="s">
        <v>69</v>
      </c>
      <c r="AV59" s="207" t="s">
        <v>69</v>
      </c>
      <c r="AW59" s="207" t="s">
        <v>69</v>
      </c>
      <c r="AX59" s="207" t="s">
        <v>69</v>
      </c>
      <c r="AY59" s="207" t="s">
        <v>69</v>
      </c>
      <c r="AZ59" s="207" t="s">
        <v>69</v>
      </c>
      <c r="BA59" s="207" t="s">
        <v>69</v>
      </c>
      <c r="BB59" s="207" t="s">
        <v>69</v>
      </c>
      <c r="BC59" s="207" t="s">
        <v>69</v>
      </c>
      <c r="BD59" s="207" t="s">
        <v>69</v>
      </c>
      <c r="BE59" s="207" t="s">
        <v>69</v>
      </c>
      <c r="BF59" s="207" t="s">
        <v>69</v>
      </c>
      <c r="BG59" s="207" t="s">
        <v>69</v>
      </c>
      <c r="BH59" s="207" t="s">
        <v>69</v>
      </c>
      <c r="BI59" s="207" t="s">
        <v>69</v>
      </c>
      <c r="BJ59" s="207" t="s">
        <v>69</v>
      </c>
      <c r="BK59" s="207" t="s">
        <v>69</v>
      </c>
      <c r="BL59" s="207" t="s">
        <v>69</v>
      </c>
      <c r="BM59" s="207" t="s">
        <v>69</v>
      </c>
      <c r="BN59" s="207" t="s">
        <v>69</v>
      </c>
      <c r="BO59" s="207" t="s">
        <v>69</v>
      </c>
      <c r="BP59" s="207" t="s">
        <v>69</v>
      </c>
      <c r="BQ59" s="207" t="s">
        <v>69</v>
      </c>
      <c r="BR59" s="207" t="s">
        <v>69</v>
      </c>
      <c r="BS59" s="207" t="s">
        <v>69</v>
      </c>
      <c r="BT59" s="207" t="s">
        <v>69</v>
      </c>
      <c r="BU59" s="207" t="s">
        <v>69</v>
      </c>
      <c r="BV59" s="207" t="s">
        <v>69</v>
      </c>
      <c r="BW59" s="207" t="s">
        <v>69</v>
      </c>
      <c r="BX59" s="207" t="s">
        <v>69</v>
      </c>
      <c r="BY59" s="207" t="s">
        <v>69</v>
      </c>
      <c r="BZ59" s="207" t="s">
        <v>69</v>
      </c>
      <c r="CA59" s="207" t="s">
        <v>69</v>
      </c>
      <c r="CB59" s="207" t="s">
        <v>69</v>
      </c>
      <c r="CC59" s="207" t="s">
        <v>69</v>
      </c>
      <c r="CD59" s="207" t="s">
        <v>69</v>
      </c>
      <c r="CE59" s="207" t="s">
        <v>69</v>
      </c>
      <c r="CF59" s="207" t="s">
        <v>69</v>
      </c>
      <c r="CG59" s="207" t="s">
        <v>69</v>
      </c>
      <c r="CH59" s="207" t="s">
        <v>69</v>
      </c>
      <c r="CI59" s="207" t="s">
        <v>69</v>
      </c>
      <c r="CJ59" s="207" t="s">
        <v>69</v>
      </c>
      <c r="CK59" s="207" t="s">
        <v>69</v>
      </c>
      <c r="CL59" s="207" t="s">
        <v>69</v>
      </c>
      <c r="CM59" s="207" t="s">
        <v>69</v>
      </c>
      <c r="CN59" s="207" t="s">
        <v>69</v>
      </c>
      <c r="CO59" s="207" t="s">
        <v>69</v>
      </c>
      <c r="CP59" s="207" t="s">
        <v>69</v>
      </c>
      <c r="CQ59" s="207" t="s">
        <v>69</v>
      </c>
      <c r="CR59" s="207" t="s">
        <v>69</v>
      </c>
      <c r="CS59" s="207" t="s">
        <v>69</v>
      </c>
      <c r="CT59" s="207" t="s">
        <v>69</v>
      </c>
      <c r="CU59" s="207" t="s">
        <v>69</v>
      </c>
      <c r="CV59" s="207" t="s">
        <v>69</v>
      </c>
      <c r="CW59" s="207" t="s">
        <v>69</v>
      </c>
      <c r="CX59" s="207" t="s">
        <v>69</v>
      </c>
      <c r="CY59" s="207" t="s">
        <v>69</v>
      </c>
      <c r="CZ59" s="207" t="s">
        <v>69</v>
      </c>
      <c r="DA59" s="207" t="s">
        <v>69</v>
      </c>
      <c r="DB59" s="207" t="s">
        <v>69</v>
      </c>
      <c r="DC59" s="207" t="s">
        <v>69</v>
      </c>
      <c r="DD59" s="207" t="s">
        <v>69</v>
      </c>
      <c r="DE59" s="207" t="s">
        <v>69</v>
      </c>
      <c r="DF59" s="207" t="s">
        <v>69</v>
      </c>
      <c r="DG59" s="207" t="s">
        <v>69</v>
      </c>
      <c r="DH59" s="207" t="s">
        <v>69</v>
      </c>
      <c r="DI59" s="207" t="s">
        <v>69</v>
      </c>
      <c r="DJ59" s="207" t="s">
        <v>69</v>
      </c>
      <c r="DK59" s="207" t="s">
        <v>69</v>
      </c>
      <c r="DL59" s="207" t="s">
        <v>69</v>
      </c>
      <c r="DM59" s="207" t="s">
        <v>69</v>
      </c>
      <c r="DN59" s="207" t="s">
        <v>69</v>
      </c>
      <c r="DO59" s="207" t="s">
        <v>69</v>
      </c>
      <c r="DP59" s="207" t="s">
        <v>69</v>
      </c>
      <c r="DQ59" s="207" t="s">
        <v>69</v>
      </c>
      <c r="DR59" s="207" t="s">
        <v>69</v>
      </c>
      <c r="DS59" s="207" t="s">
        <v>69</v>
      </c>
      <c r="DT59" s="207" t="s">
        <v>69</v>
      </c>
      <c r="DU59" s="207" t="s">
        <v>69</v>
      </c>
      <c r="DV59" s="207" t="s">
        <v>69</v>
      </c>
      <c r="DW59" s="207" t="s">
        <v>69</v>
      </c>
      <c r="DX59" s="207" t="s">
        <v>69</v>
      </c>
      <c r="DY59" s="207" t="s">
        <v>69</v>
      </c>
      <c r="DZ59" s="207" t="s">
        <v>69</v>
      </c>
      <c r="EA59" s="207" t="s">
        <v>69</v>
      </c>
      <c r="EB59" s="207" t="s">
        <v>69</v>
      </c>
      <c r="EC59" s="207" t="s">
        <v>69</v>
      </c>
      <c r="ED59" s="207" t="s">
        <v>69</v>
      </c>
      <c r="EE59" s="207" t="s">
        <v>69</v>
      </c>
      <c r="EF59" s="207" t="s">
        <v>69</v>
      </c>
      <c r="EG59" s="207" t="s">
        <v>69</v>
      </c>
      <c r="EH59" s="207" t="s">
        <v>69</v>
      </c>
      <c r="EI59" s="207" t="s">
        <v>69</v>
      </c>
      <c r="EJ59" s="207" t="s">
        <v>69</v>
      </c>
      <c r="EK59" s="207" t="s">
        <v>69</v>
      </c>
      <c r="EL59" s="207" t="s">
        <v>69</v>
      </c>
      <c r="EM59" s="207" t="s">
        <v>69</v>
      </c>
      <c r="EN59" s="207" t="s">
        <v>69</v>
      </c>
      <c r="EO59" s="207" t="s">
        <v>69</v>
      </c>
      <c r="EP59" s="207" t="s">
        <v>69</v>
      </c>
      <c r="EQ59" s="207" t="s">
        <v>69</v>
      </c>
      <c r="ER59" s="207" t="s">
        <v>69</v>
      </c>
      <c r="ES59" s="207" t="s">
        <v>69</v>
      </c>
      <c r="ET59" s="207" t="s">
        <v>69</v>
      </c>
      <c r="EU59" s="207" t="s">
        <v>69</v>
      </c>
      <c r="EV59" s="207" t="s">
        <v>69</v>
      </c>
      <c r="EW59" s="207" t="s">
        <v>69</v>
      </c>
      <c r="EX59" s="207" t="s">
        <v>69</v>
      </c>
      <c r="EY59" s="207" t="s">
        <v>69</v>
      </c>
      <c r="EZ59" s="207" t="s">
        <v>69</v>
      </c>
      <c r="FA59" s="207" t="s">
        <v>69</v>
      </c>
      <c r="FB59" s="207" t="s">
        <v>69</v>
      </c>
      <c r="FC59" s="207" t="s">
        <v>69</v>
      </c>
      <c r="FD59" s="207" t="s">
        <v>69</v>
      </c>
      <c r="FE59" s="207" t="s">
        <v>69</v>
      </c>
      <c r="FF59" s="207" t="s">
        <v>69</v>
      </c>
      <c r="FG59" s="207" t="s">
        <v>69</v>
      </c>
      <c r="FH59" s="207" t="s">
        <v>69</v>
      </c>
      <c r="FI59" s="207" t="s">
        <v>69</v>
      </c>
      <c r="FJ59" s="207" t="s">
        <v>69</v>
      </c>
      <c r="FK59" s="207" t="s">
        <v>69</v>
      </c>
      <c r="FL59" s="207" t="s">
        <v>69</v>
      </c>
      <c r="FM59" s="207" t="s">
        <v>69</v>
      </c>
      <c r="FN59" s="207" t="s">
        <v>69</v>
      </c>
      <c r="FO59" s="207" t="s">
        <v>69</v>
      </c>
      <c r="FP59" s="207" t="s">
        <v>69</v>
      </c>
      <c r="FQ59" s="207" t="s">
        <v>69</v>
      </c>
      <c r="FR59" s="207" t="s">
        <v>69</v>
      </c>
      <c r="FS59" s="207" t="s">
        <v>69</v>
      </c>
      <c r="FT59" s="207" t="s">
        <v>69</v>
      </c>
      <c r="FU59" s="207" t="s">
        <v>69</v>
      </c>
      <c r="FV59" s="207" t="s">
        <v>69</v>
      </c>
      <c r="FW59" s="207" t="s">
        <v>69</v>
      </c>
      <c r="FX59" s="207" t="s">
        <v>69</v>
      </c>
      <c r="FY59" s="207" t="s">
        <v>69</v>
      </c>
      <c r="FZ59" s="207" t="s">
        <v>69</v>
      </c>
      <c r="GA59" s="207" t="s">
        <v>69</v>
      </c>
      <c r="GB59" s="207" t="s">
        <v>69</v>
      </c>
      <c r="GC59" s="207" t="s">
        <v>69</v>
      </c>
      <c r="GD59" s="207" t="s">
        <v>69</v>
      </c>
      <c r="GE59" s="207" t="s">
        <v>69</v>
      </c>
      <c r="GF59" s="207" t="s">
        <v>69</v>
      </c>
      <c r="GG59" s="207" t="s">
        <v>69</v>
      </c>
      <c r="GH59" s="207" t="s">
        <v>69</v>
      </c>
      <c r="GI59" s="207" t="s">
        <v>69</v>
      </c>
      <c r="GJ59" s="207" t="s">
        <v>69</v>
      </c>
      <c r="GK59" s="207" t="s">
        <v>69</v>
      </c>
      <c r="GL59" s="207" t="s">
        <v>69</v>
      </c>
      <c r="GM59" s="207" t="s">
        <v>69</v>
      </c>
      <c r="GN59" s="207" t="s">
        <v>69</v>
      </c>
      <c r="GO59" s="207" t="s">
        <v>69</v>
      </c>
      <c r="GP59" s="207" t="s">
        <v>69</v>
      </c>
      <c r="GQ59" s="207" t="s">
        <v>69</v>
      </c>
      <c r="GR59" s="207" t="s">
        <v>69</v>
      </c>
      <c r="GS59" s="207" t="s">
        <v>69</v>
      </c>
      <c r="GT59" s="207" t="s">
        <v>69</v>
      </c>
      <c r="GU59" s="207" t="s">
        <v>69</v>
      </c>
      <c r="GV59" s="207" t="s">
        <v>69</v>
      </c>
      <c r="GW59" s="207" t="s">
        <v>69</v>
      </c>
      <c r="GX59" s="207" t="s">
        <v>69</v>
      </c>
      <c r="GY59" s="207" t="s">
        <v>69</v>
      </c>
      <c r="GZ59" s="207" t="s">
        <v>69</v>
      </c>
      <c r="HA59" s="207" t="s">
        <v>69</v>
      </c>
      <c r="HB59" s="207" t="s">
        <v>69</v>
      </c>
      <c r="HC59" s="207" t="s">
        <v>69</v>
      </c>
      <c r="HD59" s="207" t="s">
        <v>69</v>
      </c>
      <c r="HE59" s="207" t="s">
        <v>69</v>
      </c>
      <c r="HF59" s="207" t="s">
        <v>69</v>
      </c>
      <c r="HG59" s="207" t="s">
        <v>69</v>
      </c>
      <c r="HH59" s="207" t="s">
        <v>69</v>
      </c>
      <c r="HI59" s="207" t="s">
        <v>69</v>
      </c>
      <c r="HJ59" s="207" t="s">
        <v>69</v>
      </c>
      <c r="HK59" s="207" t="s">
        <v>69</v>
      </c>
      <c r="HL59" s="207" t="s">
        <v>69</v>
      </c>
      <c r="HM59" s="207" t="s">
        <v>69</v>
      </c>
      <c r="HN59" s="207" t="s">
        <v>69</v>
      </c>
      <c r="HO59" s="207" t="s">
        <v>69</v>
      </c>
      <c r="HP59" s="207" t="s">
        <v>69</v>
      </c>
      <c r="HQ59" s="207" t="s">
        <v>69</v>
      </c>
      <c r="HR59" s="207" t="s">
        <v>69</v>
      </c>
      <c r="HS59" s="207" t="s">
        <v>69</v>
      </c>
      <c r="HT59" s="207" t="s">
        <v>69</v>
      </c>
      <c r="HU59" s="207" t="s">
        <v>69</v>
      </c>
      <c r="HV59" s="207" t="s">
        <v>69</v>
      </c>
      <c r="HW59" s="207" t="s">
        <v>69</v>
      </c>
      <c r="HX59" s="207" t="s">
        <v>69</v>
      </c>
      <c r="HY59" s="207" t="s">
        <v>69</v>
      </c>
      <c r="HZ59" s="207" t="s">
        <v>69</v>
      </c>
      <c r="IA59" s="207" t="s">
        <v>69</v>
      </c>
      <c r="IB59" s="207" t="s">
        <v>69</v>
      </c>
      <c r="IC59" s="207" t="s">
        <v>69</v>
      </c>
      <c r="ID59" s="207" t="s">
        <v>69</v>
      </c>
      <c r="IE59" s="207" t="s">
        <v>69</v>
      </c>
      <c r="IF59" s="207" t="s">
        <v>69</v>
      </c>
      <c r="IG59" s="207" t="s">
        <v>69</v>
      </c>
      <c r="IH59" s="207" t="s">
        <v>69</v>
      </c>
      <c r="II59" s="207" t="s">
        <v>69</v>
      </c>
      <c r="IJ59" s="207" t="s">
        <v>69</v>
      </c>
      <c r="IK59" s="207" t="s">
        <v>69</v>
      </c>
      <c r="IL59" s="207" t="s">
        <v>69</v>
      </c>
      <c r="IM59" s="207" t="s">
        <v>69</v>
      </c>
      <c r="IN59" s="207" t="s">
        <v>69</v>
      </c>
      <c r="IO59" s="207" t="s">
        <v>69</v>
      </c>
      <c r="IP59" s="207" t="s">
        <v>69</v>
      </c>
      <c r="IQ59" s="207" t="s">
        <v>69</v>
      </c>
      <c r="IR59" s="207" t="s">
        <v>69</v>
      </c>
      <c r="IS59" s="207" t="s">
        <v>69</v>
      </c>
      <c r="IT59" s="207" t="s">
        <v>69</v>
      </c>
      <c r="IU59" s="207" t="s">
        <v>69</v>
      </c>
      <c r="IV59" s="207" t="s">
        <v>69</v>
      </c>
      <c r="IW59" s="207" t="s">
        <v>69</v>
      </c>
      <c r="IX59" s="207" t="s">
        <v>69</v>
      </c>
      <c r="IY59" s="207" t="s">
        <v>69</v>
      </c>
      <c r="IZ59" s="207" t="s">
        <v>69</v>
      </c>
      <c r="JA59" s="207" t="s">
        <v>69</v>
      </c>
      <c r="JB59" s="207" t="s">
        <v>69</v>
      </c>
      <c r="JC59" s="207" t="s">
        <v>69</v>
      </c>
      <c r="JD59" s="207" t="s">
        <v>69</v>
      </c>
      <c r="JE59" s="207" t="s">
        <v>69</v>
      </c>
      <c r="JF59" s="207" t="s">
        <v>69</v>
      </c>
      <c r="JG59" s="207" t="s">
        <v>69</v>
      </c>
      <c r="JH59" s="207" t="s">
        <v>69</v>
      </c>
      <c r="JI59" s="207" t="s">
        <v>69</v>
      </c>
      <c r="JJ59" s="207" t="s">
        <v>69</v>
      </c>
      <c r="JK59" s="207" t="s">
        <v>69</v>
      </c>
      <c r="JL59" s="207" t="s">
        <v>69</v>
      </c>
      <c r="JM59" s="207" t="s">
        <v>69</v>
      </c>
      <c r="JN59" s="207" t="s">
        <v>69</v>
      </c>
      <c r="JO59" s="207" t="s">
        <v>69</v>
      </c>
      <c r="JP59" s="207" t="s">
        <v>69</v>
      </c>
      <c r="JQ59" s="207" t="s">
        <v>69</v>
      </c>
      <c r="JR59" s="207" t="s">
        <v>69</v>
      </c>
      <c r="JS59" s="207" t="s">
        <v>69</v>
      </c>
      <c r="JT59" s="207" t="s">
        <v>69</v>
      </c>
      <c r="JU59" s="207" t="s">
        <v>69</v>
      </c>
      <c r="JV59" s="207" t="s">
        <v>69</v>
      </c>
      <c r="JW59" s="207" t="s">
        <v>69</v>
      </c>
      <c r="JX59" s="207" t="s">
        <v>69</v>
      </c>
      <c r="JY59" s="207" t="s">
        <v>69</v>
      </c>
      <c r="JZ59" s="207" t="s">
        <v>69</v>
      </c>
      <c r="KA59" s="207" t="s">
        <v>69</v>
      </c>
      <c r="KB59" s="207" t="s">
        <v>69</v>
      </c>
      <c r="KC59" s="207" t="s">
        <v>69</v>
      </c>
      <c r="KD59" s="207" t="s">
        <v>69</v>
      </c>
      <c r="KE59" s="207" t="s">
        <v>69</v>
      </c>
      <c r="KF59" s="207" t="s">
        <v>69</v>
      </c>
      <c r="KG59" s="207" t="s">
        <v>69</v>
      </c>
      <c r="KH59" s="207" t="s">
        <v>69</v>
      </c>
      <c r="KI59" s="207" t="s">
        <v>69</v>
      </c>
      <c r="KJ59" s="207" t="s">
        <v>69</v>
      </c>
      <c r="KK59" s="207" t="s">
        <v>69</v>
      </c>
      <c r="KL59" s="207" t="s">
        <v>69</v>
      </c>
      <c r="KM59" s="207" t="s">
        <v>69</v>
      </c>
      <c r="KN59" s="207" t="s">
        <v>69</v>
      </c>
      <c r="KO59" s="207" t="s">
        <v>69</v>
      </c>
      <c r="KP59" s="207" t="s">
        <v>69</v>
      </c>
      <c r="KQ59" s="207" t="s">
        <v>69</v>
      </c>
      <c r="KR59" s="207" t="s">
        <v>69</v>
      </c>
      <c r="KS59" s="207" t="s">
        <v>69</v>
      </c>
      <c r="KT59" s="207" t="s">
        <v>69</v>
      </c>
      <c r="KU59" s="207" t="s">
        <v>69</v>
      </c>
      <c r="KV59" s="207" t="s">
        <v>69</v>
      </c>
      <c r="KW59" s="207" t="s">
        <v>69</v>
      </c>
      <c r="KX59" s="207" t="s">
        <v>69</v>
      </c>
      <c r="KY59" s="207" t="s">
        <v>69</v>
      </c>
      <c r="KZ59" s="207" t="s">
        <v>69</v>
      </c>
      <c r="LA59" s="207" t="s">
        <v>69</v>
      </c>
      <c r="LB59" s="207" t="s">
        <v>69</v>
      </c>
      <c r="LC59" s="207" t="s">
        <v>69</v>
      </c>
      <c r="LD59" s="207" t="s">
        <v>69</v>
      </c>
      <c r="LE59" s="207" t="s">
        <v>69</v>
      </c>
      <c r="LF59" s="207" t="s">
        <v>69</v>
      </c>
      <c r="LG59" s="207" t="s">
        <v>69</v>
      </c>
      <c r="LH59" s="207" t="s">
        <v>69</v>
      </c>
      <c r="LI59" s="207" t="s">
        <v>69</v>
      </c>
      <c r="LJ59" s="207" t="s">
        <v>69</v>
      </c>
      <c r="LK59" s="207" t="s">
        <v>69</v>
      </c>
      <c r="LL59" s="207" t="s">
        <v>69</v>
      </c>
      <c r="LM59" s="207" t="s">
        <v>69</v>
      </c>
      <c r="LN59" s="207" t="s">
        <v>69</v>
      </c>
      <c r="LO59" s="207" t="s">
        <v>69</v>
      </c>
      <c r="LP59" s="207" t="s">
        <v>69</v>
      </c>
      <c r="LQ59" s="207" t="s">
        <v>69</v>
      </c>
      <c r="LR59" s="207" t="s">
        <v>69</v>
      </c>
      <c r="LS59" s="207" t="s">
        <v>69</v>
      </c>
      <c r="LT59" s="207" t="s">
        <v>69</v>
      </c>
      <c r="LU59" s="207" t="s">
        <v>69</v>
      </c>
      <c r="LV59" s="207" t="s">
        <v>69</v>
      </c>
      <c r="LW59" s="207" t="s">
        <v>69</v>
      </c>
      <c r="LX59" s="207" t="s">
        <v>69</v>
      </c>
      <c r="LY59" s="207" t="s">
        <v>69</v>
      </c>
      <c r="LZ59" s="207" t="s">
        <v>69</v>
      </c>
      <c r="MA59" s="207" t="s">
        <v>69</v>
      </c>
      <c r="MB59" s="207" t="s">
        <v>69</v>
      </c>
      <c r="MC59" s="207" t="s">
        <v>69</v>
      </c>
      <c r="MD59" s="207" t="s">
        <v>69</v>
      </c>
      <c r="ME59" s="207" t="s">
        <v>69</v>
      </c>
      <c r="MF59" s="207" t="s">
        <v>69</v>
      </c>
      <c r="MG59" s="207" t="s">
        <v>69</v>
      </c>
      <c r="MH59" s="207" t="s">
        <v>69</v>
      </c>
      <c r="MI59" s="207" t="s">
        <v>69</v>
      </c>
      <c r="MJ59" s="207" t="s">
        <v>69</v>
      </c>
      <c r="MK59" s="207" t="s">
        <v>69</v>
      </c>
      <c r="ML59" s="207" t="s">
        <v>69</v>
      </c>
      <c r="MM59" s="207" t="s">
        <v>69</v>
      </c>
      <c r="MN59" s="207" t="s">
        <v>69</v>
      </c>
      <c r="MO59" s="207" t="s">
        <v>69</v>
      </c>
      <c r="MP59" s="207" t="s">
        <v>69</v>
      </c>
      <c r="MQ59" s="207" t="s">
        <v>69</v>
      </c>
      <c r="MR59" s="207" t="s">
        <v>69</v>
      </c>
      <c r="MS59" s="207" t="s">
        <v>69</v>
      </c>
      <c r="MT59" s="207" t="s">
        <v>69</v>
      </c>
      <c r="MU59" s="207" t="s">
        <v>69</v>
      </c>
      <c r="MV59" s="207" t="s">
        <v>69</v>
      </c>
      <c r="MW59" s="207" t="s">
        <v>69</v>
      </c>
      <c r="MX59" s="207" t="s">
        <v>69</v>
      </c>
      <c r="MY59" s="207" t="s">
        <v>69</v>
      </c>
      <c r="MZ59" s="207" t="s">
        <v>69</v>
      </c>
      <c r="NA59" s="207" t="s">
        <v>69</v>
      </c>
      <c r="NB59" s="207" t="s">
        <v>69</v>
      </c>
      <c r="NC59" s="207" t="s">
        <v>69</v>
      </c>
      <c r="ND59" s="207" t="s">
        <v>69</v>
      </c>
      <c r="NE59" s="207" t="s">
        <v>69</v>
      </c>
      <c r="NF59" s="207" t="s">
        <v>69</v>
      </c>
      <c r="NG59" s="207" t="s">
        <v>69</v>
      </c>
      <c r="NH59" s="207" t="s">
        <v>69</v>
      </c>
      <c r="NI59" s="207" t="s">
        <v>69</v>
      </c>
      <c r="NJ59" s="207" t="s">
        <v>69</v>
      </c>
      <c r="NK59" s="207" t="s">
        <v>69</v>
      </c>
      <c r="NL59" s="207" t="s">
        <v>69</v>
      </c>
      <c r="NM59" s="207" t="s">
        <v>69</v>
      </c>
      <c r="NN59" s="207" t="s">
        <v>69</v>
      </c>
      <c r="NO59" s="207" t="s">
        <v>69</v>
      </c>
      <c r="NP59" s="207" t="s">
        <v>69</v>
      </c>
      <c r="NQ59" s="207" t="s">
        <v>69</v>
      </c>
      <c r="NR59" s="207" t="s">
        <v>69</v>
      </c>
      <c r="NS59" s="207" t="s">
        <v>69</v>
      </c>
      <c r="NT59" s="207" t="s">
        <v>69</v>
      </c>
      <c r="NU59" s="207" t="s">
        <v>69</v>
      </c>
      <c r="NV59" s="207" t="s">
        <v>69</v>
      </c>
      <c r="NW59" s="207" t="s">
        <v>69</v>
      </c>
      <c r="NX59" s="207" t="s">
        <v>69</v>
      </c>
      <c r="NY59" s="207" t="s">
        <v>69</v>
      </c>
      <c r="NZ59" s="207" t="s">
        <v>69</v>
      </c>
      <c r="OA59" s="207" t="s">
        <v>69</v>
      </c>
      <c r="OB59" s="207" t="s">
        <v>69</v>
      </c>
      <c r="OC59" s="207" t="s">
        <v>69</v>
      </c>
      <c r="OD59" s="207" t="s">
        <v>69</v>
      </c>
      <c r="OE59" s="207" t="s">
        <v>69</v>
      </c>
      <c r="OF59" s="207" t="s">
        <v>69</v>
      </c>
      <c r="OG59" s="207" t="s">
        <v>69</v>
      </c>
      <c r="OH59" s="207" t="s">
        <v>69</v>
      </c>
      <c r="OI59" s="207" t="s">
        <v>69</v>
      </c>
      <c r="OJ59" s="207" t="s">
        <v>69</v>
      </c>
      <c r="OK59" s="207" t="s">
        <v>69</v>
      </c>
      <c r="OL59" s="207" t="s">
        <v>69</v>
      </c>
      <c r="OM59" s="207" t="s">
        <v>69</v>
      </c>
      <c r="ON59" s="207" t="s">
        <v>69</v>
      </c>
      <c r="OO59" s="207" t="s">
        <v>69</v>
      </c>
      <c r="OP59" s="207" t="s">
        <v>69</v>
      </c>
      <c r="OQ59" s="207" t="s">
        <v>69</v>
      </c>
      <c r="OR59" s="207" t="s">
        <v>69</v>
      </c>
      <c r="OS59" s="207" t="s">
        <v>69</v>
      </c>
      <c r="OT59" s="207" t="s">
        <v>69</v>
      </c>
      <c r="OU59" s="207" t="s">
        <v>69</v>
      </c>
      <c r="OV59" s="207" t="s">
        <v>69</v>
      </c>
      <c r="OW59" s="207" t="s">
        <v>69</v>
      </c>
      <c r="OX59" s="207" t="s">
        <v>69</v>
      </c>
      <c r="OY59" s="207" t="s">
        <v>69</v>
      </c>
      <c r="OZ59" s="207" t="s">
        <v>69</v>
      </c>
      <c r="PA59" s="207" t="s">
        <v>69</v>
      </c>
      <c r="PB59" s="207" t="s">
        <v>69</v>
      </c>
      <c r="PC59" s="207" t="s">
        <v>69</v>
      </c>
      <c r="PD59" s="207" t="s">
        <v>69</v>
      </c>
      <c r="PE59" s="207" t="s">
        <v>69</v>
      </c>
      <c r="PF59" s="207" t="s">
        <v>69</v>
      </c>
      <c r="PG59" s="207" t="s">
        <v>69</v>
      </c>
      <c r="PH59" s="207" t="s">
        <v>69</v>
      </c>
      <c r="PI59" s="207" t="s">
        <v>69</v>
      </c>
      <c r="PJ59" s="207" t="s">
        <v>69</v>
      </c>
      <c r="PK59" s="207" t="s">
        <v>69</v>
      </c>
      <c r="PL59" s="207" t="s">
        <v>69</v>
      </c>
      <c r="PM59" s="207" t="s">
        <v>69</v>
      </c>
      <c r="PN59" s="207" t="s">
        <v>69</v>
      </c>
      <c r="PO59" s="207" t="s">
        <v>69</v>
      </c>
      <c r="PP59" s="207" t="s">
        <v>69</v>
      </c>
      <c r="PQ59" s="207" t="s">
        <v>69</v>
      </c>
      <c r="PR59" s="207" t="s">
        <v>69</v>
      </c>
      <c r="PS59" s="207" t="s">
        <v>69</v>
      </c>
      <c r="PT59" s="207" t="s">
        <v>69</v>
      </c>
      <c r="PU59" s="207" t="s">
        <v>69</v>
      </c>
      <c r="PV59" s="207" t="s">
        <v>69</v>
      </c>
      <c r="PW59" s="207" t="s">
        <v>69</v>
      </c>
      <c r="PX59" s="207" t="s">
        <v>69</v>
      </c>
      <c r="PY59" s="207" t="s">
        <v>69</v>
      </c>
      <c r="PZ59" s="207" t="s">
        <v>69</v>
      </c>
      <c r="QA59" s="207" t="s">
        <v>69</v>
      </c>
      <c r="QB59" s="207" t="s">
        <v>69</v>
      </c>
      <c r="QC59" s="207" t="s">
        <v>69</v>
      </c>
      <c r="QD59" s="207" t="s">
        <v>69</v>
      </c>
      <c r="QE59" s="207" t="s">
        <v>69</v>
      </c>
      <c r="QF59" s="207" t="s">
        <v>69</v>
      </c>
      <c r="QG59" s="207" t="s">
        <v>69</v>
      </c>
      <c r="QH59" s="207" t="s">
        <v>69</v>
      </c>
      <c r="QI59" s="207" t="s">
        <v>69</v>
      </c>
      <c r="QJ59" s="207" t="s">
        <v>69</v>
      </c>
      <c r="QK59" s="207" t="s">
        <v>69</v>
      </c>
      <c r="QL59" s="207" t="s">
        <v>69</v>
      </c>
      <c r="QM59" s="207" t="s">
        <v>69</v>
      </c>
      <c r="QN59" s="207" t="s">
        <v>69</v>
      </c>
      <c r="QO59" s="207" t="s">
        <v>69</v>
      </c>
      <c r="QP59" s="207" t="s">
        <v>69</v>
      </c>
      <c r="QQ59" s="207" t="s">
        <v>69</v>
      </c>
      <c r="QR59" s="207" t="s">
        <v>69</v>
      </c>
      <c r="QS59" s="207" t="s">
        <v>69</v>
      </c>
      <c r="QT59" s="207" t="s">
        <v>69</v>
      </c>
      <c r="QU59" s="207" t="s">
        <v>69</v>
      </c>
      <c r="QV59" s="207" t="s">
        <v>69</v>
      </c>
      <c r="QW59" s="207" t="s">
        <v>69</v>
      </c>
      <c r="QX59" s="207" t="s">
        <v>69</v>
      </c>
      <c r="QY59" s="207" t="s">
        <v>69</v>
      </c>
      <c r="QZ59" s="207" t="s">
        <v>69</v>
      </c>
      <c r="RA59" s="207" t="s">
        <v>69</v>
      </c>
      <c r="RB59" s="207" t="s">
        <v>69</v>
      </c>
      <c r="RC59" s="207" t="s">
        <v>69</v>
      </c>
      <c r="RD59" s="207" t="s">
        <v>69</v>
      </c>
      <c r="RE59" s="207" t="s">
        <v>69</v>
      </c>
      <c r="RF59" s="207" t="s">
        <v>69</v>
      </c>
      <c r="RG59" s="207" t="s">
        <v>69</v>
      </c>
      <c r="RH59" s="207" t="s">
        <v>69</v>
      </c>
      <c r="RI59" s="207" t="s">
        <v>69</v>
      </c>
      <c r="RJ59" s="207" t="s">
        <v>69</v>
      </c>
      <c r="RK59" s="207" t="s">
        <v>69</v>
      </c>
      <c r="RL59" s="207" t="s">
        <v>69</v>
      </c>
      <c r="RM59" s="207" t="s">
        <v>69</v>
      </c>
      <c r="RN59" s="207" t="s">
        <v>69</v>
      </c>
      <c r="RO59" s="207" t="s">
        <v>69</v>
      </c>
      <c r="RP59" s="207" t="s">
        <v>69</v>
      </c>
      <c r="RQ59" s="207" t="s">
        <v>69</v>
      </c>
      <c r="RR59" s="207" t="s">
        <v>69</v>
      </c>
      <c r="RS59" s="207" t="s">
        <v>69</v>
      </c>
      <c r="RT59" s="207" t="s">
        <v>69</v>
      </c>
      <c r="RU59" s="207" t="s">
        <v>69</v>
      </c>
      <c r="RV59" s="207" t="s">
        <v>69</v>
      </c>
      <c r="RW59" s="207" t="s">
        <v>69</v>
      </c>
      <c r="RX59" s="207" t="s">
        <v>69</v>
      </c>
      <c r="RY59" s="207" t="s">
        <v>69</v>
      </c>
      <c r="RZ59" s="207" t="s">
        <v>69</v>
      </c>
      <c r="SA59" s="207" t="s">
        <v>69</v>
      </c>
      <c r="SB59" s="207" t="s">
        <v>69</v>
      </c>
      <c r="SC59" s="207" t="s">
        <v>69</v>
      </c>
      <c r="SD59" s="207" t="s">
        <v>69</v>
      </c>
      <c r="SE59" s="207" t="s">
        <v>69</v>
      </c>
      <c r="SF59" s="207" t="s">
        <v>69</v>
      </c>
      <c r="SG59" s="207" t="s">
        <v>69</v>
      </c>
      <c r="SH59" s="207" t="s">
        <v>69</v>
      </c>
      <c r="SI59" s="207" t="s">
        <v>69</v>
      </c>
      <c r="SJ59" s="207" t="s">
        <v>69</v>
      </c>
      <c r="SK59" s="207" t="s">
        <v>69</v>
      </c>
      <c r="SL59" s="207" t="s">
        <v>69</v>
      </c>
      <c r="SM59" s="207" t="s">
        <v>69</v>
      </c>
      <c r="SN59" s="207" t="s">
        <v>69</v>
      </c>
      <c r="SO59" s="207" t="s">
        <v>69</v>
      </c>
      <c r="SP59" s="207" t="s">
        <v>69</v>
      </c>
      <c r="SQ59" s="207" t="s">
        <v>69</v>
      </c>
      <c r="SR59" s="207" t="s">
        <v>69</v>
      </c>
      <c r="SS59" s="207" t="s">
        <v>69</v>
      </c>
      <c r="ST59" s="207" t="s">
        <v>69</v>
      </c>
      <c r="SU59" s="207" t="s">
        <v>69</v>
      </c>
      <c r="SV59" s="207" t="s">
        <v>69</v>
      </c>
      <c r="SW59" s="207" t="s">
        <v>69</v>
      </c>
      <c r="SX59" s="207" t="s">
        <v>69</v>
      </c>
      <c r="SY59" s="207" t="s">
        <v>69</v>
      </c>
      <c r="SZ59" s="207" t="s">
        <v>69</v>
      </c>
      <c r="TA59" s="207" t="s">
        <v>69</v>
      </c>
      <c r="TB59" s="207" t="s">
        <v>69</v>
      </c>
      <c r="TC59" s="207" t="s">
        <v>69</v>
      </c>
      <c r="TD59" s="207" t="s">
        <v>69</v>
      </c>
      <c r="TE59" s="207" t="s">
        <v>69</v>
      </c>
      <c r="TF59" s="207" t="s">
        <v>69</v>
      </c>
      <c r="TG59" s="207" t="s">
        <v>69</v>
      </c>
      <c r="TH59" s="207" t="s">
        <v>69</v>
      </c>
      <c r="TI59" s="207" t="s">
        <v>69</v>
      </c>
      <c r="TJ59" s="207" t="s">
        <v>69</v>
      </c>
      <c r="TK59" s="207" t="s">
        <v>69</v>
      </c>
      <c r="TL59" s="207" t="s">
        <v>69</v>
      </c>
      <c r="TM59" s="207" t="s">
        <v>69</v>
      </c>
      <c r="TN59" s="207" t="s">
        <v>69</v>
      </c>
      <c r="TO59" s="207" t="s">
        <v>69</v>
      </c>
      <c r="TP59" s="207" t="s">
        <v>69</v>
      </c>
      <c r="TQ59" s="207" t="s">
        <v>69</v>
      </c>
      <c r="TR59" s="207" t="s">
        <v>69</v>
      </c>
      <c r="TS59" s="207" t="s">
        <v>69</v>
      </c>
      <c r="TT59" s="207" t="s">
        <v>69</v>
      </c>
      <c r="TU59" s="207" t="s">
        <v>69</v>
      </c>
      <c r="TV59" s="207" t="s">
        <v>69</v>
      </c>
      <c r="TW59" s="207" t="s">
        <v>69</v>
      </c>
      <c r="TX59" s="207" t="s">
        <v>69</v>
      </c>
      <c r="TY59" s="207" t="s">
        <v>69</v>
      </c>
      <c r="TZ59" s="207" t="s">
        <v>69</v>
      </c>
      <c r="UA59" s="207" t="s">
        <v>69</v>
      </c>
      <c r="UB59" s="207" t="s">
        <v>69</v>
      </c>
      <c r="UC59" s="207" t="s">
        <v>69</v>
      </c>
      <c r="UD59" s="207" t="s">
        <v>69</v>
      </c>
      <c r="UE59" s="207" t="s">
        <v>69</v>
      </c>
      <c r="UF59" s="207" t="s">
        <v>69</v>
      </c>
      <c r="UG59" s="207" t="s">
        <v>69</v>
      </c>
      <c r="UH59" s="207" t="s">
        <v>69</v>
      </c>
      <c r="UI59" s="207" t="s">
        <v>69</v>
      </c>
      <c r="UJ59" s="207" t="s">
        <v>69</v>
      </c>
      <c r="UK59" s="207" t="s">
        <v>69</v>
      </c>
      <c r="UL59" s="207" t="s">
        <v>69</v>
      </c>
      <c r="UM59" s="207" t="s">
        <v>69</v>
      </c>
      <c r="UN59" s="207" t="s">
        <v>69</v>
      </c>
      <c r="UO59" s="207" t="s">
        <v>69</v>
      </c>
      <c r="UP59" s="207" t="s">
        <v>69</v>
      </c>
      <c r="UQ59" s="207" t="s">
        <v>69</v>
      </c>
      <c r="UR59" s="207" t="s">
        <v>69</v>
      </c>
      <c r="US59" s="207" t="s">
        <v>69</v>
      </c>
      <c r="UT59" s="207" t="s">
        <v>69</v>
      </c>
      <c r="UU59" s="207" t="s">
        <v>69</v>
      </c>
      <c r="UV59" s="207" t="s">
        <v>69</v>
      </c>
      <c r="UW59" s="207" t="s">
        <v>69</v>
      </c>
      <c r="UX59" s="207" t="s">
        <v>69</v>
      </c>
      <c r="UY59" s="207" t="s">
        <v>69</v>
      </c>
      <c r="UZ59" s="207" t="s">
        <v>69</v>
      </c>
      <c r="VA59" s="207" t="s">
        <v>69</v>
      </c>
      <c r="VB59" s="207" t="s">
        <v>69</v>
      </c>
      <c r="VC59" s="207" t="s">
        <v>69</v>
      </c>
      <c r="VD59" s="207" t="s">
        <v>69</v>
      </c>
      <c r="VE59" s="207" t="s">
        <v>69</v>
      </c>
      <c r="VF59" s="207" t="s">
        <v>69</v>
      </c>
      <c r="VG59" s="207" t="s">
        <v>69</v>
      </c>
      <c r="VH59" s="207" t="s">
        <v>69</v>
      </c>
      <c r="VI59" s="207" t="s">
        <v>69</v>
      </c>
      <c r="VJ59" s="207" t="s">
        <v>69</v>
      </c>
      <c r="VK59" s="207" t="s">
        <v>69</v>
      </c>
      <c r="VL59" s="207" t="s">
        <v>69</v>
      </c>
      <c r="VM59" s="207" t="s">
        <v>69</v>
      </c>
      <c r="VN59" s="207" t="s">
        <v>69</v>
      </c>
      <c r="VO59" s="207" t="s">
        <v>69</v>
      </c>
      <c r="VP59" s="207" t="s">
        <v>69</v>
      </c>
      <c r="VQ59" s="207" t="s">
        <v>69</v>
      </c>
      <c r="VR59" s="207" t="s">
        <v>69</v>
      </c>
      <c r="VS59" s="207" t="s">
        <v>69</v>
      </c>
      <c r="VT59" s="207" t="s">
        <v>69</v>
      </c>
      <c r="VU59" s="207" t="s">
        <v>69</v>
      </c>
      <c r="VV59" s="207" t="s">
        <v>69</v>
      </c>
      <c r="VW59" s="207" t="s">
        <v>69</v>
      </c>
      <c r="VX59" s="207" t="s">
        <v>69</v>
      </c>
      <c r="VY59" s="207" t="s">
        <v>69</v>
      </c>
      <c r="VZ59" s="207" t="s">
        <v>69</v>
      </c>
      <c r="WA59" s="207" t="s">
        <v>69</v>
      </c>
      <c r="WB59" s="207" t="s">
        <v>69</v>
      </c>
      <c r="WC59" s="207" t="s">
        <v>69</v>
      </c>
      <c r="WD59" s="207" t="s">
        <v>69</v>
      </c>
      <c r="WE59" s="207" t="s">
        <v>69</v>
      </c>
      <c r="WF59" s="207" t="s">
        <v>69</v>
      </c>
      <c r="WG59" s="207" t="s">
        <v>69</v>
      </c>
      <c r="WH59" s="207" t="s">
        <v>69</v>
      </c>
      <c r="WI59" s="207" t="s">
        <v>69</v>
      </c>
      <c r="WJ59" s="207" t="s">
        <v>69</v>
      </c>
      <c r="WK59" s="207" t="s">
        <v>69</v>
      </c>
      <c r="WL59" s="207" t="s">
        <v>69</v>
      </c>
      <c r="WM59" s="207" t="s">
        <v>69</v>
      </c>
      <c r="WN59" s="207" t="s">
        <v>69</v>
      </c>
      <c r="WO59" s="207" t="s">
        <v>69</v>
      </c>
      <c r="WP59" s="207" t="s">
        <v>69</v>
      </c>
      <c r="WQ59" s="207" t="s">
        <v>69</v>
      </c>
      <c r="WR59" s="207" t="s">
        <v>69</v>
      </c>
      <c r="WS59" s="207" t="s">
        <v>69</v>
      </c>
      <c r="WT59" s="207" t="s">
        <v>69</v>
      </c>
      <c r="WU59" s="207" t="s">
        <v>69</v>
      </c>
      <c r="WV59" s="207" t="s">
        <v>69</v>
      </c>
      <c r="WW59" s="207" t="s">
        <v>69</v>
      </c>
      <c r="WX59" s="207" t="s">
        <v>69</v>
      </c>
      <c r="WY59" s="207" t="s">
        <v>69</v>
      </c>
      <c r="WZ59" s="207" t="s">
        <v>69</v>
      </c>
      <c r="XA59" s="207" t="s">
        <v>69</v>
      </c>
      <c r="XB59" s="207" t="s">
        <v>69</v>
      </c>
      <c r="XC59" s="207" t="s">
        <v>69</v>
      </c>
      <c r="XD59" s="207" t="s">
        <v>69</v>
      </c>
      <c r="XE59" s="207" t="s">
        <v>69</v>
      </c>
      <c r="XF59" s="207" t="s">
        <v>69</v>
      </c>
      <c r="XG59" s="207" t="s">
        <v>69</v>
      </c>
      <c r="XH59" s="207" t="s">
        <v>69</v>
      </c>
      <c r="XI59" s="207" t="s">
        <v>69</v>
      </c>
      <c r="XJ59" s="207" t="s">
        <v>69</v>
      </c>
      <c r="XK59" s="207" t="s">
        <v>69</v>
      </c>
      <c r="XL59" s="207" t="s">
        <v>69</v>
      </c>
      <c r="XM59" s="207" t="s">
        <v>69</v>
      </c>
      <c r="XN59" s="207" t="s">
        <v>69</v>
      </c>
      <c r="XO59" s="207" t="s">
        <v>69</v>
      </c>
      <c r="XP59" s="207" t="s">
        <v>69</v>
      </c>
      <c r="XQ59" s="207" t="s">
        <v>69</v>
      </c>
      <c r="XR59" s="207" t="s">
        <v>69</v>
      </c>
      <c r="XS59" s="207" t="s">
        <v>69</v>
      </c>
      <c r="XT59" s="207" t="s">
        <v>69</v>
      </c>
      <c r="XU59" s="207" t="s">
        <v>69</v>
      </c>
      <c r="XV59" s="207" t="s">
        <v>69</v>
      </c>
      <c r="XW59" s="207" t="s">
        <v>69</v>
      </c>
      <c r="XX59" s="207" t="s">
        <v>69</v>
      </c>
      <c r="XY59" s="207" t="s">
        <v>69</v>
      </c>
      <c r="XZ59" s="207" t="s">
        <v>69</v>
      </c>
      <c r="YA59" s="207" t="s">
        <v>69</v>
      </c>
      <c r="YB59" s="207" t="s">
        <v>69</v>
      </c>
      <c r="YC59" s="207" t="s">
        <v>69</v>
      </c>
      <c r="YD59" s="207" t="s">
        <v>69</v>
      </c>
      <c r="YE59" s="207" t="s">
        <v>69</v>
      </c>
      <c r="YF59" s="207" t="s">
        <v>69</v>
      </c>
      <c r="YG59" s="207" t="s">
        <v>69</v>
      </c>
      <c r="YH59" s="207" t="s">
        <v>69</v>
      </c>
      <c r="YI59" s="207" t="s">
        <v>69</v>
      </c>
      <c r="YJ59" s="207" t="s">
        <v>69</v>
      </c>
      <c r="YK59" s="207" t="s">
        <v>69</v>
      </c>
      <c r="YL59" s="207" t="s">
        <v>69</v>
      </c>
      <c r="YM59" s="207" t="s">
        <v>69</v>
      </c>
      <c r="YN59" s="207" t="s">
        <v>69</v>
      </c>
      <c r="YO59" s="207" t="s">
        <v>69</v>
      </c>
      <c r="YP59" s="207" t="s">
        <v>69</v>
      </c>
      <c r="YQ59" s="207" t="s">
        <v>69</v>
      </c>
      <c r="YR59" s="207" t="s">
        <v>69</v>
      </c>
      <c r="YS59" s="207" t="s">
        <v>69</v>
      </c>
      <c r="YT59" s="207" t="s">
        <v>69</v>
      </c>
      <c r="YU59" s="207" t="s">
        <v>69</v>
      </c>
      <c r="YV59" s="207" t="s">
        <v>69</v>
      </c>
      <c r="YW59" s="207" t="s">
        <v>69</v>
      </c>
      <c r="YX59" s="207" t="s">
        <v>69</v>
      </c>
      <c r="YY59" s="207" t="s">
        <v>69</v>
      </c>
      <c r="YZ59" s="207" t="s">
        <v>69</v>
      </c>
      <c r="ZA59" s="207" t="s">
        <v>69</v>
      </c>
      <c r="ZB59" s="207" t="s">
        <v>69</v>
      </c>
      <c r="ZC59" s="207" t="s">
        <v>69</v>
      </c>
      <c r="ZD59" s="207" t="s">
        <v>69</v>
      </c>
      <c r="ZE59" s="207" t="s">
        <v>69</v>
      </c>
      <c r="ZF59" s="207" t="s">
        <v>69</v>
      </c>
      <c r="ZG59" s="207" t="s">
        <v>69</v>
      </c>
      <c r="ZH59" s="207" t="s">
        <v>69</v>
      </c>
      <c r="ZI59" s="207" t="s">
        <v>69</v>
      </c>
      <c r="ZJ59" s="207" t="s">
        <v>69</v>
      </c>
      <c r="ZK59" s="207" t="s">
        <v>69</v>
      </c>
      <c r="ZL59" s="207" t="s">
        <v>69</v>
      </c>
      <c r="ZM59" s="207" t="s">
        <v>69</v>
      </c>
      <c r="ZN59" s="207" t="s">
        <v>69</v>
      </c>
      <c r="ZO59" s="207" t="s">
        <v>69</v>
      </c>
      <c r="ZP59" s="207" t="s">
        <v>69</v>
      </c>
      <c r="ZQ59" s="207" t="s">
        <v>69</v>
      </c>
      <c r="ZR59" s="207" t="s">
        <v>69</v>
      </c>
      <c r="ZS59" s="207" t="s">
        <v>69</v>
      </c>
      <c r="ZT59" s="207" t="s">
        <v>69</v>
      </c>
      <c r="ZU59" s="207" t="s">
        <v>69</v>
      </c>
      <c r="ZV59" s="207" t="s">
        <v>69</v>
      </c>
      <c r="ZW59" s="207" t="s">
        <v>69</v>
      </c>
      <c r="ZX59" s="207" t="s">
        <v>69</v>
      </c>
      <c r="ZY59" s="207" t="s">
        <v>69</v>
      </c>
      <c r="ZZ59" s="207" t="s">
        <v>69</v>
      </c>
      <c r="AAA59" s="207" t="s">
        <v>158</v>
      </c>
      <c r="AAB59" s="207" t="s">
        <v>158</v>
      </c>
      <c r="AAC59" s="207" t="s">
        <v>158</v>
      </c>
      <c r="AAD59" s="207" t="s">
        <v>158</v>
      </c>
      <c r="AAE59" s="207" t="s">
        <v>158</v>
      </c>
      <c r="AAF59" s="207" t="s">
        <v>158</v>
      </c>
      <c r="AAG59" s="207" t="s">
        <v>158</v>
      </c>
      <c r="AAH59" s="207" t="s">
        <v>158</v>
      </c>
      <c r="AAI59" s="207" t="s">
        <v>158</v>
      </c>
      <c r="AAJ59" s="207" t="s">
        <v>158</v>
      </c>
      <c r="AAK59" s="207" t="s">
        <v>158</v>
      </c>
      <c r="AAL59" s="207" t="s">
        <v>158</v>
      </c>
      <c r="AAM59" s="207" t="s">
        <v>158</v>
      </c>
      <c r="AAN59" s="207" t="s">
        <v>158</v>
      </c>
      <c r="AAO59" s="207" t="s">
        <v>158</v>
      </c>
      <c r="AAP59" s="207" t="s">
        <v>158</v>
      </c>
      <c r="AAQ59" s="207" t="s">
        <v>158</v>
      </c>
      <c r="AAR59" s="207" t="s">
        <v>158</v>
      </c>
      <c r="AAS59" s="207" t="s">
        <v>158</v>
      </c>
      <c r="AAT59" s="207" t="s">
        <v>158</v>
      </c>
      <c r="AAU59" s="207" t="s">
        <v>158</v>
      </c>
      <c r="AAV59" s="207" t="s">
        <v>158</v>
      </c>
      <c r="AAW59" s="207" t="s">
        <v>158</v>
      </c>
      <c r="AAX59" s="207" t="s">
        <v>158</v>
      </c>
      <c r="AAY59" s="207" t="s">
        <v>158</v>
      </c>
      <c r="AAZ59" s="207" t="s">
        <v>158</v>
      </c>
      <c r="ABA59" s="306">
        <f>(ÜBERSICHT!K59)</f>
        <v>0</v>
      </c>
      <c r="ABB59" s="195">
        <f>(ÜBERSICHT!L59)</f>
        <v>0</v>
      </c>
      <c r="ABC59" s="206">
        <f t="shared" si="123"/>
        <v>0</v>
      </c>
      <c r="ABD59" s="34">
        <f t="shared" si="124"/>
        <v>0</v>
      </c>
      <c r="ABE59" s="34">
        <f t="shared" si="125"/>
        <v>0</v>
      </c>
      <c r="ABF59" s="34">
        <f t="shared" si="126"/>
        <v>0</v>
      </c>
      <c r="ABG59" s="34">
        <f t="shared" si="127"/>
        <v>0</v>
      </c>
      <c r="ABH59" s="34">
        <f t="shared" si="128"/>
        <v>0</v>
      </c>
      <c r="ABI59" s="34">
        <f t="shared" si="129"/>
        <v>696</v>
      </c>
      <c r="ABJ59" s="73">
        <f t="shared" si="130"/>
        <v>696</v>
      </c>
      <c r="ABK59" s="28"/>
      <c r="ABM59" s="26"/>
      <c r="ABN59" s="75"/>
      <c r="ABO59" s="28"/>
      <c r="ABP59" s="271" t="str">
        <f>(Mitglieder!C60)</f>
        <v>Zy-///-10</v>
      </c>
      <c r="ABQ59" s="216" t="e">
        <f t="shared" si="103"/>
        <v>#DIV/0!</v>
      </c>
      <c r="ABR59" s="216" t="e">
        <f t="shared" si="104"/>
        <v>#DIV/0!</v>
      </c>
      <c r="ABS59" s="34">
        <f t="shared" si="131"/>
        <v>0</v>
      </c>
      <c r="ABT59" s="34">
        <f t="shared" si="132"/>
        <v>0</v>
      </c>
      <c r="ABU59" s="34">
        <f t="shared" si="133"/>
        <v>0</v>
      </c>
      <c r="ABV59" s="34">
        <f t="shared" si="134"/>
        <v>0</v>
      </c>
      <c r="ABW59" s="34">
        <f t="shared" si="135"/>
        <v>0</v>
      </c>
      <c r="ABX59" s="34">
        <f t="shared" si="136"/>
        <v>31</v>
      </c>
      <c r="ABY59" s="73">
        <f t="shared" si="16"/>
        <v>31</v>
      </c>
      <c r="ABZ59" s="216" t="e">
        <f t="shared" si="105"/>
        <v>#DIV/0!</v>
      </c>
      <c r="ACA59" s="34">
        <f t="shared" si="137"/>
        <v>0</v>
      </c>
      <c r="ACB59" s="34">
        <f t="shared" si="138"/>
        <v>0</v>
      </c>
      <c r="ACC59" s="34">
        <f t="shared" si="139"/>
        <v>0</v>
      </c>
      <c r="ACD59" s="34">
        <f t="shared" si="140"/>
        <v>0</v>
      </c>
      <c r="ACE59" s="34">
        <f t="shared" si="141"/>
        <v>0</v>
      </c>
      <c r="ACF59" s="34">
        <f t="shared" si="142"/>
        <v>31</v>
      </c>
      <c r="ACG59" s="73">
        <f t="shared" si="113"/>
        <v>31</v>
      </c>
      <c r="ACH59" s="216" t="e">
        <f t="shared" si="106"/>
        <v>#DIV/0!</v>
      </c>
      <c r="ACI59" s="34">
        <f t="shared" si="143"/>
        <v>0</v>
      </c>
      <c r="ACJ59" s="34">
        <f t="shared" si="144"/>
        <v>0</v>
      </c>
      <c r="ACK59" s="34">
        <f t="shared" si="145"/>
        <v>0</v>
      </c>
      <c r="ACL59" s="34">
        <f t="shared" si="146"/>
        <v>0</v>
      </c>
      <c r="ACM59" s="34">
        <f t="shared" si="147"/>
        <v>0</v>
      </c>
      <c r="ACN59" s="34">
        <f t="shared" si="148"/>
        <v>31</v>
      </c>
      <c r="ACO59" s="73">
        <f t="shared" si="114"/>
        <v>31</v>
      </c>
      <c r="ACP59" s="216" t="e">
        <f t="shared" si="107"/>
        <v>#DIV/0!</v>
      </c>
      <c r="ACQ59" s="34">
        <f t="shared" si="149"/>
        <v>0</v>
      </c>
      <c r="ACR59" s="34">
        <f t="shared" si="150"/>
        <v>0</v>
      </c>
      <c r="ACS59" s="34">
        <f t="shared" si="151"/>
        <v>0</v>
      </c>
      <c r="ACT59" s="34">
        <f t="shared" si="152"/>
        <v>0</v>
      </c>
      <c r="ACU59" s="34">
        <f t="shared" si="153"/>
        <v>0</v>
      </c>
      <c r="ACV59" s="34">
        <f t="shared" si="154"/>
        <v>30</v>
      </c>
      <c r="ACW59" s="73">
        <f t="shared" si="115"/>
        <v>30</v>
      </c>
      <c r="ACX59" s="216" t="e">
        <f t="shared" si="108"/>
        <v>#DIV/0!</v>
      </c>
      <c r="ACY59" s="34">
        <f t="shared" si="155"/>
        <v>0</v>
      </c>
      <c r="ACZ59" s="34">
        <f t="shared" si="156"/>
        <v>0</v>
      </c>
      <c r="ADA59" s="34">
        <f t="shared" si="157"/>
        <v>0</v>
      </c>
      <c r="ADB59" s="34">
        <f t="shared" si="158"/>
        <v>0</v>
      </c>
      <c r="ADC59" s="34">
        <f t="shared" si="159"/>
        <v>0</v>
      </c>
      <c r="ADD59" s="34">
        <f t="shared" si="160"/>
        <v>31</v>
      </c>
      <c r="ADE59" s="73">
        <f t="shared" si="116"/>
        <v>31</v>
      </c>
      <c r="ADF59" s="216" t="e">
        <f t="shared" si="109"/>
        <v>#DIV/0!</v>
      </c>
      <c r="ADG59" s="34">
        <f t="shared" si="161"/>
        <v>0</v>
      </c>
      <c r="ADH59" s="34">
        <f t="shared" si="162"/>
        <v>0</v>
      </c>
      <c r="ADI59" s="34">
        <f t="shared" si="163"/>
        <v>0</v>
      </c>
      <c r="ADJ59" s="34">
        <f t="shared" si="164"/>
        <v>0</v>
      </c>
      <c r="ADK59" s="34">
        <f t="shared" si="165"/>
        <v>0</v>
      </c>
      <c r="ADL59" s="34">
        <f t="shared" si="166"/>
        <v>30</v>
      </c>
      <c r="ADM59" s="73">
        <f t="shared" si="117"/>
        <v>30</v>
      </c>
      <c r="ADN59" s="216" t="e">
        <f t="shared" si="110"/>
        <v>#DIV/0!</v>
      </c>
      <c r="ADO59" s="34">
        <f t="shared" si="167"/>
        <v>0</v>
      </c>
      <c r="ADP59" s="34">
        <f t="shared" si="168"/>
        <v>0</v>
      </c>
      <c r="ADQ59" s="34">
        <f t="shared" si="169"/>
        <v>0</v>
      </c>
      <c r="ADR59" s="34">
        <f t="shared" si="170"/>
        <v>0</v>
      </c>
      <c r="ADS59" s="34">
        <f t="shared" si="171"/>
        <v>0</v>
      </c>
      <c r="ADT59" s="34">
        <f t="shared" si="172"/>
        <v>31</v>
      </c>
      <c r="ADU59" s="73">
        <f t="shared" si="118"/>
        <v>31</v>
      </c>
      <c r="ADV59" s="216" t="e">
        <f t="shared" si="111"/>
        <v>#DIV/0!</v>
      </c>
      <c r="ADW59" s="34">
        <f t="shared" si="72"/>
        <v>0</v>
      </c>
      <c r="ADX59" s="34">
        <f t="shared" si="73"/>
        <v>0</v>
      </c>
      <c r="ADY59" s="34">
        <f t="shared" si="74"/>
        <v>0</v>
      </c>
      <c r="ADZ59" s="34">
        <f t="shared" si="75"/>
        <v>0</v>
      </c>
      <c r="AEA59" s="34">
        <f t="shared" si="76"/>
        <v>0</v>
      </c>
      <c r="AEB59" s="34">
        <f t="shared" si="77"/>
        <v>31</v>
      </c>
      <c r="AEC59" s="73">
        <f t="shared" si="119"/>
        <v>31</v>
      </c>
      <c r="AED59" s="216" t="e">
        <f t="shared" si="112"/>
        <v>#DIV/0!</v>
      </c>
      <c r="AEE59" s="34">
        <f t="shared" si="79"/>
        <v>0</v>
      </c>
      <c r="AEF59" s="34">
        <f t="shared" si="80"/>
        <v>0</v>
      </c>
      <c r="AEG59" s="34">
        <f t="shared" si="81"/>
        <v>0</v>
      </c>
      <c r="AEH59" s="34">
        <f t="shared" si="82"/>
        <v>0</v>
      </c>
      <c r="AEI59" s="34">
        <f t="shared" si="83"/>
        <v>0</v>
      </c>
      <c r="AEJ59" s="34">
        <f t="shared" si="84"/>
        <v>10</v>
      </c>
      <c r="AEK59" s="73">
        <f t="shared" si="120"/>
        <v>10</v>
      </c>
    </row>
    <row r="60" spans="1:817" x14ac:dyDescent="0.3">
      <c r="A60" s="200"/>
      <c r="B60" s="290"/>
      <c r="C60" s="251" t="str">
        <f>(Mitglieder!C60)</f>
        <v>Zy-///-10</v>
      </c>
      <c r="D60" s="171" t="e">
        <f t="shared" si="121"/>
        <v>#DIV/0!</v>
      </c>
      <c r="E60" s="171" t="e">
        <f t="shared" si="122"/>
        <v>#DIV/0!</v>
      </c>
      <c r="F60" s="56"/>
      <c r="G60" s="207" t="s">
        <v>69</v>
      </c>
      <c r="H60" s="207" t="s">
        <v>69</v>
      </c>
      <c r="I60" s="207" t="s">
        <v>69</v>
      </c>
      <c r="J60" s="207" t="s">
        <v>69</v>
      </c>
      <c r="K60" s="207" t="s">
        <v>69</v>
      </c>
      <c r="L60" s="207" t="s">
        <v>69</v>
      </c>
      <c r="M60" s="207" t="s">
        <v>69</v>
      </c>
      <c r="N60" s="207" t="s">
        <v>69</v>
      </c>
      <c r="O60" s="207" t="s">
        <v>69</v>
      </c>
      <c r="P60" s="207" t="s">
        <v>69</v>
      </c>
      <c r="Q60" s="207" t="s">
        <v>69</v>
      </c>
      <c r="R60" s="207" t="s">
        <v>69</v>
      </c>
      <c r="S60" s="207" t="s">
        <v>69</v>
      </c>
      <c r="T60" s="207" t="s">
        <v>69</v>
      </c>
      <c r="U60" s="207" t="s">
        <v>69</v>
      </c>
      <c r="V60" s="207" t="s">
        <v>69</v>
      </c>
      <c r="W60" s="207" t="s">
        <v>69</v>
      </c>
      <c r="X60" s="207" t="s">
        <v>69</v>
      </c>
      <c r="Y60" s="207" t="s">
        <v>69</v>
      </c>
      <c r="Z60" s="207" t="s">
        <v>69</v>
      </c>
      <c r="AA60" s="207" t="s">
        <v>69</v>
      </c>
      <c r="AB60" s="207" t="s">
        <v>69</v>
      </c>
      <c r="AC60" s="207" t="s">
        <v>69</v>
      </c>
      <c r="AD60" s="207" t="s">
        <v>69</v>
      </c>
      <c r="AE60" s="207" t="s">
        <v>69</v>
      </c>
      <c r="AF60" s="207" t="s">
        <v>69</v>
      </c>
      <c r="AG60" s="207" t="s">
        <v>69</v>
      </c>
      <c r="AH60" s="207" t="s">
        <v>69</v>
      </c>
      <c r="AI60" s="207" t="s">
        <v>69</v>
      </c>
      <c r="AJ60" s="207" t="s">
        <v>69</v>
      </c>
      <c r="AK60" s="207" t="s">
        <v>69</v>
      </c>
      <c r="AL60" s="207" t="s">
        <v>69</v>
      </c>
      <c r="AM60" s="207" t="s">
        <v>69</v>
      </c>
      <c r="AN60" s="207" t="s">
        <v>69</v>
      </c>
      <c r="AO60" s="207" t="s">
        <v>69</v>
      </c>
      <c r="AP60" s="207" t="s">
        <v>69</v>
      </c>
      <c r="AQ60" s="207" t="s">
        <v>69</v>
      </c>
      <c r="AR60" s="207" t="s">
        <v>69</v>
      </c>
      <c r="AS60" s="207" t="s">
        <v>69</v>
      </c>
      <c r="AT60" s="207" t="s">
        <v>69</v>
      </c>
      <c r="AU60" s="207" t="s">
        <v>69</v>
      </c>
      <c r="AV60" s="207" t="s">
        <v>69</v>
      </c>
      <c r="AW60" s="207" t="s">
        <v>69</v>
      </c>
      <c r="AX60" s="207" t="s">
        <v>69</v>
      </c>
      <c r="AY60" s="207" t="s">
        <v>69</v>
      </c>
      <c r="AZ60" s="207" t="s">
        <v>69</v>
      </c>
      <c r="BA60" s="207" t="s">
        <v>69</v>
      </c>
      <c r="BB60" s="207" t="s">
        <v>69</v>
      </c>
      <c r="BC60" s="207" t="s">
        <v>69</v>
      </c>
      <c r="BD60" s="207" t="s">
        <v>69</v>
      </c>
      <c r="BE60" s="207" t="s">
        <v>69</v>
      </c>
      <c r="BF60" s="207" t="s">
        <v>69</v>
      </c>
      <c r="BG60" s="207" t="s">
        <v>69</v>
      </c>
      <c r="BH60" s="207" t="s">
        <v>69</v>
      </c>
      <c r="BI60" s="207" t="s">
        <v>69</v>
      </c>
      <c r="BJ60" s="207" t="s">
        <v>69</v>
      </c>
      <c r="BK60" s="207" t="s">
        <v>69</v>
      </c>
      <c r="BL60" s="207" t="s">
        <v>69</v>
      </c>
      <c r="BM60" s="207" t="s">
        <v>69</v>
      </c>
      <c r="BN60" s="207" t="s">
        <v>69</v>
      </c>
      <c r="BO60" s="207" t="s">
        <v>69</v>
      </c>
      <c r="BP60" s="207" t="s">
        <v>69</v>
      </c>
      <c r="BQ60" s="207" t="s">
        <v>69</v>
      </c>
      <c r="BR60" s="207" t="s">
        <v>69</v>
      </c>
      <c r="BS60" s="207" t="s">
        <v>69</v>
      </c>
      <c r="BT60" s="207" t="s">
        <v>69</v>
      </c>
      <c r="BU60" s="207" t="s">
        <v>69</v>
      </c>
      <c r="BV60" s="207" t="s">
        <v>69</v>
      </c>
      <c r="BW60" s="207" t="s">
        <v>69</v>
      </c>
      <c r="BX60" s="207" t="s">
        <v>69</v>
      </c>
      <c r="BY60" s="207" t="s">
        <v>69</v>
      </c>
      <c r="BZ60" s="207" t="s">
        <v>69</v>
      </c>
      <c r="CA60" s="207" t="s">
        <v>69</v>
      </c>
      <c r="CB60" s="207" t="s">
        <v>69</v>
      </c>
      <c r="CC60" s="207" t="s">
        <v>69</v>
      </c>
      <c r="CD60" s="207" t="s">
        <v>69</v>
      </c>
      <c r="CE60" s="207" t="s">
        <v>69</v>
      </c>
      <c r="CF60" s="207" t="s">
        <v>69</v>
      </c>
      <c r="CG60" s="207" t="s">
        <v>69</v>
      </c>
      <c r="CH60" s="207" t="s">
        <v>69</v>
      </c>
      <c r="CI60" s="207" t="s">
        <v>69</v>
      </c>
      <c r="CJ60" s="207" t="s">
        <v>69</v>
      </c>
      <c r="CK60" s="207" t="s">
        <v>69</v>
      </c>
      <c r="CL60" s="207" t="s">
        <v>69</v>
      </c>
      <c r="CM60" s="207" t="s">
        <v>69</v>
      </c>
      <c r="CN60" s="207" t="s">
        <v>69</v>
      </c>
      <c r="CO60" s="207" t="s">
        <v>69</v>
      </c>
      <c r="CP60" s="207" t="s">
        <v>69</v>
      </c>
      <c r="CQ60" s="207" t="s">
        <v>69</v>
      </c>
      <c r="CR60" s="207" t="s">
        <v>69</v>
      </c>
      <c r="CS60" s="207" t="s">
        <v>69</v>
      </c>
      <c r="CT60" s="207" t="s">
        <v>69</v>
      </c>
      <c r="CU60" s="207" t="s">
        <v>69</v>
      </c>
      <c r="CV60" s="207" t="s">
        <v>69</v>
      </c>
      <c r="CW60" s="207" t="s">
        <v>69</v>
      </c>
      <c r="CX60" s="207" t="s">
        <v>69</v>
      </c>
      <c r="CY60" s="207" t="s">
        <v>69</v>
      </c>
      <c r="CZ60" s="207" t="s">
        <v>69</v>
      </c>
      <c r="DA60" s="207" t="s">
        <v>69</v>
      </c>
      <c r="DB60" s="207" t="s">
        <v>69</v>
      </c>
      <c r="DC60" s="207" t="s">
        <v>69</v>
      </c>
      <c r="DD60" s="207" t="s">
        <v>69</v>
      </c>
      <c r="DE60" s="207" t="s">
        <v>69</v>
      </c>
      <c r="DF60" s="207" t="s">
        <v>69</v>
      </c>
      <c r="DG60" s="207" t="s">
        <v>69</v>
      </c>
      <c r="DH60" s="207" t="s">
        <v>69</v>
      </c>
      <c r="DI60" s="207" t="s">
        <v>69</v>
      </c>
      <c r="DJ60" s="207" t="s">
        <v>69</v>
      </c>
      <c r="DK60" s="207" t="s">
        <v>69</v>
      </c>
      <c r="DL60" s="207" t="s">
        <v>69</v>
      </c>
      <c r="DM60" s="207" t="s">
        <v>69</v>
      </c>
      <c r="DN60" s="207" t="s">
        <v>69</v>
      </c>
      <c r="DO60" s="207" t="s">
        <v>69</v>
      </c>
      <c r="DP60" s="207" t="s">
        <v>69</v>
      </c>
      <c r="DQ60" s="207" t="s">
        <v>69</v>
      </c>
      <c r="DR60" s="207" t="s">
        <v>69</v>
      </c>
      <c r="DS60" s="207" t="s">
        <v>69</v>
      </c>
      <c r="DT60" s="207" t="s">
        <v>69</v>
      </c>
      <c r="DU60" s="207" t="s">
        <v>69</v>
      </c>
      <c r="DV60" s="207" t="s">
        <v>69</v>
      </c>
      <c r="DW60" s="207" t="s">
        <v>69</v>
      </c>
      <c r="DX60" s="207" t="s">
        <v>69</v>
      </c>
      <c r="DY60" s="207" t="s">
        <v>69</v>
      </c>
      <c r="DZ60" s="207" t="s">
        <v>69</v>
      </c>
      <c r="EA60" s="207" t="s">
        <v>69</v>
      </c>
      <c r="EB60" s="207" t="s">
        <v>69</v>
      </c>
      <c r="EC60" s="207" t="s">
        <v>69</v>
      </c>
      <c r="ED60" s="207" t="s">
        <v>69</v>
      </c>
      <c r="EE60" s="207" t="s">
        <v>69</v>
      </c>
      <c r="EF60" s="207" t="s">
        <v>69</v>
      </c>
      <c r="EG60" s="207" t="s">
        <v>69</v>
      </c>
      <c r="EH60" s="207" t="s">
        <v>69</v>
      </c>
      <c r="EI60" s="207" t="s">
        <v>69</v>
      </c>
      <c r="EJ60" s="207" t="s">
        <v>69</v>
      </c>
      <c r="EK60" s="207" t="s">
        <v>69</v>
      </c>
      <c r="EL60" s="207" t="s">
        <v>69</v>
      </c>
      <c r="EM60" s="207" t="s">
        <v>69</v>
      </c>
      <c r="EN60" s="207" t="s">
        <v>69</v>
      </c>
      <c r="EO60" s="207" t="s">
        <v>69</v>
      </c>
      <c r="EP60" s="207" t="s">
        <v>69</v>
      </c>
      <c r="EQ60" s="207" t="s">
        <v>69</v>
      </c>
      <c r="ER60" s="207" t="s">
        <v>69</v>
      </c>
      <c r="ES60" s="207" t="s">
        <v>69</v>
      </c>
      <c r="ET60" s="207" t="s">
        <v>69</v>
      </c>
      <c r="EU60" s="207" t="s">
        <v>69</v>
      </c>
      <c r="EV60" s="207" t="s">
        <v>69</v>
      </c>
      <c r="EW60" s="207" t="s">
        <v>69</v>
      </c>
      <c r="EX60" s="207" t="s">
        <v>69</v>
      </c>
      <c r="EY60" s="207" t="s">
        <v>69</v>
      </c>
      <c r="EZ60" s="207" t="s">
        <v>69</v>
      </c>
      <c r="FA60" s="207" t="s">
        <v>69</v>
      </c>
      <c r="FB60" s="207" t="s">
        <v>69</v>
      </c>
      <c r="FC60" s="207" t="s">
        <v>69</v>
      </c>
      <c r="FD60" s="207" t="s">
        <v>69</v>
      </c>
      <c r="FE60" s="207" t="s">
        <v>69</v>
      </c>
      <c r="FF60" s="207" t="s">
        <v>69</v>
      </c>
      <c r="FG60" s="207" t="s">
        <v>69</v>
      </c>
      <c r="FH60" s="207" t="s">
        <v>69</v>
      </c>
      <c r="FI60" s="207" t="s">
        <v>69</v>
      </c>
      <c r="FJ60" s="207" t="s">
        <v>69</v>
      </c>
      <c r="FK60" s="207" t="s">
        <v>69</v>
      </c>
      <c r="FL60" s="207" t="s">
        <v>69</v>
      </c>
      <c r="FM60" s="207" t="s">
        <v>69</v>
      </c>
      <c r="FN60" s="207" t="s">
        <v>69</v>
      </c>
      <c r="FO60" s="207" t="s">
        <v>69</v>
      </c>
      <c r="FP60" s="207" t="s">
        <v>69</v>
      </c>
      <c r="FQ60" s="207" t="s">
        <v>69</v>
      </c>
      <c r="FR60" s="207" t="s">
        <v>69</v>
      </c>
      <c r="FS60" s="207" t="s">
        <v>69</v>
      </c>
      <c r="FT60" s="207" t="s">
        <v>69</v>
      </c>
      <c r="FU60" s="207" t="s">
        <v>69</v>
      </c>
      <c r="FV60" s="207" t="s">
        <v>69</v>
      </c>
      <c r="FW60" s="207" t="s">
        <v>69</v>
      </c>
      <c r="FX60" s="207" t="s">
        <v>69</v>
      </c>
      <c r="FY60" s="207" t="s">
        <v>69</v>
      </c>
      <c r="FZ60" s="207" t="s">
        <v>69</v>
      </c>
      <c r="GA60" s="207" t="s">
        <v>69</v>
      </c>
      <c r="GB60" s="207" t="s">
        <v>69</v>
      </c>
      <c r="GC60" s="207" t="s">
        <v>69</v>
      </c>
      <c r="GD60" s="207" t="s">
        <v>69</v>
      </c>
      <c r="GE60" s="207" t="s">
        <v>69</v>
      </c>
      <c r="GF60" s="207" t="s">
        <v>69</v>
      </c>
      <c r="GG60" s="207" t="s">
        <v>69</v>
      </c>
      <c r="GH60" s="207" t="s">
        <v>69</v>
      </c>
      <c r="GI60" s="207" t="s">
        <v>69</v>
      </c>
      <c r="GJ60" s="207" t="s">
        <v>69</v>
      </c>
      <c r="GK60" s="207" t="s">
        <v>69</v>
      </c>
      <c r="GL60" s="207" t="s">
        <v>69</v>
      </c>
      <c r="GM60" s="207" t="s">
        <v>69</v>
      </c>
      <c r="GN60" s="207" t="s">
        <v>69</v>
      </c>
      <c r="GO60" s="207" t="s">
        <v>69</v>
      </c>
      <c r="GP60" s="207" t="s">
        <v>69</v>
      </c>
      <c r="GQ60" s="207" t="s">
        <v>69</v>
      </c>
      <c r="GR60" s="207" t="s">
        <v>69</v>
      </c>
      <c r="GS60" s="207" t="s">
        <v>69</v>
      </c>
      <c r="GT60" s="207" t="s">
        <v>69</v>
      </c>
      <c r="GU60" s="207" t="s">
        <v>69</v>
      </c>
      <c r="GV60" s="207" t="s">
        <v>69</v>
      </c>
      <c r="GW60" s="207" t="s">
        <v>69</v>
      </c>
      <c r="GX60" s="207" t="s">
        <v>69</v>
      </c>
      <c r="GY60" s="207" t="s">
        <v>69</v>
      </c>
      <c r="GZ60" s="207" t="s">
        <v>69</v>
      </c>
      <c r="HA60" s="207" t="s">
        <v>69</v>
      </c>
      <c r="HB60" s="207" t="s">
        <v>69</v>
      </c>
      <c r="HC60" s="207" t="s">
        <v>69</v>
      </c>
      <c r="HD60" s="207" t="s">
        <v>69</v>
      </c>
      <c r="HE60" s="207" t="s">
        <v>69</v>
      </c>
      <c r="HF60" s="207" t="s">
        <v>69</v>
      </c>
      <c r="HG60" s="207" t="s">
        <v>69</v>
      </c>
      <c r="HH60" s="207" t="s">
        <v>69</v>
      </c>
      <c r="HI60" s="207" t="s">
        <v>69</v>
      </c>
      <c r="HJ60" s="207" t="s">
        <v>69</v>
      </c>
      <c r="HK60" s="207" t="s">
        <v>69</v>
      </c>
      <c r="HL60" s="207" t="s">
        <v>69</v>
      </c>
      <c r="HM60" s="207" t="s">
        <v>69</v>
      </c>
      <c r="HN60" s="207" t="s">
        <v>69</v>
      </c>
      <c r="HO60" s="207" t="s">
        <v>69</v>
      </c>
      <c r="HP60" s="207" t="s">
        <v>69</v>
      </c>
      <c r="HQ60" s="207" t="s">
        <v>69</v>
      </c>
      <c r="HR60" s="207" t="s">
        <v>69</v>
      </c>
      <c r="HS60" s="207" t="s">
        <v>69</v>
      </c>
      <c r="HT60" s="207" t="s">
        <v>69</v>
      </c>
      <c r="HU60" s="207" t="s">
        <v>69</v>
      </c>
      <c r="HV60" s="207" t="s">
        <v>69</v>
      </c>
      <c r="HW60" s="207" t="s">
        <v>69</v>
      </c>
      <c r="HX60" s="207" t="s">
        <v>69</v>
      </c>
      <c r="HY60" s="207" t="s">
        <v>69</v>
      </c>
      <c r="HZ60" s="207" t="s">
        <v>69</v>
      </c>
      <c r="IA60" s="207" t="s">
        <v>69</v>
      </c>
      <c r="IB60" s="207" t="s">
        <v>69</v>
      </c>
      <c r="IC60" s="207" t="s">
        <v>69</v>
      </c>
      <c r="ID60" s="207" t="s">
        <v>69</v>
      </c>
      <c r="IE60" s="207" t="s">
        <v>69</v>
      </c>
      <c r="IF60" s="207" t="s">
        <v>69</v>
      </c>
      <c r="IG60" s="207" t="s">
        <v>69</v>
      </c>
      <c r="IH60" s="207" t="s">
        <v>69</v>
      </c>
      <c r="II60" s="207" t="s">
        <v>69</v>
      </c>
      <c r="IJ60" s="207" t="s">
        <v>69</v>
      </c>
      <c r="IK60" s="207" t="s">
        <v>69</v>
      </c>
      <c r="IL60" s="207" t="s">
        <v>69</v>
      </c>
      <c r="IM60" s="207" t="s">
        <v>69</v>
      </c>
      <c r="IN60" s="207" t="s">
        <v>69</v>
      </c>
      <c r="IO60" s="207" t="s">
        <v>69</v>
      </c>
      <c r="IP60" s="207" t="s">
        <v>69</v>
      </c>
      <c r="IQ60" s="207" t="s">
        <v>69</v>
      </c>
      <c r="IR60" s="207" t="s">
        <v>69</v>
      </c>
      <c r="IS60" s="207" t="s">
        <v>69</v>
      </c>
      <c r="IT60" s="207" t="s">
        <v>69</v>
      </c>
      <c r="IU60" s="207" t="s">
        <v>69</v>
      </c>
      <c r="IV60" s="207" t="s">
        <v>69</v>
      </c>
      <c r="IW60" s="207" t="s">
        <v>69</v>
      </c>
      <c r="IX60" s="207" t="s">
        <v>69</v>
      </c>
      <c r="IY60" s="207" t="s">
        <v>69</v>
      </c>
      <c r="IZ60" s="207" t="s">
        <v>69</v>
      </c>
      <c r="JA60" s="207" t="s">
        <v>69</v>
      </c>
      <c r="JB60" s="207" t="s">
        <v>69</v>
      </c>
      <c r="JC60" s="207" t="s">
        <v>69</v>
      </c>
      <c r="JD60" s="207" t="s">
        <v>69</v>
      </c>
      <c r="JE60" s="207" t="s">
        <v>69</v>
      </c>
      <c r="JF60" s="207" t="s">
        <v>69</v>
      </c>
      <c r="JG60" s="207" t="s">
        <v>69</v>
      </c>
      <c r="JH60" s="207" t="s">
        <v>69</v>
      </c>
      <c r="JI60" s="207" t="s">
        <v>69</v>
      </c>
      <c r="JJ60" s="207" t="s">
        <v>69</v>
      </c>
      <c r="JK60" s="207" t="s">
        <v>69</v>
      </c>
      <c r="JL60" s="207" t="s">
        <v>69</v>
      </c>
      <c r="JM60" s="207" t="s">
        <v>69</v>
      </c>
      <c r="JN60" s="207" t="s">
        <v>69</v>
      </c>
      <c r="JO60" s="207" t="s">
        <v>69</v>
      </c>
      <c r="JP60" s="207" t="s">
        <v>69</v>
      </c>
      <c r="JQ60" s="207" t="s">
        <v>69</v>
      </c>
      <c r="JR60" s="207" t="s">
        <v>69</v>
      </c>
      <c r="JS60" s="207" t="s">
        <v>69</v>
      </c>
      <c r="JT60" s="207" t="s">
        <v>69</v>
      </c>
      <c r="JU60" s="207" t="s">
        <v>69</v>
      </c>
      <c r="JV60" s="207" t="s">
        <v>69</v>
      </c>
      <c r="JW60" s="207" t="s">
        <v>69</v>
      </c>
      <c r="JX60" s="207" t="s">
        <v>69</v>
      </c>
      <c r="JY60" s="207" t="s">
        <v>69</v>
      </c>
      <c r="JZ60" s="207" t="s">
        <v>69</v>
      </c>
      <c r="KA60" s="207" t="s">
        <v>69</v>
      </c>
      <c r="KB60" s="207" t="s">
        <v>69</v>
      </c>
      <c r="KC60" s="207" t="s">
        <v>69</v>
      </c>
      <c r="KD60" s="207" t="s">
        <v>69</v>
      </c>
      <c r="KE60" s="207" t="s">
        <v>69</v>
      </c>
      <c r="KF60" s="207" t="s">
        <v>69</v>
      </c>
      <c r="KG60" s="207" t="s">
        <v>69</v>
      </c>
      <c r="KH60" s="207" t="s">
        <v>69</v>
      </c>
      <c r="KI60" s="207" t="s">
        <v>69</v>
      </c>
      <c r="KJ60" s="207" t="s">
        <v>69</v>
      </c>
      <c r="KK60" s="207" t="s">
        <v>69</v>
      </c>
      <c r="KL60" s="207" t="s">
        <v>69</v>
      </c>
      <c r="KM60" s="207" t="s">
        <v>69</v>
      </c>
      <c r="KN60" s="207" t="s">
        <v>69</v>
      </c>
      <c r="KO60" s="207" t="s">
        <v>69</v>
      </c>
      <c r="KP60" s="207" t="s">
        <v>69</v>
      </c>
      <c r="KQ60" s="207" t="s">
        <v>69</v>
      </c>
      <c r="KR60" s="207" t="s">
        <v>69</v>
      </c>
      <c r="KS60" s="207" t="s">
        <v>69</v>
      </c>
      <c r="KT60" s="207" t="s">
        <v>69</v>
      </c>
      <c r="KU60" s="207" t="s">
        <v>69</v>
      </c>
      <c r="KV60" s="207" t="s">
        <v>69</v>
      </c>
      <c r="KW60" s="207" t="s">
        <v>69</v>
      </c>
      <c r="KX60" s="207" t="s">
        <v>69</v>
      </c>
      <c r="KY60" s="207" t="s">
        <v>69</v>
      </c>
      <c r="KZ60" s="207" t="s">
        <v>69</v>
      </c>
      <c r="LA60" s="207" t="s">
        <v>69</v>
      </c>
      <c r="LB60" s="207" t="s">
        <v>69</v>
      </c>
      <c r="LC60" s="207" t="s">
        <v>69</v>
      </c>
      <c r="LD60" s="207" t="s">
        <v>69</v>
      </c>
      <c r="LE60" s="207" t="s">
        <v>69</v>
      </c>
      <c r="LF60" s="207" t="s">
        <v>69</v>
      </c>
      <c r="LG60" s="207" t="s">
        <v>69</v>
      </c>
      <c r="LH60" s="207" t="s">
        <v>69</v>
      </c>
      <c r="LI60" s="207" t="s">
        <v>69</v>
      </c>
      <c r="LJ60" s="207" t="s">
        <v>69</v>
      </c>
      <c r="LK60" s="207" t="s">
        <v>69</v>
      </c>
      <c r="LL60" s="207" t="s">
        <v>69</v>
      </c>
      <c r="LM60" s="207" t="s">
        <v>69</v>
      </c>
      <c r="LN60" s="207" t="s">
        <v>69</v>
      </c>
      <c r="LO60" s="207" t="s">
        <v>69</v>
      </c>
      <c r="LP60" s="207" t="s">
        <v>69</v>
      </c>
      <c r="LQ60" s="207" t="s">
        <v>69</v>
      </c>
      <c r="LR60" s="207" t="s">
        <v>69</v>
      </c>
      <c r="LS60" s="207" t="s">
        <v>69</v>
      </c>
      <c r="LT60" s="207" t="s">
        <v>69</v>
      </c>
      <c r="LU60" s="207" t="s">
        <v>69</v>
      </c>
      <c r="LV60" s="207" t="s">
        <v>69</v>
      </c>
      <c r="LW60" s="207" t="s">
        <v>69</v>
      </c>
      <c r="LX60" s="207" t="s">
        <v>69</v>
      </c>
      <c r="LY60" s="207" t="s">
        <v>69</v>
      </c>
      <c r="LZ60" s="207" t="s">
        <v>69</v>
      </c>
      <c r="MA60" s="207" t="s">
        <v>69</v>
      </c>
      <c r="MB60" s="207" t="s">
        <v>69</v>
      </c>
      <c r="MC60" s="207" t="s">
        <v>69</v>
      </c>
      <c r="MD60" s="207" t="s">
        <v>69</v>
      </c>
      <c r="ME60" s="207" t="s">
        <v>69</v>
      </c>
      <c r="MF60" s="207" t="s">
        <v>69</v>
      </c>
      <c r="MG60" s="207" t="s">
        <v>69</v>
      </c>
      <c r="MH60" s="207" t="s">
        <v>69</v>
      </c>
      <c r="MI60" s="207" t="s">
        <v>69</v>
      </c>
      <c r="MJ60" s="207" t="s">
        <v>69</v>
      </c>
      <c r="MK60" s="207" t="s">
        <v>69</v>
      </c>
      <c r="ML60" s="207" t="s">
        <v>69</v>
      </c>
      <c r="MM60" s="207" t="s">
        <v>69</v>
      </c>
      <c r="MN60" s="207" t="s">
        <v>69</v>
      </c>
      <c r="MO60" s="207" t="s">
        <v>69</v>
      </c>
      <c r="MP60" s="207" t="s">
        <v>69</v>
      </c>
      <c r="MQ60" s="207" t="s">
        <v>69</v>
      </c>
      <c r="MR60" s="207" t="s">
        <v>69</v>
      </c>
      <c r="MS60" s="207" t="s">
        <v>69</v>
      </c>
      <c r="MT60" s="207" t="s">
        <v>69</v>
      </c>
      <c r="MU60" s="207" t="s">
        <v>69</v>
      </c>
      <c r="MV60" s="207" t="s">
        <v>69</v>
      </c>
      <c r="MW60" s="207" t="s">
        <v>69</v>
      </c>
      <c r="MX60" s="207" t="s">
        <v>69</v>
      </c>
      <c r="MY60" s="207" t="s">
        <v>69</v>
      </c>
      <c r="MZ60" s="207" t="s">
        <v>69</v>
      </c>
      <c r="NA60" s="207" t="s">
        <v>69</v>
      </c>
      <c r="NB60" s="207" t="s">
        <v>69</v>
      </c>
      <c r="NC60" s="207" t="s">
        <v>69</v>
      </c>
      <c r="ND60" s="207" t="s">
        <v>69</v>
      </c>
      <c r="NE60" s="207" t="s">
        <v>69</v>
      </c>
      <c r="NF60" s="207" t="s">
        <v>69</v>
      </c>
      <c r="NG60" s="207" t="s">
        <v>69</v>
      </c>
      <c r="NH60" s="207" t="s">
        <v>69</v>
      </c>
      <c r="NI60" s="207" t="s">
        <v>69</v>
      </c>
      <c r="NJ60" s="207" t="s">
        <v>69</v>
      </c>
      <c r="NK60" s="207" t="s">
        <v>69</v>
      </c>
      <c r="NL60" s="207" t="s">
        <v>69</v>
      </c>
      <c r="NM60" s="207" t="s">
        <v>69</v>
      </c>
      <c r="NN60" s="207" t="s">
        <v>69</v>
      </c>
      <c r="NO60" s="207" t="s">
        <v>69</v>
      </c>
      <c r="NP60" s="207" t="s">
        <v>69</v>
      </c>
      <c r="NQ60" s="207" t="s">
        <v>69</v>
      </c>
      <c r="NR60" s="207" t="s">
        <v>69</v>
      </c>
      <c r="NS60" s="207" t="s">
        <v>69</v>
      </c>
      <c r="NT60" s="207" t="s">
        <v>69</v>
      </c>
      <c r="NU60" s="207" t="s">
        <v>69</v>
      </c>
      <c r="NV60" s="207" t="s">
        <v>69</v>
      </c>
      <c r="NW60" s="207" t="s">
        <v>69</v>
      </c>
      <c r="NX60" s="207" t="s">
        <v>69</v>
      </c>
      <c r="NY60" s="207" t="s">
        <v>69</v>
      </c>
      <c r="NZ60" s="207" t="s">
        <v>69</v>
      </c>
      <c r="OA60" s="207" t="s">
        <v>69</v>
      </c>
      <c r="OB60" s="207" t="s">
        <v>69</v>
      </c>
      <c r="OC60" s="207" t="s">
        <v>69</v>
      </c>
      <c r="OD60" s="207" t="s">
        <v>69</v>
      </c>
      <c r="OE60" s="207" t="s">
        <v>69</v>
      </c>
      <c r="OF60" s="207" t="s">
        <v>69</v>
      </c>
      <c r="OG60" s="207" t="s">
        <v>69</v>
      </c>
      <c r="OH60" s="207" t="s">
        <v>69</v>
      </c>
      <c r="OI60" s="207" t="s">
        <v>69</v>
      </c>
      <c r="OJ60" s="207" t="s">
        <v>69</v>
      </c>
      <c r="OK60" s="207" t="s">
        <v>69</v>
      </c>
      <c r="OL60" s="207" t="s">
        <v>69</v>
      </c>
      <c r="OM60" s="207" t="s">
        <v>69</v>
      </c>
      <c r="ON60" s="207" t="s">
        <v>69</v>
      </c>
      <c r="OO60" s="207" t="s">
        <v>69</v>
      </c>
      <c r="OP60" s="207" t="s">
        <v>69</v>
      </c>
      <c r="OQ60" s="207" t="s">
        <v>69</v>
      </c>
      <c r="OR60" s="207" t="s">
        <v>69</v>
      </c>
      <c r="OS60" s="207" t="s">
        <v>69</v>
      </c>
      <c r="OT60" s="207" t="s">
        <v>69</v>
      </c>
      <c r="OU60" s="207" t="s">
        <v>69</v>
      </c>
      <c r="OV60" s="207" t="s">
        <v>69</v>
      </c>
      <c r="OW60" s="207" t="s">
        <v>69</v>
      </c>
      <c r="OX60" s="207" t="s">
        <v>69</v>
      </c>
      <c r="OY60" s="207" t="s">
        <v>69</v>
      </c>
      <c r="OZ60" s="207" t="s">
        <v>69</v>
      </c>
      <c r="PA60" s="207" t="s">
        <v>69</v>
      </c>
      <c r="PB60" s="207" t="s">
        <v>69</v>
      </c>
      <c r="PC60" s="207" t="s">
        <v>69</v>
      </c>
      <c r="PD60" s="207" t="s">
        <v>69</v>
      </c>
      <c r="PE60" s="207" t="s">
        <v>69</v>
      </c>
      <c r="PF60" s="207" t="s">
        <v>69</v>
      </c>
      <c r="PG60" s="207" t="s">
        <v>69</v>
      </c>
      <c r="PH60" s="207" t="s">
        <v>69</v>
      </c>
      <c r="PI60" s="207" t="s">
        <v>69</v>
      </c>
      <c r="PJ60" s="207" t="s">
        <v>69</v>
      </c>
      <c r="PK60" s="207" t="s">
        <v>69</v>
      </c>
      <c r="PL60" s="207" t="s">
        <v>69</v>
      </c>
      <c r="PM60" s="207" t="s">
        <v>69</v>
      </c>
      <c r="PN60" s="207" t="s">
        <v>69</v>
      </c>
      <c r="PO60" s="207" t="s">
        <v>69</v>
      </c>
      <c r="PP60" s="207" t="s">
        <v>69</v>
      </c>
      <c r="PQ60" s="207" t="s">
        <v>69</v>
      </c>
      <c r="PR60" s="207" t="s">
        <v>69</v>
      </c>
      <c r="PS60" s="207" t="s">
        <v>69</v>
      </c>
      <c r="PT60" s="207" t="s">
        <v>69</v>
      </c>
      <c r="PU60" s="207" t="s">
        <v>69</v>
      </c>
      <c r="PV60" s="207" t="s">
        <v>69</v>
      </c>
      <c r="PW60" s="207" t="s">
        <v>69</v>
      </c>
      <c r="PX60" s="207" t="s">
        <v>69</v>
      </c>
      <c r="PY60" s="207" t="s">
        <v>69</v>
      </c>
      <c r="PZ60" s="207" t="s">
        <v>69</v>
      </c>
      <c r="QA60" s="207" t="s">
        <v>69</v>
      </c>
      <c r="QB60" s="207" t="s">
        <v>69</v>
      </c>
      <c r="QC60" s="207" t="s">
        <v>69</v>
      </c>
      <c r="QD60" s="207" t="s">
        <v>69</v>
      </c>
      <c r="QE60" s="207" t="s">
        <v>69</v>
      </c>
      <c r="QF60" s="207" t="s">
        <v>69</v>
      </c>
      <c r="QG60" s="207" t="s">
        <v>69</v>
      </c>
      <c r="QH60" s="207" t="s">
        <v>69</v>
      </c>
      <c r="QI60" s="207" t="s">
        <v>69</v>
      </c>
      <c r="QJ60" s="207" t="s">
        <v>69</v>
      </c>
      <c r="QK60" s="207" t="s">
        <v>69</v>
      </c>
      <c r="QL60" s="207" t="s">
        <v>69</v>
      </c>
      <c r="QM60" s="207" t="s">
        <v>69</v>
      </c>
      <c r="QN60" s="207" t="s">
        <v>69</v>
      </c>
      <c r="QO60" s="207" t="s">
        <v>69</v>
      </c>
      <c r="QP60" s="207" t="s">
        <v>69</v>
      </c>
      <c r="QQ60" s="207" t="s">
        <v>69</v>
      </c>
      <c r="QR60" s="207" t="s">
        <v>69</v>
      </c>
      <c r="QS60" s="207" t="s">
        <v>69</v>
      </c>
      <c r="QT60" s="207" t="s">
        <v>69</v>
      </c>
      <c r="QU60" s="207" t="s">
        <v>69</v>
      </c>
      <c r="QV60" s="207" t="s">
        <v>69</v>
      </c>
      <c r="QW60" s="207" t="s">
        <v>69</v>
      </c>
      <c r="QX60" s="207" t="s">
        <v>69</v>
      </c>
      <c r="QY60" s="207" t="s">
        <v>69</v>
      </c>
      <c r="QZ60" s="207" t="s">
        <v>69</v>
      </c>
      <c r="RA60" s="207" t="s">
        <v>69</v>
      </c>
      <c r="RB60" s="207" t="s">
        <v>69</v>
      </c>
      <c r="RC60" s="207" t="s">
        <v>69</v>
      </c>
      <c r="RD60" s="207" t="s">
        <v>69</v>
      </c>
      <c r="RE60" s="207" t="s">
        <v>69</v>
      </c>
      <c r="RF60" s="207" t="s">
        <v>69</v>
      </c>
      <c r="RG60" s="207" t="s">
        <v>69</v>
      </c>
      <c r="RH60" s="207" t="s">
        <v>69</v>
      </c>
      <c r="RI60" s="207" t="s">
        <v>69</v>
      </c>
      <c r="RJ60" s="207" t="s">
        <v>69</v>
      </c>
      <c r="RK60" s="207" t="s">
        <v>69</v>
      </c>
      <c r="RL60" s="207" t="s">
        <v>69</v>
      </c>
      <c r="RM60" s="207" t="s">
        <v>69</v>
      </c>
      <c r="RN60" s="207" t="s">
        <v>69</v>
      </c>
      <c r="RO60" s="207" t="s">
        <v>69</v>
      </c>
      <c r="RP60" s="207" t="s">
        <v>69</v>
      </c>
      <c r="RQ60" s="207" t="s">
        <v>69</v>
      </c>
      <c r="RR60" s="207" t="s">
        <v>69</v>
      </c>
      <c r="RS60" s="207" t="s">
        <v>69</v>
      </c>
      <c r="RT60" s="207" t="s">
        <v>69</v>
      </c>
      <c r="RU60" s="207" t="s">
        <v>69</v>
      </c>
      <c r="RV60" s="207" t="s">
        <v>69</v>
      </c>
      <c r="RW60" s="207" t="s">
        <v>69</v>
      </c>
      <c r="RX60" s="207" t="s">
        <v>69</v>
      </c>
      <c r="RY60" s="207" t="s">
        <v>69</v>
      </c>
      <c r="RZ60" s="207" t="s">
        <v>69</v>
      </c>
      <c r="SA60" s="207" t="s">
        <v>69</v>
      </c>
      <c r="SB60" s="207" t="s">
        <v>69</v>
      </c>
      <c r="SC60" s="207" t="s">
        <v>69</v>
      </c>
      <c r="SD60" s="207" t="s">
        <v>69</v>
      </c>
      <c r="SE60" s="207" t="s">
        <v>69</v>
      </c>
      <c r="SF60" s="207" t="s">
        <v>69</v>
      </c>
      <c r="SG60" s="207" t="s">
        <v>69</v>
      </c>
      <c r="SH60" s="207" t="s">
        <v>69</v>
      </c>
      <c r="SI60" s="207" t="s">
        <v>69</v>
      </c>
      <c r="SJ60" s="207" t="s">
        <v>69</v>
      </c>
      <c r="SK60" s="207" t="s">
        <v>69</v>
      </c>
      <c r="SL60" s="207" t="s">
        <v>69</v>
      </c>
      <c r="SM60" s="207" t="s">
        <v>69</v>
      </c>
      <c r="SN60" s="207" t="s">
        <v>69</v>
      </c>
      <c r="SO60" s="207" t="s">
        <v>69</v>
      </c>
      <c r="SP60" s="207" t="s">
        <v>69</v>
      </c>
      <c r="SQ60" s="207" t="s">
        <v>69</v>
      </c>
      <c r="SR60" s="207" t="s">
        <v>69</v>
      </c>
      <c r="SS60" s="207" t="s">
        <v>69</v>
      </c>
      <c r="ST60" s="207" t="s">
        <v>69</v>
      </c>
      <c r="SU60" s="207" t="s">
        <v>69</v>
      </c>
      <c r="SV60" s="207" t="s">
        <v>69</v>
      </c>
      <c r="SW60" s="207" t="s">
        <v>69</v>
      </c>
      <c r="SX60" s="207" t="s">
        <v>69</v>
      </c>
      <c r="SY60" s="207" t="s">
        <v>69</v>
      </c>
      <c r="SZ60" s="207" t="s">
        <v>69</v>
      </c>
      <c r="TA60" s="207" t="s">
        <v>69</v>
      </c>
      <c r="TB60" s="207" t="s">
        <v>69</v>
      </c>
      <c r="TC60" s="207" t="s">
        <v>69</v>
      </c>
      <c r="TD60" s="207" t="s">
        <v>69</v>
      </c>
      <c r="TE60" s="207" t="s">
        <v>69</v>
      </c>
      <c r="TF60" s="207" t="s">
        <v>69</v>
      </c>
      <c r="TG60" s="207" t="s">
        <v>69</v>
      </c>
      <c r="TH60" s="207" t="s">
        <v>69</v>
      </c>
      <c r="TI60" s="207" t="s">
        <v>69</v>
      </c>
      <c r="TJ60" s="207" t="s">
        <v>69</v>
      </c>
      <c r="TK60" s="207" t="s">
        <v>69</v>
      </c>
      <c r="TL60" s="207" t="s">
        <v>69</v>
      </c>
      <c r="TM60" s="207" t="s">
        <v>69</v>
      </c>
      <c r="TN60" s="207" t="s">
        <v>69</v>
      </c>
      <c r="TO60" s="207" t="s">
        <v>69</v>
      </c>
      <c r="TP60" s="207" t="s">
        <v>69</v>
      </c>
      <c r="TQ60" s="207" t="s">
        <v>69</v>
      </c>
      <c r="TR60" s="207" t="s">
        <v>69</v>
      </c>
      <c r="TS60" s="207" t="s">
        <v>69</v>
      </c>
      <c r="TT60" s="207" t="s">
        <v>69</v>
      </c>
      <c r="TU60" s="207" t="s">
        <v>69</v>
      </c>
      <c r="TV60" s="207" t="s">
        <v>69</v>
      </c>
      <c r="TW60" s="207" t="s">
        <v>69</v>
      </c>
      <c r="TX60" s="207" t="s">
        <v>69</v>
      </c>
      <c r="TY60" s="207" t="s">
        <v>69</v>
      </c>
      <c r="TZ60" s="207" t="s">
        <v>69</v>
      </c>
      <c r="UA60" s="207" t="s">
        <v>69</v>
      </c>
      <c r="UB60" s="207" t="s">
        <v>69</v>
      </c>
      <c r="UC60" s="207" t="s">
        <v>69</v>
      </c>
      <c r="UD60" s="207" t="s">
        <v>69</v>
      </c>
      <c r="UE60" s="207" t="s">
        <v>69</v>
      </c>
      <c r="UF60" s="207" t="s">
        <v>69</v>
      </c>
      <c r="UG60" s="207" t="s">
        <v>69</v>
      </c>
      <c r="UH60" s="207" t="s">
        <v>69</v>
      </c>
      <c r="UI60" s="207" t="s">
        <v>69</v>
      </c>
      <c r="UJ60" s="207" t="s">
        <v>69</v>
      </c>
      <c r="UK60" s="207" t="s">
        <v>69</v>
      </c>
      <c r="UL60" s="207" t="s">
        <v>69</v>
      </c>
      <c r="UM60" s="207" t="s">
        <v>69</v>
      </c>
      <c r="UN60" s="207" t="s">
        <v>69</v>
      </c>
      <c r="UO60" s="207" t="s">
        <v>69</v>
      </c>
      <c r="UP60" s="207" t="s">
        <v>69</v>
      </c>
      <c r="UQ60" s="207" t="s">
        <v>69</v>
      </c>
      <c r="UR60" s="207" t="s">
        <v>69</v>
      </c>
      <c r="US60" s="207" t="s">
        <v>69</v>
      </c>
      <c r="UT60" s="207" t="s">
        <v>69</v>
      </c>
      <c r="UU60" s="207" t="s">
        <v>69</v>
      </c>
      <c r="UV60" s="207" t="s">
        <v>69</v>
      </c>
      <c r="UW60" s="207" t="s">
        <v>69</v>
      </c>
      <c r="UX60" s="207" t="s">
        <v>69</v>
      </c>
      <c r="UY60" s="207" t="s">
        <v>69</v>
      </c>
      <c r="UZ60" s="207" t="s">
        <v>69</v>
      </c>
      <c r="VA60" s="207" t="s">
        <v>69</v>
      </c>
      <c r="VB60" s="207" t="s">
        <v>69</v>
      </c>
      <c r="VC60" s="207" t="s">
        <v>69</v>
      </c>
      <c r="VD60" s="207" t="s">
        <v>69</v>
      </c>
      <c r="VE60" s="207" t="s">
        <v>69</v>
      </c>
      <c r="VF60" s="207" t="s">
        <v>69</v>
      </c>
      <c r="VG60" s="207" t="s">
        <v>69</v>
      </c>
      <c r="VH60" s="207" t="s">
        <v>69</v>
      </c>
      <c r="VI60" s="207" t="s">
        <v>69</v>
      </c>
      <c r="VJ60" s="207" t="s">
        <v>69</v>
      </c>
      <c r="VK60" s="207" t="s">
        <v>69</v>
      </c>
      <c r="VL60" s="207" t="s">
        <v>69</v>
      </c>
      <c r="VM60" s="207" t="s">
        <v>69</v>
      </c>
      <c r="VN60" s="207" t="s">
        <v>69</v>
      </c>
      <c r="VO60" s="207" t="s">
        <v>69</v>
      </c>
      <c r="VP60" s="207" t="s">
        <v>69</v>
      </c>
      <c r="VQ60" s="207" t="s">
        <v>69</v>
      </c>
      <c r="VR60" s="207" t="s">
        <v>69</v>
      </c>
      <c r="VS60" s="207" t="s">
        <v>69</v>
      </c>
      <c r="VT60" s="207" t="s">
        <v>69</v>
      </c>
      <c r="VU60" s="207" t="s">
        <v>69</v>
      </c>
      <c r="VV60" s="207" t="s">
        <v>69</v>
      </c>
      <c r="VW60" s="207" t="s">
        <v>69</v>
      </c>
      <c r="VX60" s="207" t="s">
        <v>69</v>
      </c>
      <c r="VY60" s="207" t="s">
        <v>69</v>
      </c>
      <c r="VZ60" s="207" t="s">
        <v>69</v>
      </c>
      <c r="WA60" s="207" t="s">
        <v>69</v>
      </c>
      <c r="WB60" s="207" t="s">
        <v>69</v>
      </c>
      <c r="WC60" s="207" t="s">
        <v>69</v>
      </c>
      <c r="WD60" s="207" t="s">
        <v>69</v>
      </c>
      <c r="WE60" s="207" t="s">
        <v>69</v>
      </c>
      <c r="WF60" s="207" t="s">
        <v>69</v>
      </c>
      <c r="WG60" s="207" t="s">
        <v>69</v>
      </c>
      <c r="WH60" s="207" t="s">
        <v>69</v>
      </c>
      <c r="WI60" s="207" t="s">
        <v>69</v>
      </c>
      <c r="WJ60" s="207" t="s">
        <v>69</v>
      </c>
      <c r="WK60" s="207" t="s">
        <v>69</v>
      </c>
      <c r="WL60" s="207" t="s">
        <v>69</v>
      </c>
      <c r="WM60" s="207" t="s">
        <v>69</v>
      </c>
      <c r="WN60" s="207" t="s">
        <v>69</v>
      </c>
      <c r="WO60" s="207" t="s">
        <v>69</v>
      </c>
      <c r="WP60" s="207" t="s">
        <v>69</v>
      </c>
      <c r="WQ60" s="207" t="s">
        <v>69</v>
      </c>
      <c r="WR60" s="207" t="s">
        <v>69</v>
      </c>
      <c r="WS60" s="207" t="s">
        <v>69</v>
      </c>
      <c r="WT60" s="207" t="s">
        <v>69</v>
      </c>
      <c r="WU60" s="207" t="s">
        <v>69</v>
      </c>
      <c r="WV60" s="207" t="s">
        <v>69</v>
      </c>
      <c r="WW60" s="207" t="s">
        <v>69</v>
      </c>
      <c r="WX60" s="207" t="s">
        <v>69</v>
      </c>
      <c r="WY60" s="207" t="s">
        <v>69</v>
      </c>
      <c r="WZ60" s="207" t="s">
        <v>69</v>
      </c>
      <c r="XA60" s="207" t="s">
        <v>69</v>
      </c>
      <c r="XB60" s="207" t="s">
        <v>69</v>
      </c>
      <c r="XC60" s="207" t="s">
        <v>69</v>
      </c>
      <c r="XD60" s="207" t="s">
        <v>69</v>
      </c>
      <c r="XE60" s="207" t="s">
        <v>69</v>
      </c>
      <c r="XF60" s="207" t="s">
        <v>69</v>
      </c>
      <c r="XG60" s="207" t="s">
        <v>69</v>
      </c>
      <c r="XH60" s="207" t="s">
        <v>69</v>
      </c>
      <c r="XI60" s="207" t="s">
        <v>69</v>
      </c>
      <c r="XJ60" s="207" t="s">
        <v>69</v>
      </c>
      <c r="XK60" s="207" t="s">
        <v>69</v>
      </c>
      <c r="XL60" s="207" t="s">
        <v>69</v>
      </c>
      <c r="XM60" s="207" t="s">
        <v>69</v>
      </c>
      <c r="XN60" s="207" t="s">
        <v>69</v>
      </c>
      <c r="XO60" s="207" t="s">
        <v>69</v>
      </c>
      <c r="XP60" s="207" t="s">
        <v>69</v>
      </c>
      <c r="XQ60" s="207" t="s">
        <v>69</v>
      </c>
      <c r="XR60" s="207" t="s">
        <v>69</v>
      </c>
      <c r="XS60" s="207" t="s">
        <v>69</v>
      </c>
      <c r="XT60" s="207" t="s">
        <v>69</v>
      </c>
      <c r="XU60" s="207" t="s">
        <v>69</v>
      </c>
      <c r="XV60" s="207" t="s">
        <v>69</v>
      </c>
      <c r="XW60" s="207" t="s">
        <v>69</v>
      </c>
      <c r="XX60" s="207" t="s">
        <v>69</v>
      </c>
      <c r="XY60" s="207" t="s">
        <v>69</v>
      </c>
      <c r="XZ60" s="207" t="s">
        <v>69</v>
      </c>
      <c r="YA60" s="207" t="s">
        <v>69</v>
      </c>
      <c r="YB60" s="207" t="s">
        <v>69</v>
      </c>
      <c r="YC60" s="207" t="s">
        <v>69</v>
      </c>
      <c r="YD60" s="207" t="s">
        <v>69</v>
      </c>
      <c r="YE60" s="207" t="s">
        <v>69</v>
      </c>
      <c r="YF60" s="207" t="s">
        <v>69</v>
      </c>
      <c r="YG60" s="207" t="s">
        <v>69</v>
      </c>
      <c r="YH60" s="207" t="s">
        <v>69</v>
      </c>
      <c r="YI60" s="207" t="s">
        <v>69</v>
      </c>
      <c r="YJ60" s="207" t="s">
        <v>69</v>
      </c>
      <c r="YK60" s="207" t="s">
        <v>69</v>
      </c>
      <c r="YL60" s="207" t="s">
        <v>69</v>
      </c>
      <c r="YM60" s="207" t="s">
        <v>69</v>
      </c>
      <c r="YN60" s="207" t="s">
        <v>69</v>
      </c>
      <c r="YO60" s="207" t="s">
        <v>69</v>
      </c>
      <c r="YP60" s="207" t="s">
        <v>69</v>
      </c>
      <c r="YQ60" s="207" t="s">
        <v>69</v>
      </c>
      <c r="YR60" s="207" t="s">
        <v>69</v>
      </c>
      <c r="YS60" s="207" t="s">
        <v>69</v>
      </c>
      <c r="YT60" s="207" t="s">
        <v>69</v>
      </c>
      <c r="YU60" s="207" t="s">
        <v>69</v>
      </c>
      <c r="YV60" s="207" t="s">
        <v>69</v>
      </c>
      <c r="YW60" s="207" t="s">
        <v>69</v>
      </c>
      <c r="YX60" s="207" t="s">
        <v>69</v>
      </c>
      <c r="YY60" s="207" t="s">
        <v>69</v>
      </c>
      <c r="YZ60" s="207" t="s">
        <v>69</v>
      </c>
      <c r="ZA60" s="207" t="s">
        <v>69</v>
      </c>
      <c r="ZB60" s="207" t="s">
        <v>69</v>
      </c>
      <c r="ZC60" s="207" t="s">
        <v>69</v>
      </c>
      <c r="ZD60" s="207" t="s">
        <v>69</v>
      </c>
      <c r="ZE60" s="207" t="s">
        <v>69</v>
      </c>
      <c r="ZF60" s="207" t="s">
        <v>69</v>
      </c>
      <c r="ZG60" s="207" t="s">
        <v>69</v>
      </c>
      <c r="ZH60" s="207" t="s">
        <v>69</v>
      </c>
      <c r="ZI60" s="207" t="s">
        <v>69</v>
      </c>
      <c r="ZJ60" s="207" t="s">
        <v>69</v>
      </c>
      <c r="ZK60" s="207" t="s">
        <v>69</v>
      </c>
      <c r="ZL60" s="207" t="s">
        <v>69</v>
      </c>
      <c r="ZM60" s="207" t="s">
        <v>69</v>
      </c>
      <c r="ZN60" s="207" t="s">
        <v>69</v>
      </c>
      <c r="ZO60" s="207" t="s">
        <v>69</v>
      </c>
      <c r="ZP60" s="207" t="s">
        <v>69</v>
      </c>
      <c r="ZQ60" s="207" t="s">
        <v>69</v>
      </c>
      <c r="ZR60" s="207" t="s">
        <v>69</v>
      </c>
      <c r="ZS60" s="207" t="s">
        <v>69</v>
      </c>
      <c r="ZT60" s="207" t="s">
        <v>69</v>
      </c>
      <c r="ZU60" s="207" t="s">
        <v>69</v>
      </c>
      <c r="ZV60" s="207" t="s">
        <v>69</v>
      </c>
      <c r="ZW60" s="207" t="s">
        <v>69</v>
      </c>
      <c r="ZX60" s="207" t="s">
        <v>69</v>
      </c>
      <c r="ZY60" s="207" t="s">
        <v>69</v>
      </c>
      <c r="ZZ60" s="207" t="s">
        <v>69</v>
      </c>
      <c r="AAA60" s="207" t="s">
        <v>158</v>
      </c>
      <c r="AAB60" s="207" t="s">
        <v>158</v>
      </c>
      <c r="AAC60" s="207" t="s">
        <v>158</v>
      </c>
      <c r="AAD60" s="207" t="s">
        <v>158</v>
      </c>
      <c r="AAE60" s="207" t="s">
        <v>158</v>
      </c>
      <c r="AAF60" s="207" t="s">
        <v>158</v>
      </c>
      <c r="AAG60" s="207" t="s">
        <v>158</v>
      </c>
      <c r="AAH60" s="207" t="s">
        <v>158</v>
      </c>
      <c r="AAI60" s="207" t="s">
        <v>158</v>
      </c>
      <c r="AAJ60" s="207" t="s">
        <v>158</v>
      </c>
      <c r="AAK60" s="207" t="s">
        <v>158</v>
      </c>
      <c r="AAL60" s="207" t="s">
        <v>158</v>
      </c>
      <c r="AAM60" s="207" t="s">
        <v>158</v>
      </c>
      <c r="AAN60" s="207" t="s">
        <v>158</v>
      </c>
      <c r="AAO60" s="207" t="s">
        <v>158</v>
      </c>
      <c r="AAP60" s="207" t="s">
        <v>158</v>
      </c>
      <c r="AAQ60" s="207" t="s">
        <v>158</v>
      </c>
      <c r="AAR60" s="207" t="s">
        <v>158</v>
      </c>
      <c r="AAS60" s="207" t="s">
        <v>158</v>
      </c>
      <c r="AAT60" s="207" t="s">
        <v>158</v>
      </c>
      <c r="AAU60" s="207" t="s">
        <v>158</v>
      </c>
      <c r="AAV60" s="207" t="s">
        <v>158</v>
      </c>
      <c r="AAW60" s="207" t="s">
        <v>158</v>
      </c>
      <c r="AAX60" s="207" t="s">
        <v>158</v>
      </c>
      <c r="AAY60" s="207" t="s">
        <v>158</v>
      </c>
      <c r="AAZ60" s="207" t="s">
        <v>158</v>
      </c>
      <c r="ABA60" s="306">
        <f>(ÜBERSICHT!K60)</f>
        <v>0</v>
      </c>
      <c r="ABB60" s="195">
        <f>(ÜBERSICHT!L60)</f>
        <v>0</v>
      </c>
      <c r="ABC60" s="206">
        <f t="shared" si="123"/>
        <v>0</v>
      </c>
      <c r="ABD60" s="34">
        <f t="shared" si="124"/>
        <v>0</v>
      </c>
      <c r="ABE60" s="34">
        <f t="shared" si="125"/>
        <v>0</v>
      </c>
      <c r="ABF60" s="34">
        <f t="shared" si="126"/>
        <v>0</v>
      </c>
      <c r="ABG60" s="34">
        <f t="shared" si="127"/>
        <v>0</v>
      </c>
      <c r="ABH60" s="34">
        <f t="shared" si="128"/>
        <v>0</v>
      </c>
      <c r="ABI60" s="34">
        <f t="shared" si="129"/>
        <v>696</v>
      </c>
      <c r="ABJ60" s="73">
        <f t="shared" si="130"/>
        <v>696</v>
      </c>
      <c r="ABK60" s="28"/>
      <c r="ABM60" s="26"/>
      <c r="ABN60" s="75"/>
      <c r="ABO60" s="28"/>
      <c r="ABP60" s="271" t="str">
        <f>(Mitglieder!C61)</f>
        <v>Zy-///-11</v>
      </c>
      <c r="ABQ60" s="216" t="e">
        <f t="shared" si="103"/>
        <v>#DIV/0!</v>
      </c>
      <c r="ABR60" s="216" t="e">
        <f t="shared" si="104"/>
        <v>#DIV/0!</v>
      </c>
      <c r="ABS60" s="34">
        <f t="shared" si="131"/>
        <v>0</v>
      </c>
      <c r="ABT60" s="34">
        <f t="shared" si="132"/>
        <v>0</v>
      </c>
      <c r="ABU60" s="34">
        <f t="shared" si="133"/>
        <v>0</v>
      </c>
      <c r="ABV60" s="34">
        <f t="shared" si="134"/>
        <v>0</v>
      </c>
      <c r="ABW60" s="34">
        <f t="shared" si="135"/>
        <v>0</v>
      </c>
      <c r="ABX60" s="34">
        <f t="shared" si="136"/>
        <v>31</v>
      </c>
      <c r="ABY60" s="73">
        <f t="shared" si="16"/>
        <v>31</v>
      </c>
      <c r="ABZ60" s="216" t="e">
        <f t="shared" si="105"/>
        <v>#DIV/0!</v>
      </c>
      <c r="ACA60" s="34">
        <f t="shared" si="137"/>
        <v>0</v>
      </c>
      <c r="ACB60" s="34">
        <f t="shared" si="138"/>
        <v>0</v>
      </c>
      <c r="ACC60" s="34">
        <f t="shared" si="139"/>
        <v>0</v>
      </c>
      <c r="ACD60" s="34">
        <f t="shared" si="140"/>
        <v>0</v>
      </c>
      <c r="ACE60" s="34">
        <f t="shared" si="141"/>
        <v>0</v>
      </c>
      <c r="ACF60" s="34">
        <f t="shared" si="142"/>
        <v>31</v>
      </c>
      <c r="ACG60" s="73">
        <f t="shared" si="113"/>
        <v>31</v>
      </c>
      <c r="ACH60" s="216" t="e">
        <f t="shared" si="106"/>
        <v>#DIV/0!</v>
      </c>
      <c r="ACI60" s="34">
        <f t="shared" si="143"/>
        <v>0</v>
      </c>
      <c r="ACJ60" s="34">
        <f t="shared" si="144"/>
        <v>0</v>
      </c>
      <c r="ACK60" s="34">
        <f t="shared" si="145"/>
        <v>0</v>
      </c>
      <c r="ACL60" s="34">
        <f t="shared" si="146"/>
        <v>0</v>
      </c>
      <c r="ACM60" s="34">
        <f t="shared" si="147"/>
        <v>0</v>
      </c>
      <c r="ACN60" s="34">
        <f t="shared" si="148"/>
        <v>31</v>
      </c>
      <c r="ACO60" s="73">
        <f t="shared" si="114"/>
        <v>31</v>
      </c>
      <c r="ACP60" s="216" t="e">
        <f t="shared" si="107"/>
        <v>#DIV/0!</v>
      </c>
      <c r="ACQ60" s="34">
        <f t="shared" si="149"/>
        <v>0</v>
      </c>
      <c r="ACR60" s="34">
        <f t="shared" si="150"/>
        <v>0</v>
      </c>
      <c r="ACS60" s="34">
        <f t="shared" si="151"/>
        <v>0</v>
      </c>
      <c r="ACT60" s="34">
        <f t="shared" si="152"/>
        <v>0</v>
      </c>
      <c r="ACU60" s="34">
        <f t="shared" si="153"/>
        <v>0</v>
      </c>
      <c r="ACV60" s="34">
        <f t="shared" si="154"/>
        <v>30</v>
      </c>
      <c r="ACW60" s="73">
        <f t="shared" si="115"/>
        <v>30</v>
      </c>
      <c r="ACX60" s="216" t="e">
        <f t="shared" si="108"/>
        <v>#DIV/0!</v>
      </c>
      <c r="ACY60" s="34">
        <f t="shared" si="155"/>
        <v>0</v>
      </c>
      <c r="ACZ60" s="34">
        <f t="shared" si="156"/>
        <v>0</v>
      </c>
      <c r="ADA60" s="34">
        <f t="shared" si="157"/>
        <v>0</v>
      </c>
      <c r="ADB60" s="34">
        <f t="shared" si="158"/>
        <v>0</v>
      </c>
      <c r="ADC60" s="34">
        <f t="shared" si="159"/>
        <v>0</v>
      </c>
      <c r="ADD60" s="34">
        <f t="shared" si="160"/>
        <v>31</v>
      </c>
      <c r="ADE60" s="73">
        <f t="shared" si="116"/>
        <v>31</v>
      </c>
      <c r="ADF60" s="216" t="e">
        <f t="shared" si="109"/>
        <v>#DIV/0!</v>
      </c>
      <c r="ADG60" s="34">
        <f t="shared" si="161"/>
        <v>0</v>
      </c>
      <c r="ADH60" s="34">
        <f t="shared" si="162"/>
        <v>0</v>
      </c>
      <c r="ADI60" s="34">
        <f t="shared" si="163"/>
        <v>0</v>
      </c>
      <c r="ADJ60" s="34">
        <f t="shared" si="164"/>
        <v>0</v>
      </c>
      <c r="ADK60" s="34">
        <f t="shared" si="165"/>
        <v>0</v>
      </c>
      <c r="ADL60" s="34">
        <f t="shared" si="166"/>
        <v>30</v>
      </c>
      <c r="ADM60" s="73">
        <f t="shared" si="117"/>
        <v>30</v>
      </c>
      <c r="ADN60" s="216" t="e">
        <f t="shared" si="110"/>
        <v>#DIV/0!</v>
      </c>
      <c r="ADO60" s="34">
        <f t="shared" si="167"/>
        <v>0</v>
      </c>
      <c r="ADP60" s="34">
        <f t="shared" si="168"/>
        <v>0</v>
      </c>
      <c r="ADQ60" s="34">
        <f t="shared" si="169"/>
        <v>0</v>
      </c>
      <c r="ADR60" s="34">
        <f t="shared" si="170"/>
        <v>0</v>
      </c>
      <c r="ADS60" s="34">
        <f t="shared" si="171"/>
        <v>0</v>
      </c>
      <c r="ADT60" s="34">
        <f t="shared" si="172"/>
        <v>31</v>
      </c>
      <c r="ADU60" s="73">
        <f t="shared" si="118"/>
        <v>31</v>
      </c>
      <c r="ADV60" s="216" t="e">
        <f t="shared" si="111"/>
        <v>#DIV/0!</v>
      </c>
      <c r="ADW60" s="34">
        <f t="shared" si="72"/>
        <v>0</v>
      </c>
      <c r="ADX60" s="34">
        <f t="shared" si="73"/>
        <v>0</v>
      </c>
      <c r="ADY60" s="34">
        <f t="shared" si="74"/>
        <v>0</v>
      </c>
      <c r="ADZ60" s="34">
        <f t="shared" si="75"/>
        <v>0</v>
      </c>
      <c r="AEA60" s="34">
        <f t="shared" si="76"/>
        <v>0</v>
      </c>
      <c r="AEB60" s="34">
        <f t="shared" si="77"/>
        <v>31</v>
      </c>
      <c r="AEC60" s="73">
        <f t="shared" si="119"/>
        <v>31</v>
      </c>
      <c r="AED60" s="216" t="e">
        <f t="shared" si="112"/>
        <v>#DIV/0!</v>
      </c>
      <c r="AEE60" s="34">
        <f t="shared" si="79"/>
        <v>0</v>
      </c>
      <c r="AEF60" s="34">
        <f t="shared" si="80"/>
        <v>0</v>
      </c>
      <c r="AEG60" s="34">
        <f t="shared" si="81"/>
        <v>0</v>
      </c>
      <c r="AEH60" s="34">
        <f t="shared" si="82"/>
        <v>0</v>
      </c>
      <c r="AEI60" s="34">
        <f t="shared" si="83"/>
        <v>0</v>
      </c>
      <c r="AEJ60" s="34">
        <f t="shared" si="84"/>
        <v>10</v>
      </c>
      <c r="AEK60" s="73">
        <f t="shared" si="120"/>
        <v>10</v>
      </c>
    </row>
    <row r="61" spans="1:817" x14ac:dyDescent="0.3">
      <c r="A61" s="200"/>
      <c r="B61" s="290"/>
      <c r="C61" s="251" t="str">
        <f>(Mitglieder!C61)</f>
        <v>Zy-///-11</v>
      </c>
      <c r="D61" s="171" t="e">
        <f t="shared" si="121"/>
        <v>#DIV/0!</v>
      </c>
      <c r="E61" s="171" t="e">
        <f t="shared" si="122"/>
        <v>#DIV/0!</v>
      </c>
      <c r="F61" s="56"/>
      <c r="G61" s="207" t="s">
        <v>69</v>
      </c>
      <c r="H61" s="207" t="s">
        <v>69</v>
      </c>
      <c r="I61" s="207" t="s">
        <v>69</v>
      </c>
      <c r="J61" s="207" t="s">
        <v>69</v>
      </c>
      <c r="K61" s="207" t="s">
        <v>69</v>
      </c>
      <c r="L61" s="207" t="s">
        <v>69</v>
      </c>
      <c r="M61" s="207" t="s">
        <v>69</v>
      </c>
      <c r="N61" s="207" t="s">
        <v>69</v>
      </c>
      <c r="O61" s="207" t="s">
        <v>69</v>
      </c>
      <c r="P61" s="207" t="s">
        <v>69</v>
      </c>
      <c r="Q61" s="207" t="s">
        <v>69</v>
      </c>
      <c r="R61" s="207" t="s">
        <v>69</v>
      </c>
      <c r="S61" s="207" t="s">
        <v>69</v>
      </c>
      <c r="T61" s="207" t="s">
        <v>69</v>
      </c>
      <c r="U61" s="207" t="s">
        <v>69</v>
      </c>
      <c r="V61" s="207" t="s">
        <v>69</v>
      </c>
      <c r="W61" s="207" t="s">
        <v>69</v>
      </c>
      <c r="X61" s="207" t="s">
        <v>69</v>
      </c>
      <c r="Y61" s="207" t="s">
        <v>69</v>
      </c>
      <c r="Z61" s="207" t="s">
        <v>69</v>
      </c>
      <c r="AA61" s="207" t="s">
        <v>69</v>
      </c>
      <c r="AB61" s="207" t="s">
        <v>69</v>
      </c>
      <c r="AC61" s="207" t="s">
        <v>69</v>
      </c>
      <c r="AD61" s="207" t="s">
        <v>69</v>
      </c>
      <c r="AE61" s="207" t="s">
        <v>69</v>
      </c>
      <c r="AF61" s="207" t="s">
        <v>69</v>
      </c>
      <c r="AG61" s="207" t="s">
        <v>69</v>
      </c>
      <c r="AH61" s="207" t="s">
        <v>69</v>
      </c>
      <c r="AI61" s="207" t="s">
        <v>69</v>
      </c>
      <c r="AJ61" s="207" t="s">
        <v>69</v>
      </c>
      <c r="AK61" s="207" t="s">
        <v>69</v>
      </c>
      <c r="AL61" s="207" t="s">
        <v>69</v>
      </c>
      <c r="AM61" s="207" t="s">
        <v>69</v>
      </c>
      <c r="AN61" s="207" t="s">
        <v>69</v>
      </c>
      <c r="AO61" s="207" t="s">
        <v>69</v>
      </c>
      <c r="AP61" s="207" t="s">
        <v>69</v>
      </c>
      <c r="AQ61" s="207" t="s">
        <v>69</v>
      </c>
      <c r="AR61" s="207" t="s">
        <v>69</v>
      </c>
      <c r="AS61" s="207" t="s">
        <v>69</v>
      </c>
      <c r="AT61" s="207" t="s">
        <v>69</v>
      </c>
      <c r="AU61" s="207" t="s">
        <v>69</v>
      </c>
      <c r="AV61" s="207" t="s">
        <v>69</v>
      </c>
      <c r="AW61" s="207" t="s">
        <v>69</v>
      </c>
      <c r="AX61" s="207" t="s">
        <v>69</v>
      </c>
      <c r="AY61" s="207" t="s">
        <v>69</v>
      </c>
      <c r="AZ61" s="207" t="s">
        <v>69</v>
      </c>
      <c r="BA61" s="207" t="s">
        <v>69</v>
      </c>
      <c r="BB61" s="207" t="s">
        <v>69</v>
      </c>
      <c r="BC61" s="207" t="s">
        <v>69</v>
      </c>
      <c r="BD61" s="207" t="s">
        <v>69</v>
      </c>
      <c r="BE61" s="207" t="s">
        <v>69</v>
      </c>
      <c r="BF61" s="207" t="s">
        <v>69</v>
      </c>
      <c r="BG61" s="207" t="s">
        <v>69</v>
      </c>
      <c r="BH61" s="207" t="s">
        <v>69</v>
      </c>
      <c r="BI61" s="207" t="s">
        <v>69</v>
      </c>
      <c r="BJ61" s="207" t="s">
        <v>69</v>
      </c>
      <c r="BK61" s="207" t="s">
        <v>69</v>
      </c>
      <c r="BL61" s="207" t="s">
        <v>69</v>
      </c>
      <c r="BM61" s="207" t="s">
        <v>69</v>
      </c>
      <c r="BN61" s="207" t="s">
        <v>69</v>
      </c>
      <c r="BO61" s="207" t="s">
        <v>69</v>
      </c>
      <c r="BP61" s="207" t="s">
        <v>69</v>
      </c>
      <c r="BQ61" s="207" t="s">
        <v>69</v>
      </c>
      <c r="BR61" s="207" t="s">
        <v>69</v>
      </c>
      <c r="BS61" s="207" t="s">
        <v>69</v>
      </c>
      <c r="BT61" s="207" t="s">
        <v>69</v>
      </c>
      <c r="BU61" s="207" t="s">
        <v>69</v>
      </c>
      <c r="BV61" s="207" t="s">
        <v>69</v>
      </c>
      <c r="BW61" s="207" t="s">
        <v>69</v>
      </c>
      <c r="BX61" s="207" t="s">
        <v>69</v>
      </c>
      <c r="BY61" s="207" t="s">
        <v>69</v>
      </c>
      <c r="BZ61" s="207" t="s">
        <v>69</v>
      </c>
      <c r="CA61" s="207" t="s">
        <v>69</v>
      </c>
      <c r="CB61" s="207" t="s">
        <v>69</v>
      </c>
      <c r="CC61" s="207" t="s">
        <v>69</v>
      </c>
      <c r="CD61" s="207" t="s">
        <v>69</v>
      </c>
      <c r="CE61" s="207" t="s">
        <v>69</v>
      </c>
      <c r="CF61" s="207" t="s">
        <v>69</v>
      </c>
      <c r="CG61" s="207" t="s">
        <v>69</v>
      </c>
      <c r="CH61" s="207" t="s">
        <v>69</v>
      </c>
      <c r="CI61" s="207" t="s">
        <v>69</v>
      </c>
      <c r="CJ61" s="207" t="s">
        <v>69</v>
      </c>
      <c r="CK61" s="207" t="s">
        <v>69</v>
      </c>
      <c r="CL61" s="207" t="s">
        <v>69</v>
      </c>
      <c r="CM61" s="207" t="s">
        <v>69</v>
      </c>
      <c r="CN61" s="207" t="s">
        <v>69</v>
      </c>
      <c r="CO61" s="207" t="s">
        <v>69</v>
      </c>
      <c r="CP61" s="207" t="s">
        <v>69</v>
      </c>
      <c r="CQ61" s="207" t="s">
        <v>69</v>
      </c>
      <c r="CR61" s="207" t="s">
        <v>69</v>
      </c>
      <c r="CS61" s="207" t="s">
        <v>69</v>
      </c>
      <c r="CT61" s="207" t="s">
        <v>69</v>
      </c>
      <c r="CU61" s="207" t="s">
        <v>69</v>
      </c>
      <c r="CV61" s="207" t="s">
        <v>69</v>
      </c>
      <c r="CW61" s="207" t="s">
        <v>69</v>
      </c>
      <c r="CX61" s="207" t="s">
        <v>69</v>
      </c>
      <c r="CY61" s="207" t="s">
        <v>69</v>
      </c>
      <c r="CZ61" s="207" t="s">
        <v>69</v>
      </c>
      <c r="DA61" s="207" t="s">
        <v>69</v>
      </c>
      <c r="DB61" s="207" t="s">
        <v>69</v>
      </c>
      <c r="DC61" s="207" t="s">
        <v>69</v>
      </c>
      <c r="DD61" s="207" t="s">
        <v>69</v>
      </c>
      <c r="DE61" s="207" t="s">
        <v>69</v>
      </c>
      <c r="DF61" s="207" t="s">
        <v>69</v>
      </c>
      <c r="DG61" s="207" t="s">
        <v>69</v>
      </c>
      <c r="DH61" s="207" t="s">
        <v>69</v>
      </c>
      <c r="DI61" s="207" t="s">
        <v>69</v>
      </c>
      <c r="DJ61" s="207" t="s">
        <v>69</v>
      </c>
      <c r="DK61" s="207" t="s">
        <v>69</v>
      </c>
      <c r="DL61" s="207" t="s">
        <v>69</v>
      </c>
      <c r="DM61" s="207" t="s">
        <v>69</v>
      </c>
      <c r="DN61" s="207" t="s">
        <v>69</v>
      </c>
      <c r="DO61" s="207" t="s">
        <v>69</v>
      </c>
      <c r="DP61" s="207" t="s">
        <v>69</v>
      </c>
      <c r="DQ61" s="207" t="s">
        <v>69</v>
      </c>
      <c r="DR61" s="207" t="s">
        <v>69</v>
      </c>
      <c r="DS61" s="207" t="s">
        <v>69</v>
      </c>
      <c r="DT61" s="207" t="s">
        <v>69</v>
      </c>
      <c r="DU61" s="207" t="s">
        <v>69</v>
      </c>
      <c r="DV61" s="207" t="s">
        <v>69</v>
      </c>
      <c r="DW61" s="207" t="s">
        <v>69</v>
      </c>
      <c r="DX61" s="207" t="s">
        <v>69</v>
      </c>
      <c r="DY61" s="207" t="s">
        <v>69</v>
      </c>
      <c r="DZ61" s="207" t="s">
        <v>69</v>
      </c>
      <c r="EA61" s="207" t="s">
        <v>69</v>
      </c>
      <c r="EB61" s="207" t="s">
        <v>69</v>
      </c>
      <c r="EC61" s="207" t="s">
        <v>69</v>
      </c>
      <c r="ED61" s="207" t="s">
        <v>69</v>
      </c>
      <c r="EE61" s="207" t="s">
        <v>69</v>
      </c>
      <c r="EF61" s="207" t="s">
        <v>69</v>
      </c>
      <c r="EG61" s="207" t="s">
        <v>69</v>
      </c>
      <c r="EH61" s="207" t="s">
        <v>69</v>
      </c>
      <c r="EI61" s="207" t="s">
        <v>69</v>
      </c>
      <c r="EJ61" s="207" t="s">
        <v>69</v>
      </c>
      <c r="EK61" s="207" t="s">
        <v>69</v>
      </c>
      <c r="EL61" s="207" t="s">
        <v>69</v>
      </c>
      <c r="EM61" s="207" t="s">
        <v>69</v>
      </c>
      <c r="EN61" s="207" t="s">
        <v>69</v>
      </c>
      <c r="EO61" s="207" t="s">
        <v>69</v>
      </c>
      <c r="EP61" s="207" t="s">
        <v>69</v>
      </c>
      <c r="EQ61" s="207" t="s">
        <v>69</v>
      </c>
      <c r="ER61" s="207" t="s">
        <v>69</v>
      </c>
      <c r="ES61" s="207" t="s">
        <v>69</v>
      </c>
      <c r="ET61" s="207" t="s">
        <v>69</v>
      </c>
      <c r="EU61" s="207" t="s">
        <v>69</v>
      </c>
      <c r="EV61" s="207" t="s">
        <v>69</v>
      </c>
      <c r="EW61" s="207" t="s">
        <v>69</v>
      </c>
      <c r="EX61" s="207" t="s">
        <v>69</v>
      </c>
      <c r="EY61" s="207" t="s">
        <v>69</v>
      </c>
      <c r="EZ61" s="207" t="s">
        <v>69</v>
      </c>
      <c r="FA61" s="207" t="s">
        <v>69</v>
      </c>
      <c r="FB61" s="207" t="s">
        <v>69</v>
      </c>
      <c r="FC61" s="207" t="s">
        <v>69</v>
      </c>
      <c r="FD61" s="207" t="s">
        <v>69</v>
      </c>
      <c r="FE61" s="207" t="s">
        <v>69</v>
      </c>
      <c r="FF61" s="207" t="s">
        <v>69</v>
      </c>
      <c r="FG61" s="207" t="s">
        <v>69</v>
      </c>
      <c r="FH61" s="207" t="s">
        <v>69</v>
      </c>
      <c r="FI61" s="207" t="s">
        <v>69</v>
      </c>
      <c r="FJ61" s="207" t="s">
        <v>69</v>
      </c>
      <c r="FK61" s="207" t="s">
        <v>69</v>
      </c>
      <c r="FL61" s="207" t="s">
        <v>69</v>
      </c>
      <c r="FM61" s="207" t="s">
        <v>69</v>
      </c>
      <c r="FN61" s="207" t="s">
        <v>69</v>
      </c>
      <c r="FO61" s="207" t="s">
        <v>69</v>
      </c>
      <c r="FP61" s="207" t="s">
        <v>69</v>
      </c>
      <c r="FQ61" s="207" t="s">
        <v>69</v>
      </c>
      <c r="FR61" s="207" t="s">
        <v>69</v>
      </c>
      <c r="FS61" s="207" t="s">
        <v>69</v>
      </c>
      <c r="FT61" s="207" t="s">
        <v>69</v>
      </c>
      <c r="FU61" s="207" t="s">
        <v>69</v>
      </c>
      <c r="FV61" s="207" t="s">
        <v>69</v>
      </c>
      <c r="FW61" s="207" t="s">
        <v>69</v>
      </c>
      <c r="FX61" s="207" t="s">
        <v>69</v>
      </c>
      <c r="FY61" s="207" t="s">
        <v>69</v>
      </c>
      <c r="FZ61" s="207" t="s">
        <v>69</v>
      </c>
      <c r="GA61" s="207" t="s">
        <v>69</v>
      </c>
      <c r="GB61" s="207" t="s">
        <v>69</v>
      </c>
      <c r="GC61" s="207" t="s">
        <v>69</v>
      </c>
      <c r="GD61" s="207" t="s">
        <v>69</v>
      </c>
      <c r="GE61" s="207" t="s">
        <v>69</v>
      </c>
      <c r="GF61" s="207" t="s">
        <v>69</v>
      </c>
      <c r="GG61" s="207" t="s">
        <v>69</v>
      </c>
      <c r="GH61" s="207" t="s">
        <v>69</v>
      </c>
      <c r="GI61" s="207" t="s">
        <v>69</v>
      </c>
      <c r="GJ61" s="207" t="s">
        <v>69</v>
      </c>
      <c r="GK61" s="207" t="s">
        <v>69</v>
      </c>
      <c r="GL61" s="207" t="s">
        <v>69</v>
      </c>
      <c r="GM61" s="207" t="s">
        <v>69</v>
      </c>
      <c r="GN61" s="207" t="s">
        <v>69</v>
      </c>
      <c r="GO61" s="207" t="s">
        <v>69</v>
      </c>
      <c r="GP61" s="207" t="s">
        <v>69</v>
      </c>
      <c r="GQ61" s="207" t="s">
        <v>69</v>
      </c>
      <c r="GR61" s="207" t="s">
        <v>69</v>
      </c>
      <c r="GS61" s="207" t="s">
        <v>69</v>
      </c>
      <c r="GT61" s="207" t="s">
        <v>69</v>
      </c>
      <c r="GU61" s="207" t="s">
        <v>69</v>
      </c>
      <c r="GV61" s="207" t="s">
        <v>69</v>
      </c>
      <c r="GW61" s="207" t="s">
        <v>69</v>
      </c>
      <c r="GX61" s="207" t="s">
        <v>69</v>
      </c>
      <c r="GY61" s="207" t="s">
        <v>69</v>
      </c>
      <c r="GZ61" s="207" t="s">
        <v>69</v>
      </c>
      <c r="HA61" s="207" t="s">
        <v>69</v>
      </c>
      <c r="HB61" s="207" t="s">
        <v>69</v>
      </c>
      <c r="HC61" s="207" t="s">
        <v>69</v>
      </c>
      <c r="HD61" s="207" t="s">
        <v>69</v>
      </c>
      <c r="HE61" s="207" t="s">
        <v>69</v>
      </c>
      <c r="HF61" s="207" t="s">
        <v>69</v>
      </c>
      <c r="HG61" s="207" t="s">
        <v>69</v>
      </c>
      <c r="HH61" s="207" t="s">
        <v>69</v>
      </c>
      <c r="HI61" s="207" t="s">
        <v>69</v>
      </c>
      <c r="HJ61" s="207" t="s">
        <v>69</v>
      </c>
      <c r="HK61" s="207" t="s">
        <v>69</v>
      </c>
      <c r="HL61" s="207" t="s">
        <v>69</v>
      </c>
      <c r="HM61" s="207" t="s">
        <v>69</v>
      </c>
      <c r="HN61" s="207" t="s">
        <v>69</v>
      </c>
      <c r="HO61" s="207" t="s">
        <v>69</v>
      </c>
      <c r="HP61" s="207" t="s">
        <v>69</v>
      </c>
      <c r="HQ61" s="207" t="s">
        <v>69</v>
      </c>
      <c r="HR61" s="207" t="s">
        <v>69</v>
      </c>
      <c r="HS61" s="207" t="s">
        <v>69</v>
      </c>
      <c r="HT61" s="207" t="s">
        <v>69</v>
      </c>
      <c r="HU61" s="207" t="s">
        <v>69</v>
      </c>
      <c r="HV61" s="207" t="s">
        <v>69</v>
      </c>
      <c r="HW61" s="207" t="s">
        <v>69</v>
      </c>
      <c r="HX61" s="207" t="s">
        <v>69</v>
      </c>
      <c r="HY61" s="207" t="s">
        <v>69</v>
      </c>
      <c r="HZ61" s="207" t="s">
        <v>69</v>
      </c>
      <c r="IA61" s="207" t="s">
        <v>69</v>
      </c>
      <c r="IB61" s="207" t="s">
        <v>69</v>
      </c>
      <c r="IC61" s="207" t="s">
        <v>69</v>
      </c>
      <c r="ID61" s="207" t="s">
        <v>69</v>
      </c>
      <c r="IE61" s="207" t="s">
        <v>69</v>
      </c>
      <c r="IF61" s="207" t="s">
        <v>69</v>
      </c>
      <c r="IG61" s="207" t="s">
        <v>69</v>
      </c>
      <c r="IH61" s="207" t="s">
        <v>69</v>
      </c>
      <c r="II61" s="207" t="s">
        <v>69</v>
      </c>
      <c r="IJ61" s="207" t="s">
        <v>69</v>
      </c>
      <c r="IK61" s="207" t="s">
        <v>69</v>
      </c>
      <c r="IL61" s="207" t="s">
        <v>69</v>
      </c>
      <c r="IM61" s="207" t="s">
        <v>69</v>
      </c>
      <c r="IN61" s="207" t="s">
        <v>69</v>
      </c>
      <c r="IO61" s="207" t="s">
        <v>69</v>
      </c>
      <c r="IP61" s="207" t="s">
        <v>69</v>
      </c>
      <c r="IQ61" s="207" t="s">
        <v>69</v>
      </c>
      <c r="IR61" s="207" t="s">
        <v>69</v>
      </c>
      <c r="IS61" s="207" t="s">
        <v>69</v>
      </c>
      <c r="IT61" s="207" t="s">
        <v>69</v>
      </c>
      <c r="IU61" s="207" t="s">
        <v>69</v>
      </c>
      <c r="IV61" s="207" t="s">
        <v>69</v>
      </c>
      <c r="IW61" s="207" t="s">
        <v>69</v>
      </c>
      <c r="IX61" s="207" t="s">
        <v>69</v>
      </c>
      <c r="IY61" s="207" t="s">
        <v>69</v>
      </c>
      <c r="IZ61" s="207" t="s">
        <v>69</v>
      </c>
      <c r="JA61" s="207" t="s">
        <v>69</v>
      </c>
      <c r="JB61" s="207" t="s">
        <v>69</v>
      </c>
      <c r="JC61" s="207" t="s">
        <v>69</v>
      </c>
      <c r="JD61" s="207" t="s">
        <v>69</v>
      </c>
      <c r="JE61" s="207" t="s">
        <v>69</v>
      </c>
      <c r="JF61" s="207" t="s">
        <v>69</v>
      </c>
      <c r="JG61" s="207" t="s">
        <v>69</v>
      </c>
      <c r="JH61" s="207" t="s">
        <v>69</v>
      </c>
      <c r="JI61" s="207" t="s">
        <v>69</v>
      </c>
      <c r="JJ61" s="207" t="s">
        <v>69</v>
      </c>
      <c r="JK61" s="207" t="s">
        <v>69</v>
      </c>
      <c r="JL61" s="207" t="s">
        <v>69</v>
      </c>
      <c r="JM61" s="207" t="s">
        <v>69</v>
      </c>
      <c r="JN61" s="207" t="s">
        <v>69</v>
      </c>
      <c r="JO61" s="207" t="s">
        <v>69</v>
      </c>
      <c r="JP61" s="207" t="s">
        <v>69</v>
      </c>
      <c r="JQ61" s="207" t="s">
        <v>69</v>
      </c>
      <c r="JR61" s="207" t="s">
        <v>69</v>
      </c>
      <c r="JS61" s="207" t="s">
        <v>69</v>
      </c>
      <c r="JT61" s="207" t="s">
        <v>69</v>
      </c>
      <c r="JU61" s="207" t="s">
        <v>69</v>
      </c>
      <c r="JV61" s="207" t="s">
        <v>69</v>
      </c>
      <c r="JW61" s="207" t="s">
        <v>69</v>
      </c>
      <c r="JX61" s="207" t="s">
        <v>69</v>
      </c>
      <c r="JY61" s="207" t="s">
        <v>69</v>
      </c>
      <c r="JZ61" s="207" t="s">
        <v>69</v>
      </c>
      <c r="KA61" s="207" t="s">
        <v>69</v>
      </c>
      <c r="KB61" s="207" t="s">
        <v>69</v>
      </c>
      <c r="KC61" s="207" t="s">
        <v>69</v>
      </c>
      <c r="KD61" s="207" t="s">
        <v>69</v>
      </c>
      <c r="KE61" s="207" t="s">
        <v>69</v>
      </c>
      <c r="KF61" s="207" t="s">
        <v>69</v>
      </c>
      <c r="KG61" s="207" t="s">
        <v>69</v>
      </c>
      <c r="KH61" s="207" t="s">
        <v>69</v>
      </c>
      <c r="KI61" s="207" t="s">
        <v>69</v>
      </c>
      <c r="KJ61" s="207" t="s">
        <v>69</v>
      </c>
      <c r="KK61" s="207" t="s">
        <v>69</v>
      </c>
      <c r="KL61" s="207" t="s">
        <v>69</v>
      </c>
      <c r="KM61" s="207" t="s">
        <v>69</v>
      </c>
      <c r="KN61" s="207" t="s">
        <v>69</v>
      </c>
      <c r="KO61" s="207" t="s">
        <v>69</v>
      </c>
      <c r="KP61" s="207" t="s">
        <v>69</v>
      </c>
      <c r="KQ61" s="207" t="s">
        <v>69</v>
      </c>
      <c r="KR61" s="207" t="s">
        <v>69</v>
      </c>
      <c r="KS61" s="207" t="s">
        <v>69</v>
      </c>
      <c r="KT61" s="207" t="s">
        <v>69</v>
      </c>
      <c r="KU61" s="207" t="s">
        <v>69</v>
      </c>
      <c r="KV61" s="207" t="s">
        <v>69</v>
      </c>
      <c r="KW61" s="207" t="s">
        <v>69</v>
      </c>
      <c r="KX61" s="207" t="s">
        <v>69</v>
      </c>
      <c r="KY61" s="207" t="s">
        <v>69</v>
      </c>
      <c r="KZ61" s="207" t="s">
        <v>69</v>
      </c>
      <c r="LA61" s="207" t="s">
        <v>69</v>
      </c>
      <c r="LB61" s="207" t="s">
        <v>69</v>
      </c>
      <c r="LC61" s="207" t="s">
        <v>69</v>
      </c>
      <c r="LD61" s="207" t="s">
        <v>69</v>
      </c>
      <c r="LE61" s="207" t="s">
        <v>69</v>
      </c>
      <c r="LF61" s="207" t="s">
        <v>69</v>
      </c>
      <c r="LG61" s="207" t="s">
        <v>69</v>
      </c>
      <c r="LH61" s="207" t="s">
        <v>69</v>
      </c>
      <c r="LI61" s="207" t="s">
        <v>69</v>
      </c>
      <c r="LJ61" s="207" t="s">
        <v>69</v>
      </c>
      <c r="LK61" s="207" t="s">
        <v>69</v>
      </c>
      <c r="LL61" s="207" t="s">
        <v>69</v>
      </c>
      <c r="LM61" s="207" t="s">
        <v>69</v>
      </c>
      <c r="LN61" s="207" t="s">
        <v>69</v>
      </c>
      <c r="LO61" s="207" t="s">
        <v>69</v>
      </c>
      <c r="LP61" s="207" t="s">
        <v>69</v>
      </c>
      <c r="LQ61" s="207" t="s">
        <v>69</v>
      </c>
      <c r="LR61" s="207" t="s">
        <v>69</v>
      </c>
      <c r="LS61" s="207" t="s">
        <v>69</v>
      </c>
      <c r="LT61" s="207" t="s">
        <v>69</v>
      </c>
      <c r="LU61" s="207" t="s">
        <v>69</v>
      </c>
      <c r="LV61" s="207" t="s">
        <v>69</v>
      </c>
      <c r="LW61" s="207" t="s">
        <v>69</v>
      </c>
      <c r="LX61" s="207" t="s">
        <v>69</v>
      </c>
      <c r="LY61" s="207" t="s">
        <v>69</v>
      </c>
      <c r="LZ61" s="207" t="s">
        <v>69</v>
      </c>
      <c r="MA61" s="207" t="s">
        <v>69</v>
      </c>
      <c r="MB61" s="207" t="s">
        <v>69</v>
      </c>
      <c r="MC61" s="207" t="s">
        <v>69</v>
      </c>
      <c r="MD61" s="207" t="s">
        <v>69</v>
      </c>
      <c r="ME61" s="207" t="s">
        <v>69</v>
      </c>
      <c r="MF61" s="207" t="s">
        <v>69</v>
      </c>
      <c r="MG61" s="207" t="s">
        <v>69</v>
      </c>
      <c r="MH61" s="207" t="s">
        <v>69</v>
      </c>
      <c r="MI61" s="207" t="s">
        <v>69</v>
      </c>
      <c r="MJ61" s="207" t="s">
        <v>69</v>
      </c>
      <c r="MK61" s="207" t="s">
        <v>69</v>
      </c>
      <c r="ML61" s="207" t="s">
        <v>69</v>
      </c>
      <c r="MM61" s="207" t="s">
        <v>69</v>
      </c>
      <c r="MN61" s="207" t="s">
        <v>69</v>
      </c>
      <c r="MO61" s="207" t="s">
        <v>69</v>
      </c>
      <c r="MP61" s="207" t="s">
        <v>69</v>
      </c>
      <c r="MQ61" s="207" t="s">
        <v>69</v>
      </c>
      <c r="MR61" s="207" t="s">
        <v>69</v>
      </c>
      <c r="MS61" s="207" t="s">
        <v>69</v>
      </c>
      <c r="MT61" s="207" t="s">
        <v>69</v>
      </c>
      <c r="MU61" s="207" t="s">
        <v>69</v>
      </c>
      <c r="MV61" s="207" t="s">
        <v>69</v>
      </c>
      <c r="MW61" s="207" t="s">
        <v>69</v>
      </c>
      <c r="MX61" s="207" t="s">
        <v>69</v>
      </c>
      <c r="MY61" s="207" t="s">
        <v>69</v>
      </c>
      <c r="MZ61" s="207" t="s">
        <v>69</v>
      </c>
      <c r="NA61" s="207" t="s">
        <v>69</v>
      </c>
      <c r="NB61" s="207" t="s">
        <v>69</v>
      </c>
      <c r="NC61" s="207" t="s">
        <v>69</v>
      </c>
      <c r="ND61" s="207" t="s">
        <v>69</v>
      </c>
      <c r="NE61" s="207" t="s">
        <v>69</v>
      </c>
      <c r="NF61" s="207" t="s">
        <v>69</v>
      </c>
      <c r="NG61" s="207" t="s">
        <v>69</v>
      </c>
      <c r="NH61" s="207" t="s">
        <v>69</v>
      </c>
      <c r="NI61" s="207" t="s">
        <v>69</v>
      </c>
      <c r="NJ61" s="207" t="s">
        <v>69</v>
      </c>
      <c r="NK61" s="207" t="s">
        <v>69</v>
      </c>
      <c r="NL61" s="207" t="s">
        <v>69</v>
      </c>
      <c r="NM61" s="207" t="s">
        <v>69</v>
      </c>
      <c r="NN61" s="207" t="s">
        <v>69</v>
      </c>
      <c r="NO61" s="207" t="s">
        <v>69</v>
      </c>
      <c r="NP61" s="207" t="s">
        <v>69</v>
      </c>
      <c r="NQ61" s="207" t="s">
        <v>69</v>
      </c>
      <c r="NR61" s="207" t="s">
        <v>69</v>
      </c>
      <c r="NS61" s="207" t="s">
        <v>69</v>
      </c>
      <c r="NT61" s="207" t="s">
        <v>69</v>
      </c>
      <c r="NU61" s="207" t="s">
        <v>69</v>
      </c>
      <c r="NV61" s="207" t="s">
        <v>69</v>
      </c>
      <c r="NW61" s="207" t="s">
        <v>69</v>
      </c>
      <c r="NX61" s="207" t="s">
        <v>69</v>
      </c>
      <c r="NY61" s="207" t="s">
        <v>69</v>
      </c>
      <c r="NZ61" s="207" t="s">
        <v>69</v>
      </c>
      <c r="OA61" s="207" t="s">
        <v>69</v>
      </c>
      <c r="OB61" s="207" t="s">
        <v>69</v>
      </c>
      <c r="OC61" s="207" t="s">
        <v>69</v>
      </c>
      <c r="OD61" s="207" t="s">
        <v>69</v>
      </c>
      <c r="OE61" s="207" t="s">
        <v>69</v>
      </c>
      <c r="OF61" s="207" t="s">
        <v>69</v>
      </c>
      <c r="OG61" s="207" t="s">
        <v>69</v>
      </c>
      <c r="OH61" s="207" t="s">
        <v>69</v>
      </c>
      <c r="OI61" s="207" t="s">
        <v>69</v>
      </c>
      <c r="OJ61" s="207" t="s">
        <v>69</v>
      </c>
      <c r="OK61" s="207" t="s">
        <v>69</v>
      </c>
      <c r="OL61" s="207" t="s">
        <v>69</v>
      </c>
      <c r="OM61" s="207" t="s">
        <v>69</v>
      </c>
      <c r="ON61" s="207" t="s">
        <v>69</v>
      </c>
      <c r="OO61" s="207" t="s">
        <v>69</v>
      </c>
      <c r="OP61" s="207" t="s">
        <v>69</v>
      </c>
      <c r="OQ61" s="207" t="s">
        <v>69</v>
      </c>
      <c r="OR61" s="207" t="s">
        <v>69</v>
      </c>
      <c r="OS61" s="207" t="s">
        <v>69</v>
      </c>
      <c r="OT61" s="207" t="s">
        <v>69</v>
      </c>
      <c r="OU61" s="207" t="s">
        <v>69</v>
      </c>
      <c r="OV61" s="207" t="s">
        <v>69</v>
      </c>
      <c r="OW61" s="207" t="s">
        <v>69</v>
      </c>
      <c r="OX61" s="207" t="s">
        <v>69</v>
      </c>
      <c r="OY61" s="207" t="s">
        <v>69</v>
      </c>
      <c r="OZ61" s="207" t="s">
        <v>69</v>
      </c>
      <c r="PA61" s="207" t="s">
        <v>69</v>
      </c>
      <c r="PB61" s="207" t="s">
        <v>69</v>
      </c>
      <c r="PC61" s="207" t="s">
        <v>69</v>
      </c>
      <c r="PD61" s="207" t="s">
        <v>69</v>
      </c>
      <c r="PE61" s="207" t="s">
        <v>69</v>
      </c>
      <c r="PF61" s="207" t="s">
        <v>69</v>
      </c>
      <c r="PG61" s="207" t="s">
        <v>69</v>
      </c>
      <c r="PH61" s="207" t="s">
        <v>69</v>
      </c>
      <c r="PI61" s="207" t="s">
        <v>69</v>
      </c>
      <c r="PJ61" s="207" t="s">
        <v>69</v>
      </c>
      <c r="PK61" s="207" t="s">
        <v>69</v>
      </c>
      <c r="PL61" s="207" t="s">
        <v>69</v>
      </c>
      <c r="PM61" s="207" t="s">
        <v>69</v>
      </c>
      <c r="PN61" s="207" t="s">
        <v>69</v>
      </c>
      <c r="PO61" s="207" t="s">
        <v>69</v>
      </c>
      <c r="PP61" s="207" t="s">
        <v>69</v>
      </c>
      <c r="PQ61" s="207" t="s">
        <v>69</v>
      </c>
      <c r="PR61" s="207" t="s">
        <v>69</v>
      </c>
      <c r="PS61" s="207" t="s">
        <v>69</v>
      </c>
      <c r="PT61" s="207" t="s">
        <v>69</v>
      </c>
      <c r="PU61" s="207" t="s">
        <v>69</v>
      </c>
      <c r="PV61" s="207" t="s">
        <v>69</v>
      </c>
      <c r="PW61" s="207" t="s">
        <v>69</v>
      </c>
      <c r="PX61" s="207" t="s">
        <v>69</v>
      </c>
      <c r="PY61" s="207" t="s">
        <v>69</v>
      </c>
      <c r="PZ61" s="207" t="s">
        <v>69</v>
      </c>
      <c r="QA61" s="207" t="s">
        <v>69</v>
      </c>
      <c r="QB61" s="207" t="s">
        <v>69</v>
      </c>
      <c r="QC61" s="207" t="s">
        <v>69</v>
      </c>
      <c r="QD61" s="207" t="s">
        <v>69</v>
      </c>
      <c r="QE61" s="207" t="s">
        <v>69</v>
      </c>
      <c r="QF61" s="207" t="s">
        <v>69</v>
      </c>
      <c r="QG61" s="207" t="s">
        <v>69</v>
      </c>
      <c r="QH61" s="207" t="s">
        <v>69</v>
      </c>
      <c r="QI61" s="207" t="s">
        <v>69</v>
      </c>
      <c r="QJ61" s="207" t="s">
        <v>69</v>
      </c>
      <c r="QK61" s="207" t="s">
        <v>69</v>
      </c>
      <c r="QL61" s="207" t="s">
        <v>69</v>
      </c>
      <c r="QM61" s="207" t="s">
        <v>69</v>
      </c>
      <c r="QN61" s="207" t="s">
        <v>69</v>
      </c>
      <c r="QO61" s="207" t="s">
        <v>69</v>
      </c>
      <c r="QP61" s="207" t="s">
        <v>69</v>
      </c>
      <c r="QQ61" s="207" t="s">
        <v>69</v>
      </c>
      <c r="QR61" s="207" t="s">
        <v>69</v>
      </c>
      <c r="QS61" s="207" t="s">
        <v>69</v>
      </c>
      <c r="QT61" s="207" t="s">
        <v>69</v>
      </c>
      <c r="QU61" s="207" t="s">
        <v>69</v>
      </c>
      <c r="QV61" s="207" t="s">
        <v>69</v>
      </c>
      <c r="QW61" s="207" t="s">
        <v>69</v>
      </c>
      <c r="QX61" s="207" t="s">
        <v>69</v>
      </c>
      <c r="QY61" s="207" t="s">
        <v>69</v>
      </c>
      <c r="QZ61" s="207" t="s">
        <v>69</v>
      </c>
      <c r="RA61" s="207" t="s">
        <v>69</v>
      </c>
      <c r="RB61" s="207" t="s">
        <v>69</v>
      </c>
      <c r="RC61" s="207" t="s">
        <v>69</v>
      </c>
      <c r="RD61" s="207" t="s">
        <v>69</v>
      </c>
      <c r="RE61" s="207" t="s">
        <v>69</v>
      </c>
      <c r="RF61" s="207" t="s">
        <v>69</v>
      </c>
      <c r="RG61" s="207" t="s">
        <v>69</v>
      </c>
      <c r="RH61" s="207" t="s">
        <v>69</v>
      </c>
      <c r="RI61" s="207" t="s">
        <v>69</v>
      </c>
      <c r="RJ61" s="207" t="s">
        <v>69</v>
      </c>
      <c r="RK61" s="207" t="s">
        <v>69</v>
      </c>
      <c r="RL61" s="207" t="s">
        <v>69</v>
      </c>
      <c r="RM61" s="207" t="s">
        <v>69</v>
      </c>
      <c r="RN61" s="207" t="s">
        <v>69</v>
      </c>
      <c r="RO61" s="207" t="s">
        <v>69</v>
      </c>
      <c r="RP61" s="207" t="s">
        <v>69</v>
      </c>
      <c r="RQ61" s="207" t="s">
        <v>69</v>
      </c>
      <c r="RR61" s="207" t="s">
        <v>69</v>
      </c>
      <c r="RS61" s="207" t="s">
        <v>69</v>
      </c>
      <c r="RT61" s="207" t="s">
        <v>69</v>
      </c>
      <c r="RU61" s="207" t="s">
        <v>69</v>
      </c>
      <c r="RV61" s="207" t="s">
        <v>69</v>
      </c>
      <c r="RW61" s="207" t="s">
        <v>69</v>
      </c>
      <c r="RX61" s="207" t="s">
        <v>69</v>
      </c>
      <c r="RY61" s="207" t="s">
        <v>69</v>
      </c>
      <c r="RZ61" s="207" t="s">
        <v>69</v>
      </c>
      <c r="SA61" s="207" t="s">
        <v>69</v>
      </c>
      <c r="SB61" s="207" t="s">
        <v>69</v>
      </c>
      <c r="SC61" s="207" t="s">
        <v>69</v>
      </c>
      <c r="SD61" s="207" t="s">
        <v>69</v>
      </c>
      <c r="SE61" s="207" t="s">
        <v>69</v>
      </c>
      <c r="SF61" s="207" t="s">
        <v>69</v>
      </c>
      <c r="SG61" s="207" t="s">
        <v>69</v>
      </c>
      <c r="SH61" s="207" t="s">
        <v>69</v>
      </c>
      <c r="SI61" s="207" t="s">
        <v>69</v>
      </c>
      <c r="SJ61" s="207" t="s">
        <v>69</v>
      </c>
      <c r="SK61" s="207" t="s">
        <v>69</v>
      </c>
      <c r="SL61" s="207" t="s">
        <v>69</v>
      </c>
      <c r="SM61" s="207" t="s">
        <v>69</v>
      </c>
      <c r="SN61" s="207" t="s">
        <v>69</v>
      </c>
      <c r="SO61" s="207" t="s">
        <v>69</v>
      </c>
      <c r="SP61" s="207" t="s">
        <v>69</v>
      </c>
      <c r="SQ61" s="207" t="s">
        <v>69</v>
      </c>
      <c r="SR61" s="207" t="s">
        <v>69</v>
      </c>
      <c r="SS61" s="207" t="s">
        <v>69</v>
      </c>
      <c r="ST61" s="207" t="s">
        <v>69</v>
      </c>
      <c r="SU61" s="207" t="s">
        <v>69</v>
      </c>
      <c r="SV61" s="207" t="s">
        <v>69</v>
      </c>
      <c r="SW61" s="207" t="s">
        <v>69</v>
      </c>
      <c r="SX61" s="207" t="s">
        <v>69</v>
      </c>
      <c r="SY61" s="207" t="s">
        <v>69</v>
      </c>
      <c r="SZ61" s="207" t="s">
        <v>69</v>
      </c>
      <c r="TA61" s="207" t="s">
        <v>69</v>
      </c>
      <c r="TB61" s="207" t="s">
        <v>69</v>
      </c>
      <c r="TC61" s="207" t="s">
        <v>69</v>
      </c>
      <c r="TD61" s="207" t="s">
        <v>69</v>
      </c>
      <c r="TE61" s="207" t="s">
        <v>69</v>
      </c>
      <c r="TF61" s="207" t="s">
        <v>69</v>
      </c>
      <c r="TG61" s="207" t="s">
        <v>69</v>
      </c>
      <c r="TH61" s="207" t="s">
        <v>69</v>
      </c>
      <c r="TI61" s="207" t="s">
        <v>69</v>
      </c>
      <c r="TJ61" s="207" t="s">
        <v>69</v>
      </c>
      <c r="TK61" s="207" t="s">
        <v>69</v>
      </c>
      <c r="TL61" s="207" t="s">
        <v>69</v>
      </c>
      <c r="TM61" s="207" t="s">
        <v>69</v>
      </c>
      <c r="TN61" s="207" t="s">
        <v>69</v>
      </c>
      <c r="TO61" s="207" t="s">
        <v>69</v>
      </c>
      <c r="TP61" s="207" t="s">
        <v>69</v>
      </c>
      <c r="TQ61" s="207" t="s">
        <v>69</v>
      </c>
      <c r="TR61" s="207" t="s">
        <v>69</v>
      </c>
      <c r="TS61" s="207" t="s">
        <v>69</v>
      </c>
      <c r="TT61" s="207" t="s">
        <v>69</v>
      </c>
      <c r="TU61" s="207" t="s">
        <v>69</v>
      </c>
      <c r="TV61" s="207" t="s">
        <v>69</v>
      </c>
      <c r="TW61" s="207" t="s">
        <v>69</v>
      </c>
      <c r="TX61" s="207" t="s">
        <v>69</v>
      </c>
      <c r="TY61" s="207" t="s">
        <v>69</v>
      </c>
      <c r="TZ61" s="207" t="s">
        <v>69</v>
      </c>
      <c r="UA61" s="207" t="s">
        <v>69</v>
      </c>
      <c r="UB61" s="207" t="s">
        <v>69</v>
      </c>
      <c r="UC61" s="207" t="s">
        <v>69</v>
      </c>
      <c r="UD61" s="207" t="s">
        <v>69</v>
      </c>
      <c r="UE61" s="207" t="s">
        <v>69</v>
      </c>
      <c r="UF61" s="207" t="s">
        <v>69</v>
      </c>
      <c r="UG61" s="207" t="s">
        <v>69</v>
      </c>
      <c r="UH61" s="207" t="s">
        <v>69</v>
      </c>
      <c r="UI61" s="207" t="s">
        <v>69</v>
      </c>
      <c r="UJ61" s="207" t="s">
        <v>69</v>
      </c>
      <c r="UK61" s="207" t="s">
        <v>69</v>
      </c>
      <c r="UL61" s="207" t="s">
        <v>69</v>
      </c>
      <c r="UM61" s="207" t="s">
        <v>69</v>
      </c>
      <c r="UN61" s="207" t="s">
        <v>69</v>
      </c>
      <c r="UO61" s="207" t="s">
        <v>69</v>
      </c>
      <c r="UP61" s="207" t="s">
        <v>69</v>
      </c>
      <c r="UQ61" s="207" t="s">
        <v>69</v>
      </c>
      <c r="UR61" s="207" t="s">
        <v>69</v>
      </c>
      <c r="US61" s="207" t="s">
        <v>69</v>
      </c>
      <c r="UT61" s="207" t="s">
        <v>69</v>
      </c>
      <c r="UU61" s="207" t="s">
        <v>69</v>
      </c>
      <c r="UV61" s="207" t="s">
        <v>69</v>
      </c>
      <c r="UW61" s="207" t="s">
        <v>69</v>
      </c>
      <c r="UX61" s="207" t="s">
        <v>69</v>
      </c>
      <c r="UY61" s="207" t="s">
        <v>69</v>
      </c>
      <c r="UZ61" s="207" t="s">
        <v>69</v>
      </c>
      <c r="VA61" s="207" t="s">
        <v>69</v>
      </c>
      <c r="VB61" s="207" t="s">
        <v>69</v>
      </c>
      <c r="VC61" s="207" t="s">
        <v>69</v>
      </c>
      <c r="VD61" s="207" t="s">
        <v>69</v>
      </c>
      <c r="VE61" s="207" t="s">
        <v>69</v>
      </c>
      <c r="VF61" s="207" t="s">
        <v>69</v>
      </c>
      <c r="VG61" s="207" t="s">
        <v>69</v>
      </c>
      <c r="VH61" s="207" t="s">
        <v>69</v>
      </c>
      <c r="VI61" s="207" t="s">
        <v>69</v>
      </c>
      <c r="VJ61" s="207" t="s">
        <v>69</v>
      </c>
      <c r="VK61" s="207" t="s">
        <v>69</v>
      </c>
      <c r="VL61" s="207" t="s">
        <v>69</v>
      </c>
      <c r="VM61" s="207" t="s">
        <v>69</v>
      </c>
      <c r="VN61" s="207" t="s">
        <v>69</v>
      </c>
      <c r="VO61" s="207" t="s">
        <v>69</v>
      </c>
      <c r="VP61" s="207" t="s">
        <v>69</v>
      </c>
      <c r="VQ61" s="207" t="s">
        <v>69</v>
      </c>
      <c r="VR61" s="207" t="s">
        <v>69</v>
      </c>
      <c r="VS61" s="207" t="s">
        <v>69</v>
      </c>
      <c r="VT61" s="207" t="s">
        <v>69</v>
      </c>
      <c r="VU61" s="207" t="s">
        <v>69</v>
      </c>
      <c r="VV61" s="207" t="s">
        <v>69</v>
      </c>
      <c r="VW61" s="207" t="s">
        <v>69</v>
      </c>
      <c r="VX61" s="207" t="s">
        <v>69</v>
      </c>
      <c r="VY61" s="207" t="s">
        <v>69</v>
      </c>
      <c r="VZ61" s="207" t="s">
        <v>69</v>
      </c>
      <c r="WA61" s="207" t="s">
        <v>69</v>
      </c>
      <c r="WB61" s="207" t="s">
        <v>69</v>
      </c>
      <c r="WC61" s="207" t="s">
        <v>69</v>
      </c>
      <c r="WD61" s="207" t="s">
        <v>69</v>
      </c>
      <c r="WE61" s="207" t="s">
        <v>69</v>
      </c>
      <c r="WF61" s="207" t="s">
        <v>69</v>
      </c>
      <c r="WG61" s="207" t="s">
        <v>69</v>
      </c>
      <c r="WH61" s="207" t="s">
        <v>69</v>
      </c>
      <c r="WI61" s="207" t="s">
        <v>69</v>
      </c>
      <c r="WJ61" s="207" t="s">
        <v>69</v>
      </c>
      <c r="WK61" s="207" t="s">
        <v>69</v>
      </c>
      <c r="WL61" s="207" t="s">
        <v>69</v>
      </c>
      <c r="WM61" s="207" t="s">
        <v>69</v>
      </c>
      <c r="WN61" s="207" t="s">
        <v>69</v>
      </c>
      <c r="WO61" s="207" t="s">
        <v>69</v>
      </c>
      <c r="WP61" s="207" t="s">
        <v>69</v>
      </c>
      <c r="WQ61" s="207" t="s">
        <v>69</v>
      </c>
      <c r="WR61" s="207" t="s">
        <v>69</v>
      </c>
      <c r="WS61" s="207" t="s">
        <v>69</v>
      </c>
      <c r="WT61" s="207" t="s">
        <v>69</v>
      </c>
      <c r="WU61" s="207" t="s">
        <v>69</v>
      </c>
      <c r="WV61" s="207" t="s">
        <v>69</v>
      </c>
      <c r="WW61" s="207" t="s">
        <v>69</v>
      </c>
      <c r="WX61" s="207" t="s">
        <v>69</v>
      </c>
      <c r="WY61" s="207" t="s">
        <v>69</v>
      </c>
      <c r="WZ61" s="207" t="s">
        <v>69</v>
      </c>
      <c r="XA61" s="207" t="s">
        <v>69</v>
      </c>
      <c r="XB61" s="207" t="s">
        <v>69</v>
      </c>
      <c r="XC61" s="207" t="s">
        <v>69</v>
      </c>
      <c r="XD61" s="207" t="s">
        <v>69</v>
      </c>
      <c r="XE61" s="207" t="s">
        <v>69</v>
      </c>
      <c r="XF61" s="207" t="s">
        <v>69</v>
      </c>
      <c r="XG61" s="207" t="s">
        <v>69</v>
      </c>
      <c r="XH61" s="207" t="s">
        <v>69</v>
      </c>
      <c r="XI61" s="207" t="s">
        <v>69</v>
      </c>
      <c r="XJ61" s="207" t="s">
        <v>69</v>
      </c>
      <c r="XK61" s="207" t="s">
        <v>69</v>
      </c>
      <c r="XL61" s="207" t="s">
        <v>69</v>
      </c>
      <c r="XM61" s="207" t="s">
        <v>69</v>
      </c>
      <c r="XN61" s="207" t="s">
        <v>69</v>
      </c>
      <c r="XO61" s="207" t="s">
        <v>69</v>
      </c>
      <c r="XP61" s="207" t="s">
        <v>69</v>
      </c>
      <c r="XQ61" s="207" t="s">
        <v>69</v>
      </c>
      <c r="XR61" s="207" t="s">
        <v>69</v>
      </c>
      <c r="XS61" s="207" t="s">
        <v>69</v>
      </c>
      <c r="XT61" s="207" t="s">
        <v>69</v>
      </c>
      <c r="XU61" s="207" t="s">
        <v>69</v>
      </c>
      <c r="XV61" s="207" t="s">
        <v>69</v>
      </c>
      <c r="XW61" s="207" t="s">
        <v>69</v>
      </c>
      <c r="XX61" s="207" t="s">
        <v>69</v>
      </c>
      <c r="XY61" s="207" t="s">
        <v>69</v>
      </c>
      <c r="XZ61" s="207" t="s">
        <v>69</v>
      </c>
      <c r="YA61" s="207" t="s">
        <v>69</v>
      </c>
      <c r="YB61" s="207" t="s">
        <v>69</v>
      </c>
      <c r="YC61" s="207" t="s">
        <v>69</v>
      </c>
      <c r="YD61" s="207" t="s">
        <v>69</v>
      </c>
      <c r="YE61" s="207" t="s">
        <v>69</v>
      </c>
      <c r="YF61" s="207" t="s">
        <v>69</v>
      </c>
      <c r="YG61" s="207" t="s">
        <v>69</v>
      </c>
      <c r="YH61" s="207" t="s">
        <v>69</v>
      </c>
      <c r="YI61" s="207" t="s">
        <v>69</v>
      </c>
      <c r="YJ61" s="207" t="s">
        <v>69</v>
      </c>
      <c r="YK61" s="207" t="s">
        <v>69</v>
      </c>
      <c r="YL61" s="207" t="s">
        <v>69</v>
      </c>
      <c r="YM61" s="207" t="s">
        <v>69</v>
      </c>
      <c r="YN61" s="207" t="s">
        <v>69</v>
      </c>
      <c r="YO61" s="207" t="s">
        <v>69</v>
      </c>
      <c r="YP61" s="207" t="s">
        <v>69</v>
      </c>
      <c r="YQ61" s="207" t="s">
        <v>69</v>
      </c>
      <c r="YR61" s="207" t="s">
        <v>69</v>
      </c>
      <c r="YS61" s="207" t="s">
        <v>69</v>
      </c>
      <c r="YT61" s="207" t="s">
        <v>69</v>
      </c>
      <c r="YU61" s="207" t="s">
        <v>69</v>
      </c>
      <c r="YV61" s="207" t="s">
        <v>69</v>
      </c>
      <c r="YW61" s="207" t="s">
        <v>69</v>
      </c>
      <c r="YX61" s="207" t="s">
        <v>69</v>
      </c>
      <c r="YY61" s="207" t="s">
        <v>69</v>
      </c>
      <c r="YZ61" s="207" t="s">
        <v>69</v>
      </c>
      <c r="ZA61" s="207" t="s">
        <v>69</v>
      </c>
      <c r="ZB61" s="207" t="s">
        <v>69</v>
      </c>
      <c r="ZC61" s="207" t="s">
        <v>69</v>
      </c>
      <c r="ZD61" s="207" t="s">
        <v>69</v>
      </c>
      <c r="ZE61" s="207" t="s">
        <v>69</v>
      </c>
      <c r="ZF61" s="207" t="s">
        <v>69</v>
      </c>
      <c r="ZG61" s="207" t="s">
        <v>69</v>
      </c>
      <c r="ZH61" s="207" t="s">
        <v>69</v>
      </c>
      <c r="ZI61" s="207" t="s">
        <v>69</v>
      </c>
      <c r="ZJ61" s="207" t="s">
        <v>69</v>
      </c>
      <c r="ZK61" s="207" t="s">
        <v>69</v>
      </c>
      <c r="ZL61" s="207" t="s">
        <v>69</v>
      </c>
      <c r="ZM61" s="207" t="s">
        <v>69</v>
      </c>
      <c r="ZN61" s="207" t="s">
        <v>69</v>
      </c>
      <c r="ZO61" s="207" t="s">
        <v>69</v>
      </c>
      <c r="ZP61" s="207" t="s">
        <v>69</v>
      </c>
      <c r="ZQ61" s="207" t="s">
        <v>69</v>
      </c>
      <c r="ZR61" s="207" t="s">
        <v>69</v>
      </c>
      <c r="ZS61" s="207" t="s">
        <v>69</v>
      </c>
      <c r="ZT61" s="207" t="s">
        <v>69</v>
      </c>
      <c r="ZU61" s="207" t="s">
        <v>69</v>
      </c>
      <c r="ZV61" s="207" t="s">
        <v>69</v>
      </c>
      <c r="ZW61" s="207" t="s">
        <v>69</v>
      </c>
      <c r="ZX61" s="207" t="s">
        <v>69</v>
      </c>
      <c r="ZY61" s="207" t="s">
        <v>69</v>
      </c>
      <c r="ZZ61" s="207" t="s">
        <v>69</v>
      </c>
      <c r="AAA61" s="207" t="s">
        <v>158</v>
      </c>
      <c r="AAB61" s="207" t="s">
        <v>158</v>
      </c>
      <c r="AAC61" s="207" t="s">
        <v>158</v>
      </c>
      <c r="AAD61" s="207" t="s">
        <v>158</v>
      </c>
      <c r="AAE61" s="207" t="s">
        <v>158</v>
      </c>
      <c r="AAF61" s="207" t="s">
        <v>158</v>
      </c>
      <c r="AAG61" s="207" t="s">
        <v>158</v>
      </c>
      <c r="AAH61" s="207" t="s">
        <v>158</v>
      </c>
      <c r="AAI61" s="207" t="s">
        <v>158</v>
      </c>
      <c r="AAJ61" s="207" t="s">
        <v>158</v>
      </c>
      <c r="AAK61" s="207" t="s">
        <v>158</v>
      </c>
      <c r="AAL61" s="207" t="s">
        <v>158</v>
      </c>
      <c r="AAM61" s="207" t="s">
        <v>158</v>
      </c>
      <c r="AAN61" s="207" t="s">
        <v>158</v>
      </c>
      <c r="AAO61" s="207" t="s">
        <v>158</v>
      </c>
      <c r="AAP61" s="207" t="s">
        <v>158</v>
      </c>
      <c r="AAQ61" s="207" t="s">
        <v>158</v>
      </c>
      <c r="AAR61" s="207" t="s">
        <v>158</v>
      </c>
      <c r="AAS61" s="207" t="s">
        <v>158</v>
      </c>
      <c r="AAT61" s="207" t="s">
        <v>158</v>
      </c>
      <c r="AAU61" s="207" t="s">
        <v>158</v>
      </c>
      <c r="AAV61" s="207" t="s">
        <v>158</v>
      </c>
      <c r="AAW61" s="207" t="s">
        <v>158</v>
      </c>
      <c r="AAX61" s="207" t="s">
        <v>158</v>
      </c>
      <c r="AAY61" s="207" t="s">
        <v>158</v>
      </c>
      <c r="AAZ61" s="207" t="s">
        <v>158</v>
      </c>
      <c r="ABA61" s="306">
        <f>(ÜBERSICHT!K61)</f>
        <v>0</v>
      </c>
      <c r="ABB61" s="195">
        <f>(ÜBERSICHT!L61)</f>
        <v>0</v>
      </c>
      <c r="ABC61" s="206">
        <f t="shared" si="123"/>
        <v>0</v>
      </c>
      <c r="ABD61" s="34">
        <f t="shared" si="124"/>
        <v>0</v>
      </c>
      <c r="ABE61" s="34">
        <f t="shared" si="125"/>
        <v>0</v>
      </c>
      <c r="ABF61" s="34">
        <f t="shared" si="126"/>
        <v>0</v>
      </c>
      <c r="ABG61" s="34">
        <f t="shared" si="127"/>
        <v>0</v>
      </c>
      <c r="ABH61" s="34">
        <f t="shared" si="128"/>
        <v>0</v>
      </c>
      <c r="ABI61" s="34">
        <f t="shared" si="129"/>
        <v>696</v>
      </c>
      <c r="ABJ61" s="73">
        <f t="shared" si="130"/>
        <v>696</v>
      </c>
      <c r="ABK61" s="28"/>
      <c r="ABM61" s="26"/>
      <c r="ABN61" s="75"/>
      <c r="ABO61" s="28"/>
      <c r="ABP61" s="271" t="str">
        <f>(Mitglieder!C62)</f>
        <v>Zy-///-12</v>
      </c>
      <c r="ABQ61" s="216" t="e">
        <f t="shared" si="103"/>
        <v>#DIV/0!</v>
      </c>
      <c r="ABR61" s="216" t="e">
        <f t="shared" si="104"/>
        <v>#DIV/0!</v>
      </c>
      <c r="ABS61" s="34">
        <f t="shared" si="131"/>
        <v>0</v>
      </c>
      <c r="ABT61" s="34">
        <f t="shared" si="132"/>
        <v>0</v>
      </c>
      <c r="ABU61" s="34">
        <f t="shared" si="133"/>
        <v>0</v>
      </c>
      <c r="ABV61" s="34">
        <f t="shared" si="134"/>
        <v>0</v>
      </c>
      <c r="ABW61" s="34">
        <f t="shared" si="135"/>
        <v>0</v>
      </c>
      <c r="ABX61" s="34">
        <f t="shared" si="136"/>
        <v>31</v>
      </c>
      <c r="ABY61" s="73">
        <f t="shared" si="16"/>
        <v>31</v>
      </c>
      <c r="ABZ61" s="216" t="e">
        <f t="shared" si="105"/>
        <v>#DIV/0!</v>
      </c>
      <c r="ACA61" s="34">
        <f t="shared" si="137"/>
        <v>0</v>
      </c>
      <c r="ACB61" s="34">
        <f t="shared" si="138"/>
        <v>0</v>
      </c>
      <c r="ACC61" s="34">
        <f t="shared" si="139"/>
        <v>0</v>
      </c>
      <c r="ACD61" s="34">
        <f t="shared" si="140"/>
        <v>0</v>
      </c>
      <c r="ACE61" s="34">
        <f t="shared" si="141"/>
        <v>0</v>
      </c>
      <c r="ACF61" s="34">
        <f t="shared" si="142"/>
        <v>31</v>
      </c>
      <c r="ACG61" s="73">
        <f t="shared" si="113"/>
        <v>31</v>
      </c>
      <c r="ACH61" s="216" t="e">
        <f t="shared" si="106"/>
        <v>#DIV/0!</v>
      </c>
      <c r="ACI61" s="34">
        <f t="shared" si="143"/>
        <v>0</v>
      </c>
      <c r="ACJ61" s="34">
        <f t="shared" si="144"/>
        <v>0</v>
      </c>
      <c r="ACK61" s="34">
        <f t="shared" si="145"/>
        <v>0</v>
      </c>
      <c r="ACL61" s="34">
        <f t="shared" si="146"/>
        <v>0</v>
      </c>
      <c r="ACM61" s="34">
        <f t="shared" si="147"/>
        <v>0</v>
      </c>
      <c r="ACN61" s="34">
        <f t="shared" si="148"/>
        <v>31</v>
      </c>
      <c r="ACO61" s="73">
        <f t="shared" si="114"/>
        <v>31</v>
      </c>
      <c r="ACP61" s="216" t="e">
        <f t="shared" si="107"/>
        <v>#DIV/0!</v>
      </c>
      <c r="ACQ61" s="34">
        <f t="shared" si="149"/>
        <v>0</v>
      </c>
      <c r="ACR61" s="34">
        <f t="shared" si="150"/>
        <v>0</v>
      </c>
      <c r="ACS61" s="34">
        <f t="shared" si="151"/>
        <v>0</v>
      </c>
      <c r="ACT61" s="34">
        <f t="shared" si="152"/>
        <v>0</v>
      </c>
      <c r="ACU61" s="34">
        <f t="shared" si="153"/>
        <v>0</v>
      </c>
      <c r="ACV61" s="34">
        <f t="shared" si="154"/>
        <v>30</v>
      </c>
      <c r="ACW61" s="73">
        <f t="shared" si="115"/>
        <v>30</v>
      </c>
      <c r="ACX61" s="216" t="e">
        <f t="shared" si="108"/>
        <v>#DIV/0!</v>
      </c>
      <c r="ACY61" s="34">
        <f t="shared" si="155"/>
        <v>0</v>
      </c>
      <c r="ACZ61" s="34">
        <f t="shared" si="156"/>
        <v>0</v>
      </c>
      <c r="ADA61" s="34">
        <f t="shared" si="157"/>
        <v>0</v>
      </c>
      <c r="ADB61" s="34">
        <f t="shared" si="158"/>
        <v>0</v>
      </c>
      <c r="ADC61" s="34">
        <f t="shared" si="159"/>
        <v>0</v>
      </c>
      <c r="ADD61" s="34">
        <f t="shared" si="160"/>
        <v>31</v>
      </c>
      <c r="ADE61" s="73">
        <f t="shared" si="116"/>
        <v>31</v>
      </c>
      <c r="ADF61" s="216" t="e">
        <f t="shared" si="109"/>
        <v>#DIV/0!</v>
      </c>
      <c r="ADG61" s="34">
        <f t="shared" si="161"/>
        <v>0</v>
      </c>
      <c r="ADH61" s="34">
        <f t="shared" si="162"/>
        <v>0</v>
      </c>
      <c r="ADI61" s="34">
        <f t="shared" si="163"/>
        <v>0</v>
      </c>
      <c r="ADJ61" s="34">
        <f t="shared" si="164"/>
        <v>0</v>
      </c>
      <c r="ADK61" s="34">
        <f t="shared" si="165"/>
        <v>0</v>
      </c>
      <c r="ADL61" s="34">
        <f t="shared" si="166"/>
        <v>30</v>
      </c>
      <c r="ADM61" s="73">
        <f t="shared" si="117"/>
        <v>30</v>
      </c>
      <c r="ADN61" s="216" t="e">
        <f t="shared" si="110"/>
        <v>#DIV/0!</v>
      </c>
      <c r="ADO61" s="34">
        <f t="shared" si="167"/>
        <v>0</v>
      </c>
      <c r="ADP61" s="34">
        <f t="shared" si="168"/>
        <v>0</v>
      </c>
      <c r="ADQ61" s="34">
        <f t="shared" si="169"/>
        <v>0</v>
      </c>
      <c r="ADR61" s="34">
        <f t="shared" si="170"/>
        <v>0</v>
      </c>
      <c r="ADS61" s="34">
        <f t="shared" si="171"/>
        <v>0</v>
      </c>
      <c r="ADT61" s="34">
        <f t="shared" si="172"/>
        <v>31</v>
      </c>
      <c r="ADU61" s="73">
        <f t="shared" si="118"/>
        <v>31</v>
      </c>
      <c r="ADV61" s="216" t="e">
        <f t="shared" si="111"/>
        <v>#DIV/0!</v>
      </c>
      <c r="ADW61" s="34">
        <f t="shared" si="72"/>
        <v>0</v>
      </c>
      <c r="ADX61" s="34">
        <f t="shared" si="73"/>
        <v>0</v>
      </c>
      <c r="ADY61" s="34">
        <f t="shared" si="74"/>
        <v>0</v>
      </c>
      <c r="ADZ61" s="34">
        <f t="shared" si="75"/>
        <v>0</v>
      </c>
      <c r="AEA61" s="34">
        <f t="shared" si="76"/>
        <v>0</v>
      </c>
      <c r="AEB61" s="34">
        <f t="shared" si="77"/>
        <v>31</v>
      </c>
      <c r="AEC61" s="73">
        <f t="shared" si="119"/>
        <v>31</v>
      </c>
      <c r="AED61" s="216" t="e">
        <f t="shared" si="112"/>
        <v>#DIV/0!</v>
      </c>
      <c r="AEE61" s="34">
        <f t="shared" si="79"/>
        <v>0</v>
      </c>
      <c r="AEF61" s="34">
        <f t="shared" si="80"/>
        <v>0</v>
      </c>
      <c r="AEG61" s="34">
        <f t="shared" si="81"/>
        <v>0</v>
      </c>
      <c r="AEH61" s="34">
        <f t="shared" si="82"/>
        <v>0</v>
      </c>
      <c r="AEI61" s="34">
        <f t="shared" si="83"/>
        <v>0</v>
      </c>
      <c r="AEJ61" s="34">
        <f t="shared" si="84"/>
        <v>10</v>
      </c>
      <c r="AEK61" s="73">
        <f t="shared" si="120"/>
        <v>10</v>
      </c>
    </row>
    <row r="62" spans="1:817" x14ac:dyDescent="0.3">
      <c r="A62" s="200"/>
      <c r="B62" s="290"/>
      <c r="C62" s="251" t="str">
        <f>(Mitglieder!C62)</f>
        <v>Zy-///-12</v>
      </c>
      <c r="D62" s="171" t="e">
        <f t="shared" si="121"/>
        <v>#DIV/0!</v>
      </c>
      <c r="E62" s="171" t="e">
        <f t="shared" si="122"/>
        <v>#DIV/0!</v>
      </c>
      <c r="F62" s="56"/>
      <c r="G62" s="207" t="s">
        <v>69</v>
      </c>
      <c r="H62" s="207" t="s">
        <v>69</v>
      </c>
      <c r="I62" s="207" t="s">
        <v>69</v>
      </c>
      <c r="J62" s="207" t="s">
        <v>69</v>
      </c>
      <c r="K62" s="207" t="s">
        <v>69</v>
      </c>
      <c r="L62" s="207" t="s">
        <v>69</v>
      </c>
      <c r="M62" s="207" t="s">
        <v>69</v>
      </c>
      <c r="N62" s="207" t="s">
        <v>69</v>
      </c>
      <c r="O62" s="207" t="s">
        <v>69</v>
      </c>
      <c r="P62" s="207" t="s">
        <v>69</v>
      </c>
      <c r="Q62" s="207" t="s">
        <v>69</v>
      </c>
      <c r="R62" s="207" t="s">
        <v>69</v>
      </c>
      <c r="S62" s="207" t="s">
        <v>69</v>
      </c>
      <c r="T62" s="207" t="s">
        <v>69</v>
      </c>
      <c r="U62" s="207" t="s">
        <v>69</v>
      </c>
      <c r="V62" s="207" t="s">
        <v>69</v>
      </c>
      <c r="W62" s="207" t="s">
        <v>69</v>
      </c>
      <c r="X62" s="207" t="s">
        <v>69</v>
      </c>
      <c r="Y62" s="207" t="s">
        <v>69</v>
      </c>
      <c r="Z62" s="207" t="s">
        <v>69</v>
      </c>
      <c r="AA62" s="207" t="s">
        <v>69</v>
      </c>
      <c r="AB62" s="207" t="s">
        <v>69</v>
      </c>
      <c r="AC62" s="207" t="s">
        <v>69</v>
      </c>
      <c r="AD62" s="207" t="s">
        <v>69</v>
      </c>
      <c r="AE62" s="207" t="s">
        <v>69</v>
      </c>
      <c r="AF62" s="207" t="s">
        <v>69</v>
      </c>
      <c r="AG62" s="207" t="s">
        <v>69</v>
      </c>
      <c r="AH62" s="207" t="s">
        <v>69</v>
      </c>
      <c r="AI62" s="207" t="s">
        <v>69</v>
      </c>
      <c r="AJ62" s="207" t="s">
        <v>69</v>
      </c>
      <c r="AK62" s="207" t="s">
        <v>69</v>
      </c>
      <c r="AL62" s="207" t="s">
        <v>69</v>
      </c>
      <c r="AM62" s="207" t="s">
        <v>69</v>
      </c>
      <c r="AN62" s="207" t="s">
        <v>69</v>
      </c>
      <c r="AO62" s="207" t="s">
        <v>69</v>
      </c>
      <c r="AP62" s="207" t="s">
        <v>69</v>
      </c>
      <c r="AQ62" s="207" t="s">
        <v>69</v>
      </c>
      <c r="AR62" s="207" t="s">
        <v>69</v>
      </c>
      <c r="AS62" s="207" t="s">
        <v>69</v>
      </c>
      <c r="AT62" s="207" t="s">
        <v>69</v>
      </c>
      <c r="AU62" s="207" t="s">
        <v>69</v>
      </c>
      <c r="AV62" s="207" t="s">
        <v>69</v>
      </c>
      <c r="AW62" s="207" t="s">
        <v>69</v>
      </c>
      <c r="AX62" s="207" t="s">
        <v>69</v>
      </c>
      <c r="AY62" s="207" t="s">
        <v>69</v>
      </c>
      <c r="AZ62" s="207" t="s">
        <v>69</v>
      </c>
      <c r="BA62" s="207" t="s">
        <v>69</v>
      </c>
      <c r="BB62" s="207" t="s">
        <v>69</v>
      </c>
      <c r="BC62" s="207" t="s">
        <v>69</v>
      </c>
      <c r="BD62" s="207" t="s">
        <v>69</v>
      </c>
      <c r="BE62" s="207" t="s">
        <v>69</v>
      </c>
      <c r="BF62" s="207" t="s">
        <v>69</v>
      </c>
      <c r="BG62" s="207" t="s">
        <v>69</v>
      </c>
      <c r="BH62" s="207" t="s">
        <v>69</v>
      </c>
      <c r="BI62" s="207" t="s">
        <v>69</v>
      </c>
      <c r="BJ62" s="207" t="s">
        <v>69</v>
      </c>
      <c r="BK62" s="207" t="s">
        <v>69</v>
      </c>
      <c r="BL62" s="207" t="s">
        <v>69</v>
      </c>
      <c r="BM62" s="207" t="s">
        <v>69</v>
      </c>
      <c r="BN62" s="207" t="s">
        <v>69</v>
      </c>
      <c r="BO62" s="207" t="s">
        <v>69</v>
      </c>
      <c r="BP62" s="207" t="s">
        <v>69</v>
      </c>
      <c r="BQ62" s="207" t="s">
        <v>69</v>
      </c>
      <c r="BR62" s="207" t="s">
        <v>69</v>
      </c>
      <c r="BS62" s="207" t="s">
        <v>69</v>
      </c>
      <c r="BT62" s="207" t="s">
        <v>69</v>
      </c>
      <c r="BU62" s="207" t="s">
        <v>69</v>
      </c>
      <c r="BV62" s="207" t="s">
        <v>69</v>
      </c>
      <c r="BW62" s="207" t="s">
        <v>69</v>
      </c>
      <c r="BX62" s="207" t="s">
        <v>69</v>
      </c>
      <c r="BY62" s="207" t="s">
        <v>69</v>
      </c>
      <c r="BZ62" s="207" t="s">
        <v>69</v>
      </c>
      <c r="CA62" s="207" t="s">
        <v>69</v>
      </c>
      <c r="CB62" s="207" t="s">
        <v>69</v>
      </c>
      <c r="CC62" s="207" t="s">
        <v>69</v>
      </c>
      <c r="CD62" s="207" t="s">
        <v>69</v>
      </c>
      <c r="CE62" s="207" t="s">
        <v>69</v>
      </c>
      <c r="CF62" s="207" t="s">
        <v>69</v>
      </c>
      <c r="CG62" s="207" t="s">
        <v>69</v>
      </c>
      <c r="CH62" s="207" t="s">
        <v>69</v>
      </c>
      <c r="CI62" s="207" t="s">
        <v>69</v>
      </c>
      <c r="CJ62" s="207" t="s">
        <v>69</v>
      </c>
      <c r="CK62" s="207" t="s">
        <v>69</v>
      </c>
      <c r="CL62" s="207" t="s">
        <v>69</v>
      </c>
      <c r="CM62" s="207" t="s">
        <v>69</v>
      </c>
      <c r="CN62" s="207" t="s">
        <v>69</v>
      </c>
      <c r="CO62" s="207" t="s">
        <v>69</v>
      </c>
      <c r="CP62" s="207" t="s">
        <v>69</v>
      </c>
      <c r="CQ62" s="207" t="s">
        <v>69</v>
      </c>
      <c r="CR62" s="207" t="s">
        <v>69</v>
      </c>
      <c r="CS62" s="207" t="s">
        <v>69</v>
      </c>
      <c r="CT62" s="207" t="s">
        <v>69</v>
      </c>
      <c r="CU62" s="207" t="s">
        <v>69</v>
      </c>
      <c r="CV62" s="207" t="s">
        <v>69</v>
      </c>
      <c r="CW62" s="207" t="s">
        <v>69</v>
      </c>
      <c r="CX62" s="207" t="s">
        <v>69</v>
      </c>
      <c r="CY62" s="207" t="s">
        <v>69</v>
      </c>
      <c r="CZ62" s="207" t="s">
        <v>69</v>
      </c>
      <c r="DA62" s="207" t="s">
        <v>69</v>
      </c>
      <c r="DB62" s="207" t="s">
        <v>69</v>
      </c>
      <c r="DC62" s="207" t="s">
        <v>69</v>
      </c>
      <c r="DD62" s="207" t="s">
        <v>69</v>
      </c>
      <c r="DE62" s="207" t="s">
        <v>69</v>
      </c>
      <c r="DF62" s="207" t="s">
        <v>69</v>
      </c>
      <c r="DG62" s="207" t="s">
        <v>69</v>
      </c>
      <c r="DH62" s="207" t="s">
        <v>69</v>
      </c>
      <c r="DI62" s="207" t="s">
        <v>69</v>
      </c>
      <c r="DJ62" s="207" t="s">
        <v>69</v>
      </c>
      <c r="DK62" s="207" t="s">
        <v>69</v>
      </c>
      <c r="DL62" s="207" t="s">
        <v>69</v>
      </c>
      <c r="DM62" s="207" t="s">
        <v>69</v>
      </c>
      <c r="DN62" s="207" t="s">
        <v>69</v>
      </c>
      <c r="DO62" s="207" t="s">
        <v>69</v>
      </c>
      <c r="DP62" s="207" t="s">
        <v>69</v>
      </c>
      <c r="DQ62" s="207" t="s">
        <v>69</v>
      </c>
      <c r="DR62" s="207" t="s">
        <v>69</v>
      </c>
      <c r="DS62" s="207" t="s">
        <v>69</v>
      </c>
      <c r="DT62" s="207" t="s">
        <v>69</v>
      </c>
      <c r="DU62" s="207" t="s">
        <v>69</v>
      </c>
      <c r="DV62" s="207" t="s">
        <v>69</v>
      </c>
      <c r="DW62" s="207" t="s">
        <v>69</v>
      </c>
      <c r="DX62" s="207" t="s">
        <v>69</v>
      </c>
      <c r="DY62" s="207" t="s">
        <v>69</v>
      </c>
      <c r="DZ62" s="207" t="s">
        <v>69</v>
      </c>
      <c r="EA62" s="207" t="s">
        <v>69</v>
      </c>
      <c r="EB62" s="207" t="s">
        <v>69</v>
      </c>
      <c r="EC62" s="207" t="s">
        <v>69</v>
      </c>
      <c r="ED62" s="207" t="s">
        <v>69</v>
      </c>
      <c r="EE62" s="207" t="s">
        <v>69</v>
      </c>
      <c r="EF62" s="207" t="s">
        <v>69</v>
      </c>
      <c r="EG62" s="207" t="s">
        <v>69</v>
      </c>
      <c r="EH62" s="207" t="s">
        <v>69</v>
      </c>
      <c r="EI62" s="207" t="s">
        <v>69</v>
      </c>
      <c r="EJ62" s="207" t="s">
        <v>69</v>
      </c>
      <c r="EK62" s="207" t="s">
        <v>69</v>
      </c>
      <c r="EL62" s="207" t="s">
        <v>69</v>
      </c>
      <c r="EM62" s="207" t="s">
        <v>69</v>
      </c>
      <c r="EN62" s="207" t="s">
        <v>69</v>
      </c>
      <c r="EO62" s="207" t="s">
        <v>69</v>
      </c>
      <c r="EP62" s="207" t="s">
        <v>69</v>
      </c>
      <c r="EQ62" s="207" t="s">
        <v>69</v>
      </c>
      <c r="ER62" s="207" t="s">
        <v>69</v>
      </c>
      <c r="ES62" s="207" t="s">
        <v>69</v>
      </c>
      <c r="ET62" s="207" t="s">
        <v>69</v>
      </c>
      <c r="EU62" s="207" t="s">
        <v>69</v>
      </c>
      <c r="EV62" s="207" t="s">
        <v>69</v>
      </c>
      <c r="EW62" s="207" t="s">
        <v>69</v>
      </c>
      <c r="EX62" s="207" t="s">
        <v>69</v>
      </c>
      <c r="EY62" s="207" t="s">
        <v>69</v>
      </c>
      <c r="EZ62" s="207" t="s">
        <v>69</v>
      </c>
      <c r="FA62" s="207" t="s">
        <v>69</v>
      </c>
      <c r="FB62" s="207" t="s">
        <v>69</v>
      </c>
      <c r="FC62" s="207" t="s">
        <v>69</v>
      </c>
      <c r="FD62" s="207" t="s">
        <v>69</v>
      </c>
      <c r="FE62" s="207" t="s">
        <v>69</v>
      </c>
      <c r="FF62" s="207" t="s">
        <v>69</v>
      </c>
      <c r="FG62" s="207" t="s">
        <v>69</v>
      </c>
      <c r="FH62" s="207" t="s">
        <v>69</v>
      </c>
      <c r="FI62" s="207" t="s">
        <v>69</v>
      </c>
      <c r="FJ62" s="207" t="s">
        <v>69</v>
      </c>
      <c r="FK62" s="207" t="s">
        <v>69</v>
      </c>
      <c r="FL62" s="207" t="s">
        <v>69</v>
      </c>
      <c r="FM62" s="207" t="s">
        <v>69</v>
      </c>
      <c r="FN62" s="207" t="s">
        <v>69</v>
      </c>
      <c r="FO62" s="207" t="s">
        <v>69</v>
      </c>
      <c r="FP62" s="207" t="s">
        <v>69</v>
      </c>
      <c r="FQ62" s="207" t="s">
        <v>69</v>
      </c>
      <c r="FR62" s="207" t="s">
        <v>69</v>
      </c>
      <c r="FS62" s="207" t="s">
        <v>69</v>
      </c>
      <c r="FT62" s="207" t="s">
        <v>69</v>
      </c>
      <c r="FU62" s="207" t="s">
        <v>69</v>
      </c>
      <c r="FV62" s="207" t="s">
        <v>69</v>
      </c>
      <c r="FW62" s="207" t="s">
        <v>69</v>
      </c>
      <c r="FX62" s="207" t="s">
        <v>69</v>
      </c>
      <c r="FY62" s="207" t="s">
        <v>69</v>
      </c>
      <c r="FZ62" s="207" t="s">
        <v>69</v>
      </c>
      <c r="GA62" s="207" t="s">
        <v>69</v>
      </c>
      <c r="GB62" s="207" t="s">
        <v>69</v>
      </c>
      <c r="GC62" s="207" t="s">
        <v>69</v>
      </c>
      <c r="GD62" s="207" t="s">
        <v>69</v>
      </c>
      <c r="GE62" s="207" t="s">
        <v>69</v>
      </c>
      <c r="GF62" s="207" t="s">
        <v>69</v>
      </c>
      <c r="GG62" s="207" t="s">
        <v>69</v>
      </c>
      <c r="GH62" s="207" t="s">
        <v>69</v>
      </c>
      <c r="GI62" s="207" t="s">
        <v>69</v>
      </c>
      <c r="GJ62" s="207" t="s">
        <v>69</v>
      </c>
      <c r="GK62" s="207" t="s">
        <v>69</v>
      </c>
      <c r="GL62" s="207" t="s">
        <v>69</v>
      </c>
      <c r="GM62" s="207" t="s">
        <v>69</v>
      </c>
      <c r="GN62" s="207" t="s">
        <v>69</v>
      </c>
      <c r="GO62" s="207" t="s">
        <v>69</v>
      </c>
      <c r="GP62" s="207" t="s">
        <v>69</v>
      </c>
      <c r="GQ62" s="207" t="s">
        <v>69</v>
      </c>
      <c r="GR62" s="207" t="s">
        <v>69</v>
      </c>
      <c r="GS62" s="207" t="s">
        <v>69</v>
      </c>
      <c r="GT62" s="207" t="s">
        <v>69</v>
      </c>
      <c r="GU62" s="207" t="s">
        <v>69</v>
      </c>
      <c r="GV62" s="207" t="s">
        <v>69</v>
      </c>
      <c r="GW62" s="207" t="s">
        <v>69</v>
      </c>
      <c r="GX62" s="207" t="s">
        <v>69</v>
      </c>
      <c r="GY62" s="207" t="s">
        <v>69</v>
      </c>
      <c r="GZ62" s="207" t="s">
        <v>69</v>
      </c>
      <c r="HA62" s="207" t="s">
        <v>69</v>
      </c>
      <c r="HB62" s="207" t="s">
        <v>69</v>
      </c>
      <c r="HC62" s="207" t="s">
        <v>69</v>
      </c>
      <c r="HD62" s="207" t="s">
        <v>69</v>
      </c>
      <c r="HE62" s="207" t="s">
        <v>69</v>
      </c>
      <c r="HF62" s="207" t="s">
        <v>69</v>
      </c>
      <c r="HG62" s="207" t="s">
        <v>69</v>
      </c>
      <c r="HH62" s="207" t="s">
        <v>69</v>
      </c>
      <c r="HI62" s="207" t="s">
        <v>69</v>
      </c>
      <c r="HJ62" s="207" t="s">
        <v>69</v>
      </c>
      <c r="HK62" s="207" t="s">
        <v>69</v>
      </c>
      <c r="HL62" s="207" t="s">
        <v>69</v>
      </c>
      <c r="HM62" s="207" t="s">
        <v>69</v>
      </c>
      <c r="HN62" s="207" t="s">
        <v>69</v>
      </c>
      <c r="HO62" s="207" t="s">
        <v>69</v>
      </c>
      <c r="HP62" s="207" t="s">
        <v>69</v>
      </c>
      <c r="HQ62" s="207" t="s">
        <v>69</v>
      </c>
      <c r="HR62" s="207" t="s">
        <v>69</v>
      </c>
      <c r="HS62" s="207" t="s">
        <v>69</v>
      </c>
      <c r="HT62" s="207" t="s">
        <v>69</v>
      </c>
      <c r="HU62" s="207" t="s">
        <v>69</v>
      </c>
      <c r="HV62" s="207" t="s">
        <v>69</v>
      </c>
      <c r="HW62" s="207" t="s">
        <v>69</v>
      </c>
      <c r="HX62" s="207" t="s">
        <v>69</v>
      </c>
      <c r="HY62" s="207" t="s">
        <v>69</v>
      </c>
      <c r="HZ62" s="207" t="s">
        <v>69</v>
      </c>
      <c r="IA62" s="207" t="s">
        <v>69</v>
      </c>
      <c r="IB62" s="207" t="s">
        <v>69</v>
      </c>
      <c r="IC62" s="207" t="s">
        <v>69</v>
      </c>
      <c r="ID62" s="207" t="s">
        <v>69</v>
      </c>
      <c r="IE62" s="207" t="s">
        <v>69</v>
      </c>
      <c r="IF62" s="207" t="s">
        <v>69</v>
      </c>
      <c r="IG62" s="207" t="s">
        <v>69</v>
      </c>
      <c r="IH62" s="207" t="s">
        <v>69</v>
      </c>
      <c r="II62" s="207" t="s">
        <v>69</v>
      </c>
      <c r="IJ62" s="207" t="s">
        <v>69</v>
      </c>
      <c r="IK62" s="207" t="s">
        <v>69</v>
      </c>
      <c r="IL62" s="207" t="s">
        <v>69</v>
      </c>
      <c r="IM62" s="207" t="s">
        <v>69</v>
      </c>
      <c r="IN62" s="207" t="s">
        <v>69</v>
      </c>
      <c r="IO62" s="207" t="s">
        <v>69</v>
      </c>
      <c r="IP62" s="207" t="s">
        <v>69</v>
      </c>
      <c r="IQ62" s="207" t="s">
        <v>69</v>
      </c>
      <c r="IR62" s="207" t="s">
        <v>69</v>
      </c>
      <c r="IS62" s="207" t="s">
        <v>69</v>
      </c>
      <c r="IT62" s="207" t="s">
        <v>69</v>
      </c>
      <c r="IU62" s="207" t="s">
        <v>69</v>
      </c>
      <c r="IV62" s="207" t="s">
        <v>69</v>
      </c>
      <c r="IW62" s="207" t="s">
        <v>69</v>
      </c>
      <c r="IX62" s="207" t="s">
        <v>69</v>
      </c>
      <c r="IY62" s="207" t="s">
        <v>69</v>
      </c>
      <c r="IZ62" s="207" t="s">
        <v>69</v>
      </c>
      <c r="JA62" s="207" t="s">
        <v>69</v>
      </c>
      <c r="JB62" s="207" t="s">
        <v>69</v>
      </c>
      <c r="JC62" s="207" t="s">
        <v>69</v>
      </c>
      <c r="JD62" s="207" t="s">
        <v>69</v>
      </c>
      <c r="JE62" s="207" t="s">
        <v>69</v>
      </c>
      <c r="JF62" s="207" t="s">
        <v>69</v>
      </c>
      <c r="JG62" s="207" t="s">
        <v>69</v>
      </c>
      <c r="JH62" s="207" t="s">
        <v>69</v>
      </c>
      <c r="JI62" s="207" t="s">
        <v>69</v>
      </c>
      <c r="JJ62" s="207" t="s">
        <v>69</v>
      </c>
      <c r="JK62" s="207" t="s">
        <v>69</v>
      </c>
      <c r="JL62" s="207" t="s">
        <v>69</v>
      </c>
      <c r="JM62" s="207" t="s">
        <v>69</v>
      </c>
      <c r="JN62" s="207" t="s">
        <v>69</v>
      </c>
      <c r="JO62" s="207" t="s">
        <v>69</v>
      </c>
      <c r="JP62" s="207" t="s">
        <v>69</v>
      </c>
      <c r="JQ62" s="207" t="s">
        <v>69</v>
      </c>
      <c r="JR62" s="207" t="s">
        <v>69</v>
      </c>
      <c r="JS62" s="207" t="s">
        <v>69</v>
      </c>
      <c r="JT62" s="207" t="s">
        <v>69</v>
      </c>
      <c r="JU62" s="207" t="s">
        <v>69</v>
      </c>
      <c r="JV62" s="207" t="s">
        <v>69</v>
      </c>
      <c r="JW62" s="207" t="s">
        <v>69</v>
      </c>
      <c r="JX62" s="207" t="s">
        <v>69</v>
      </c>
      <c r="JY62" s="207" t="s">
        <v>69</v>
      </c>
      <c r="JZ62" s="207" t="s">
        <v>69</v>
      </c>
      <c r="KA62" s="207" t="s">
        <v>69</v>
      </c>
      <c r="KB62" s="207" t="s">
        <v>69</v>
      </c>
      <c r="KC62" s="207" t="s">
        <v>69</v>
      </c>
      <c r="KD62" s="207" t="s">
        <v>69</v>
      </c>
      <c r="KE62" s="207" t="s">
        <v>69</v>
      </c>
      <c r="KF62" s="207" t="s">
        <v>69</v>
      </c>
      <c r="KG62" s="207" t="s">
        <v>69</v>
      </c>
      <c r="KH62" s="207" t="s">
        <v>69</v>
      </c>
      <c r="KI62" s="207" t="s">
        <v>69</v>
      </c>
      <c r="KJ62" s="207" t="s">
        <v>69</v>
      </c>
      <c r="KK62" s="207" t="s">
        <v>69</v>
      </c>
      <c r="KL62" s="207" t="s">
        <v>69</v>
      </c>
      <c r="KM62" s="207" t="s">
        <v>69</v>
      </c>
      <c r="KN62" s="207" t="s">
        <v>69</v>
      </c>
      <c r="KO62" s="207" t="s">
        <v>69</v>
      </c>
      <c r="KP62" s="207" t="s">
        <v>69</v>
      </c>
      <c r="KQ62" s="207" t="s">
        <v>69</v>
      </c>
      <c r="KR62" s="207" t="s">
        <v>69</v>
      </c>
      <c r="KS62" s="207" t="s">
        <v>69</v>
      </c>
      <c r="KT62" s="207" t="s">
        <v>69</v>
      </c>
      <c r="KU62" s="207" t="s">
        <v>69</v>
      </c>
      <c r="KV62" s="207" t="s">
        <v>69</v>
      </c>
      <c r="KW62" s="207" t="s">
        <v>69</v>
      </c>
      <c r="KX62" s="207" t="s">
        <v>69</v>
      </c>
      <c r="KY62" s="207" t="s">
        <v>69</v>
      </c>
      <c r="KZ62" s="207" t="s">
        <v>69</v>
      </c>
      <c r="LA62" s="207" t="s">
        <v>69</v>
      </c>
      <c r="LB62" s="207" t="s">
        <v>69</v>
      </c>
      <c r="LC62" s="207" t="s">
        <v>69</v>
      </c>
      <c r="LD62" s="207" t="s">
        <v>69</v>
      </c>
      <c r="LE62" s="207" t="s">
        <v>69</v>
      </c>
      <c r="LF62" s="207" t="s">
        <v>69</v>
      </c>
      <c r="LG62" s="207" t="s">
        <v>69</v>
      </c>
      <c r="LH62" s="207" t="s">
        <v>69</v>
      </c>
      <c r="LI62" s="207" t="s">
        <v>69</v>
      </c>
      <c r="LJ62" s="207" t="s">
        <v>69</v>
      </c>
      <c r="LK62" s="207" t="s">
        <v>69</v>
      </c>
      <c r="LL62" s="207" t="s">
        <v>69</v>
      </c>
      <c r="LM62" s="207" t="s">
        <v>69</v>
      </c>
      <c r="LN62" s="207" t="s">
        <v>69</v>
      </c>
      <c r="LO62" s="207" t="s">
        <v>69</v>
      </c>
      <c r="LP62" s="207" t="s">
        <v>69</v>
      </c>
      <c r="LQ62" s="207" t="s">
        <v>69</v>
      </c>
      <c r="LR62" s="207" t="s">
        <v>69</v>
      </c>
      <c r="LS62" s="207" t="s">
        <v>69</v>
      </c>
      <c r="LT62" s="207" t="s">
        <v>69</v>
      </c>
      <c r="LU62" s="207" t="s">
        <v>69</v>
      </c>
      <c r="LV62" s="207" t="s">
        <v>69</v>
      </c>
      <c r="LW62" s="207" t="s">
        <v>69</v>
      </c>
      <c r="LX62" s="207" t="s">
        <v>69</v>
      </c>
      <c r="LY62" s="207" t="s">
        <v>69</v>
      </c>
      <c r="LZ62" s="207" t="s">
        <v>69</v>
      </c>
      <c r="MA62" s="207" t="s">
        <v>69</v>
      </c>
      <c r="MB62" s="207" t="s">
        <v>69</v>
      </c>
      <c r="MC62" s="207" t="s">
        <v>69</v>
      </c>
      <c r="MD62" s="207" t="s">
        <v>69</v>
      </c>
      <c r="ME62" s="207" t="s">
        <v>69</v>
      </c>
      <c r="MF62" s="207" t="s">
        <v>69</v>
      </c>
      <c r="MG62" s="207" t="s">
        <v>69</v>
      </c>
      <c r="MH62" s="207" t="s">
        <v>69</v>
      </c>
      <c r="MI62" s="207" t="s">
        <v>69</v>
      </c>
      <c r="MJ62" s="207" t="s">
        <v>69</v>
      </c>
      <c r="MK62" s="207" t="s">
        <v>69</v>
      </c>
      <c r="ML62" s="207" t="s">
        <v>69</v>
      </c>
      <c r="MM62" s="207" t="s">
        <v>69</v>
      </c>
      <c r="MN62" s="207" t="s">
        <v>69</v>
      </c>
      <c r="MO62" s="207" t="s">
        <v>69</v>
      </c>
      <c r="MP62" s="207" t="s">
        <v>69</v>
      </c>
      <c r="MQ62" s="207" t="s">
        <v>69</v>
      </c>
      <c r="MR62" s="207" t="s">
        <v>69</v>
      </c>
      <c r="MS62" s="207" t="s">
        <v>69</v>
      </c>
      <c r="MT62" s="207" t="s">
        <v>69</v>
      </c>
      <c r="MU62" s="207" t="s">
        <v>69</v>
      </c>
      <c r="MV62" s="207" t="s">
        <v>69</v>
      </c>
      <c r="MW62" s="207" t="s">
        <v>69</v>
      </c>
      <c r="MX62" s="207" t="s">
        <v>69</v>
      </c>
      <c r="MY62" s="207" t="s">
        <v>69</v>
      </c>
      <c r="MZ62" s="207" t="s">
        <v>69</v>
      </c>
      <c r="NA62" s="207" t="s">
        <v>69</v>
      </c>
      <c r="NB62" s="207" t="s">
        <v>69</v>
      </c>
      <c r="NC62" s="207" t="s">
        <v>69</v>
      </c>
      <c r="ND62" s="207" t="s">
        <v>69</v>
      </c>
      <c r="NE62" s="207" t="s">
        <v>69</v>
      </c>
      <c r="NF62" s="207" t="s">
        <v>69</v>
      </c>
      <c r="NG62" s="207" t="s">
        <v>69</v>
      </c>
      <c r="NH62" s="207" t="s">
        <v>69</v>
      </c>
      <c r="NI62" s="207" t="s">
        <v>69</v>
      </c>
      <c r="NJ62" s="207" t="s">
        <v>69</v>
      </c>
      <c r="NK62" s="207" t="s">
        <v>69</v>
      </c>
      <c r="NL62" s="207" t="s">
        <v>69</v>
      </c>
      <c r="NM62" s="207" t="s">
        <v>69</v>
      </c>
      <c r="NN62" s="207" t="s">
        <v>69</v>
      </c>
      <c r="NO62" s="207" t="s">
        <v>69</v>
      </c>
      <c r="NP62" s="207" t="s">
        <v>69</v>
      </c>
      <c r="NQ62" s="207" t="s">
        <v>69</v>
      </c>
      <c r="NR62" s="207" t="s">
        <v>69</v>
      </c>
      <c r="NS62" s="207" t="s">
        <v>69</v>
      </c>
      <c r="NT62" s="207" t="s">
        <v>69</v>
      </c>
      <c r="NU62" s="207" t="s">
        <v>69</v>
      </c>
      <c r="NV62" s="207" t="s">
        <v>69</v>
      </c>
      <c r="NW62" s="207" t="s">
        <v>69</v>
      </c>
      <c r="NX62" s="207" t="s">
        <v>69</v>
      </c>
      <c r="NY62" s="207" t="s">
        <v>69</v>
      </c>
      <c r="NZ62" s="207" t="s">
        <v>69</v>
      </c>
      <c r="OA62" s="207" t="s">
        <v>69</v>
      </c>
      <c r="OB62" s="207" t="s">
        <v>69</v>
      </c>
      <c r="OC62" s="207" t="s">
        <v>69</v>
      </c>
      <c r="OD62" s="207" t="s">
        <v>69</v>
      </c>
      <c r="OE62" s="207" t="s">
        <v>69</v>
      </c>
      <c r="OF62" s="207" t="s">
        <v>69</v>
      </c>
      <c r="OG62" s="207" t="s">
        <v>69</v>
      </c>
      <c r="OH62" s="207" t="s">
        <v>69</v>
      </c>
      <c r="OI62" s="207" t="s">
        <v>69</v>
      </c>
      <c r="OJ62" s="207" t="s">
        <v>69</v>
      </c>
      <c r="OK62" s="207" t="s">
        <v>69</v>
      </c>
      <c r="OL62" s="207" t="s">
        <v>69</v>
      </c>
      <c r="OM62" s="207" t="s">
        <v>69</v>
      </c>
      <c r="ON62" s="207" t="s">
        <v>69</v>
      </c>
      <c r="OO62" s="207" t="s">
        <v>69</v>
      </c>
      <c r="OP62" s="207" t="s">
        <v>69</v>
      </c>
      <c r="OQ62" s="207" t="s">
        <v>69</v>
      </c>
      <c r="OR62" s="207" t="s">
        <v>69</v>
      </c>
      <c r="OS62" s="207" t="s">
        <v>69</v>
      </c>
      <c r="OT62" s="207" t="s">
        <v>69</v>
      </c>
      <c r="OU62" s="207" t="s">
        <v>69</v>
      </c>
      <c r="OV62" s="207" t="s">
        <v>69</v>
      </c>
      <c r="OW62" s="207" t="s">
        <v>69</v>
      </c>
      <c r="OX62" s="207" t="s">
        <v>69</v>
      </c>
      <c r="OY62" s="207" t="s">
        <v>69</v>
      </c>
      <c r="OZ62" s="207" t="s">
        <v>69</v>
      </c>
      <c r="PA62" s="207" t="s">
        <v>69</v>
      </c>
      <c r="PB62" s="207" t="s">
        <v>69</v>
      </c>
      <c r="PC62" s="207" t="s">
        <v>69</v>
      </c>
      <c r="PD62" s="207" t="s">
        <v>69</v>
      </c>
      <c r="PE62" s="207" t="s">
        <v>69</v>
      </c>
      <c r="PF62" s="207" t="s">
        <v>69</v>
      </c>
      <c r="PG62" s="207" t="s">
        <v>69</v>
      </c>
      <c r="PH62" s="207" t="s">
        <v>69</v>
      </c>
      <c r="PI62" s="207" t="s">
        <v>69</v>
      </c>
      <c r="PJ62" s="207" t="s">
        <v>69</v>
      </c>
      <c r="PK62" s="207" t="s">
        <v>69</v>
      </c>
      <c r="PL62" s="207" t="s">
        <v>69</v>
      </c>
      <c r="PM62" s="207" t="s">
        <v>69</v>
      </c>
      <c r="PN62" s="207" t="s">
        <v>69</v>
      </c>
      <c r="PO62" s="207" t="s">
        <v>69</v>
      </c>
      <c r="PP62" s="207" t="s">
        <v>69</v>
      </c>
      <c r="PQ62" s="207" t="s">
        <v>69</v>
      </c>
      <c r="PR62" s="207" t="s">
        <v>69</v>
      </c>
      <c r="PS62" s="207" t="s">
        <v>69</v>
      </c>
      <c r="PT62" s="207" t="s">
        <v>69</v>
      </c>
      <c r="PU62" s="207" t="s">
        <v>69</v>
      </c>
      <c r="PV62" s="207" t="s">
        <v>69</v>
      </c>
      <c r="PW62" s="207" t="s">
        <v>69</v>
      </c>
      <c r="PX62" s="207" t="s">
        <v>69</v>
      </c>
      <c r="PY62" s="207" t="s">
        <v>69</v>
      </c>
      <c r="PZ62" s="207" t="s">
        <v>69</v>
      </c>
      <c r="QA62" s="207" t="s">
        <v>69</v>
      </c>
      <c r="QB62" s="207" t="s">
        <v>69</v>
      </c>
      <c r="QC62" s="207" t="s">
        <v>69</v>
      </c>
      <c r="QD62" s="207" t="s">
        <v>69</v>
      </c>
      <c r="QE62" s="207" t="s">
        <v>69</v>
      </c>
      <c r="QF62" s="207" t="s">
        <v>69</v>
      </c>
      <c r="QG62" s="207" t="s">
        <v>69</v>
      </c>
      <c r="QH62" s="207" t="s">
        <v>69</v>
      </c>
      <c r="QI62" s="207" t="s">
        <v>69</v>
      </c>
      <c r="QJ62" s="207" t="s">
        <v>69</v>
      </c>
      <c r="QK62" s="207" t="s">
        <v>69</v>
      </c>
      <c r="QL62" s="207" t="s">
        <v>69</v>
      </c>
      <c r="QM62" s="207" t="s">
        <v>69</v>
      </c>
      <c r="QN62" s="207" t="s">
        <v>69</v>
      </c>
      <c r="QO62" s="207" t="s">
        <v>69</v>
      </c>
      <c r="QP62" s="207" t="s">
        <v>69</v>
      </c>
      <c r="QQ62" s="207" t="s">
        <v>69</v>
      </c>
      <c r="QR62" s="207" t="s">
        <v>69</v>
      </c>
      <c r="QS62" s="207" t="s">
        <v>69</v>
      </c>
      <c r="QT62" s="207" t="s">
        <v>69</v>
      </c>
      <c r="QU62" s="207" t="s">
        <v>69</v>
      </c>
      <c r="QV62" s="207" t="s">
        <v>69</v>
      </c>
      <c r="QW62" s="207" t="s">
        <v>69</v>
      </c>
      <c r="QX62" s="207" t="s">
        <v>69</v>
      </c>
      <c r="QY62" s="207" t="s">
        <v>69</v>
      </c>
      <c r="QZ62" s="207" t="s">
        <v>69</v>
      </c>
      <c r="RA62" s="207" t="s">
        <v>69</v>
      </c>
      <c r="RB62" s="207" t="s">
        <v>69</v>
      </c>
      <c r="RC62" s="207" t="s">
        <v>69</v>
      </c>
      <c r="RD62" s="207" t="s">
        <v>69</v>
      </c>
      <c r="RE62" s="207" t="s">
        <v>69</v>
      </c>
      <c r="RF62" s="207" t="s">
        <v>69</v>
      </c>
      <c r="RG62" s="207" t="s">
        <v>69</v>
      </c>
      <c r="RH62" s="207" t="s">
        <v>69</v>
      </c>
      <c r="RI62" s="207" t="s">
        <v>69</v>
      </c>
      <c r="RJ62" s="207" t="s">
        <v>69</v>
      </c>
      <c r="RK62" s="207" t="s">
        <v>69</v>
      </c>
      <c r="RL62" s="207" t="s">
        <v>69</v>
      </c>
      <c r="RM62" s="207" t="s">
        <v>69</v>
      </c>
      <c r="RN62" s="207" t="s">
        <v>69</v>
      </c>
      <c r="RO62" s="207" t="s">
        <v>69</v>
      </c>
      <c r="RP62" s="207" t="s">
        <v>69</v>
      </c>
      <c r="RQ62" s="207" t="s">
        <v>69</v>
      </c>
      <c r="RR62" s="207" t="s">
        <v>69</v>
      </c>
      <c r="RS62" s="207" t="s">
        <v>69</v>
      </c>
      <c r="RT62" s="207" t="s">
        <v>69</v>
      </c>
      <c r="RU62" s="207" t="s">
        <v>69</v>
      </c>
      <c r="RV62" s="207" t="s">
        <v>69</v>
      </c>
      <c r="RW62" s="207" t="s">
        <v>69</v>
      </c>
      <c r="RX62" s="207" t="s">
        <v>69</v>
      </c>
      <c r="RY62" s="207" t="s">
        <v>69</v>
      </c>
      <c r="RZ62" s="207" t="s">
        <v>69</v>
      </c>
      <c r="SA62" s="207" t="s">
        <v>69</v>
      </c>
      <c r="SB62" s="207" t="s">
        <v>69</v>
      </c>
      <c r="SC62" s="207" t="s">
        <v>69</v>
      </c>
      <c r="SD62" s="207" t="s">
        <v>69</v>
      </c>
      <c r="SE62" s="207" t="s">
        <v>69</v>
      </c>
      <c r="SF62" s="207" t="s">
        <v>69</v>
      </c>
      <c r="SG62" s="207" t="s">
        <v>69</v>
      </c>
      <c r="SH62" s="207" t="s">
        <v>69</v>
      </c>
      <c r="SI62" s="207" t="s">
        <v>69</v>
      </c>
      <c r="SJ62" s="207" t="s">
        <v>69</v>
      </c>
      <c r="SK62" s="207" t="s">
        <v>69</v>
      </c>
      <c r="SL62" s="207" t="s">
        <v>69</v>
      </c>
      <c r="SM62" s="207" t="s">
        <v>69</v>
      </c>
      <c r="SN62" s="207" t="s">
        <v>69</v>
      </c>
      <c r="SO62" s="207" t="s">
        <v>69</v>
      </c>
      <c r="SP62" s="207" t="s">
        <v>69</v>
      </c>
      <c r="SQ62" s="207" t="s">
        <v>69</v>
      </c>
      <c r="SR62" s="207" t="s">
        <v>69</v>
      </c>
      <c r="SS62" s="207" t="s">
        <v>69</v>
      </c>
      <c r="ST62" s="207" t="s">
        <v>69</v>
      </c>
      <c r="SU62" s="207" t="s">
        <v>69</v>
      </c>
      <c r="SV62" s="207" t="s">
        <v>69</v>
      </c>
      <c r="SW62" s="207" t="s">
        <v>69</v>
      </c>
      <c r="SX62" s="207" t="s">
        <v>69</v>
      </c>
      <c r="SY62" s="207" t="s">
        <v>69</v>
      </c>
      <c r="SZ62" s="207" t="s">
        <v>69</v>
      </c>
      <c r="TA62" s="207" t="s">
        <v>69</v>
      </c>
      <c r="TB62" s="207" t="s">
        <v>69</v>
      </c>
      <c r="TC62" s="207" t="s">
        <v>69</v>
      </c>
      <c r="TD62" s="207" t="s">
        <v>69</v>
      </c>
      <c r="TE62" s="207" t="s">
        <v>69</v>
      </c>
      <c r="TF62" s="207" t="s">
        <v>69</v>
      </c>
      <c r="TG62" s="207" t="s">
        <v>69</v>
      </c>
      <c r="TH62" s="207" t="s">
        <v>69</v>
      </c>
      <c r="TI62" s="207" t="s">
        <v>69</v>
      </c>
      <c r="TJ62" s="207" t="s">
        <v>69</v>
      </c>
      <c r="TK62" s="207" t="s">
        <v>69</v>
      </c>
      <c r="TL62" s="207" t="s">
        <v>69</v>
      </c>
      <c r="TM62" s="207" t="s">
        <v>69</v>
      </c>
      <c r="TN62" s="207" t="s">
        <v>69</v>
      </c>
      <c r="TO62" s="207" t="s">
        <v>69</v>
      </c>
      <c r="TP62" s="207" t="s">
        <v>69</v>
      </c>
      <c r="TQ62" s="207" t="s">
        <v>69</v>
      </c>
      <c r="TR62" s="207" t="s">
        <v>69</v>
      </c>
      <c r="TS62" s="207" t="s">
        <v>69</v>
      </c>
      <c r="TT62" s="207" t="s">
        <v>69</v>
      </c>
      <c r="TU62" s="207" t="s">
        <v>69</v>
      </c>
      <c r="TV62" s="207" t="s">
        <v>69</v>
      </c>
      <c r="TW62" s="207" t="s">
        <v>69</v>
      </c>
      <c r="TX62" s="207" t="s">
        <v>69</v>
      </c>
      <c r="TY62" s="207" t="s">
        <v>69</v>
      </c>
      <c r="TZ62" s="207" t="s">
        <v>69</v>
      </c>
      <c r="UA62" s="207" t="s">
        <v>69</v>
      </c>
      <c r="UB62" s="207" t="s">
        <v>69</v>
      </c>
      <c r="UC62" s="207" t="s">
        <v>69</v>
      </c>
      <c r="UD62" s="207" t="s">
        <v>69</v>
      </c>
      <c r="UE62" s="207" t="s">
        <v>69</v>
      </c>
      <c r="UF62" s="207" t="s">
        <v>69</v>
      </c>
      <c r="UG62" s="207" t="s">
        <v>69</v>
      </c>
      <c r="UH62" s="207" t="s">
        <v>69</v>
      </c>
      <c r="UI62" s="207" t="s">
        <v>69</v>
      </c>
      <c r="UJ62" s="207" t="s">
        <v>69</v>
      </c>
      <c r="UK62" s="207" t="s">
        <v>69</v>
      </c>
      <c r="UL62" s="207" t="s">
        <v>69</v>
      </c>
      <c r="UM62" s="207" t="s">
        <v>69</v>
      </c>
      <c r="UN62" s="207" t="s">
        <v>69</v>
      </c>
      <c r="UO62" s="207" t="s">
        <v>69</v>
      </c>
      <c r="UP62" s="207" t="s">
        <v>69</v>
      </c>
      <c r="UQ62" s="207" t="s">
        <v>69</v>
      </c>
      <c r="UR62" s="207" t="s">
        <v>69</v>
      </c>
      <c r="US62" s="207" t="s">
        <v>69</v>
      </c>
      <c r="UT62" s="207" t="s">
        <v>69</v>
      </c>
      <c r="UU62" s="207" t="s">
        <v>69</v>
      </c>
      <c r="UV62" s="207" t="s">
        <v>69</v>
      </c>
      <c r="UW62" s="207" t="s">
        <v>69</v>
      </c>
      <c r="UX62" s="207" t="s">
        <v>69</v>
      </c>
      <c r="UY62" s="207" t="s">
        <v>69</v>
      </c>
      <c r="UZ62" s="207" t="s">
        <v>69</v>
      </c>
      <c r="VA62" s="207" t="s">
        <v>69</v>
      </c>
      <c r="VB62" s="207" t="s">
        <v>69</v>
      </c>
      <c r="VC62" s="207" t="s">
        <v>69</v>
      </c>
      <c r="VD62" s="207" t="s">
        <v>69</v>
      </c>
      <c r="VE62" s="207" t="s">
        <v>69</v>
      </c>
      <c r="VF62" s="207" t="s">
        <v>69</v>
      </c>
      <c r="VG62" s="207" t="s">
        <v>69</v>
      </c>
      <c r="VH62" s="207" t="s">
        <v>69</v>
      </c>
      <c r="VI62" s="207" t="s">
        <v>69</v>
      </c>
      <c r="VJ62" s="207" t="s">
        <v>69</v>
      </c>
      <c r="VK62" s="207" t="s">
        <v>69</v>
      </c>
      <c r="VL62" s="207" t="s">
        <v>69</v>
      </c>
      <c r="VM62" s="207" t="s">
        <v>69</v>
      </c>
      <c r="VN62" s="207" t="s">
        <v>69</v>
      </c>
      <c r="VO62" s="207" t="s">
        <v>69</v>
      </c>
      <c r="VP62" s="207" t="s">
        <v>69</v>
      </c>
      <c r="VQ62" s="207" t="s">
        <v>69</v>
      </c>
      <c r="VR62" s="207" t="s">
        <v>69</v>
      </c>
      <c r="VS62" s="207" t="s">
        <v>69</v>
      </c>
      <c r="VT62" s="207" t="s">
        <v>69</v>
      </c>
      <c r="VU62" s="207" t="s">
        <v>69</v>
      </c>
      <c r="VV62" s="207" t="s">
        <v>69</v>
      </c>
      <c r="VW62" s="207" t="s">
        <v>69</v>
      </c>
      <c r="VX62" s="207" t="s">
        <v>69</v>
      </c>
      <c r="VY62" s="207" t="s">
        <v>69</v>
      </c>
      <c r="VZ62" s="207" t="s">
        <v>69</v>
      </c>
      <c r="WA62" s="207" t="s">
        <v>69</v>
      </c>
      <c r="WB62" s="207" t="s">
        <v>69</v>
      </c>
      <c r="WC62" s="207" t="s">
        <v>69</v>
      </c>
      <c r="WD62" s="207" t="s">
        <v>69</v>
      </c>
      <c r="WE62" s="207" t="s">
        <v>69</v>
      </c>
      <c r="WF62" s="207" t="s">
        <v>69</v>
      </c>
      <c r="WG62" s="207" t="s">
        <v>69</v>
      </c>
      <c r="WH62" s="207" t="s">
        <v>69</v>
      </c>
      <c r="WI62" s="207" t="s">
        <v>69</v>
      </c>
      <c r="WJ62" s="207" t="s">
        <v>69</v>
      </c>
      <c r="WK62" s="207" t="s">
        <v>69</v>
      </c>
      <c r="WL62" s="207" t="s">
        <v>69</v>
      </c>
      <c r="WM62" s="207" t="s">
        <v>69</v>
      </c>
      <c r="WN62" s="207" t="s">
        <v>69</v>
      </c>
      <c r="WO62" s="207" t="s">
        <v>69</v>
      </c>
      <c r="WP62" s="207" t="s">
        <v>69</v>
      </c>
      <c r="WQ62" s="207" t="s">
        <v>69</v>
      </c>
      <c r="WR62" s="207" t="s">
        <v>69</v>
      </c>
      <c r="WS62" s="207" t="s">
        <v>69</v>
      </c>
      <c r="WT62" s="207" t="s">
        <v>69</v>
      </c>
      <c r="WU62" s="207" t="s">
        <v>69</v>
      </c>
      <c r="WV62" s="207" t="s">
        <v>69</v>
      </c>
      <c r="WW62" s="207" t="s">
        <v>69</v>
      </c>
      <c r="WX62" s="207" t="s">
        <v>69</v>
      </c>
      <c r="WY62" s="207" t="s">
        <v>69</v>
      </c>
      <c r="WZ62" s="207" t="s">
        <v>69</v>
      </c>
      <c r="XA62" s="207" t="s">
        <v>69</v>
      </c>
      <c r="XB62" s="207" t="s">
        <v>69</v>
      </c>
      <c r="XC62" s="207" t="s">
        <v>69</v>
      </c>
      <c r="XD62" s="207" t="s">
        <v>69</v>
      </c>
      <c r="XE62" s="207" t="s">
        <v>69</v>
      </c>
      <c r="XF62" s="207" t="s">
        <v>69</v>
      </c>
      <c r="XG62" s="207" t="s">
        <v>69</v>
      </c>
      <c r="XH62" s="207" t="s">
        <v>69</v>
      </c>
      <c r="XI62" s="207" t="s">
        <v>69</v>
      </c>
      <c r="XJ62" s="207" t="s">
        <v>69</v>
      </c>
      <c r="XK62" s="207" t="s">
        <v>69</v>
      </c>
      <c r="XL62" s="207" t="s">
        <v>69</v>
      </c>
      <c r="XM62" s="207" t="s">
        <v>69</v>
      </c>
      <c r="XN62" s="207" t="s">
        <v>69</v>
      </c>
      <c r="XO62" s="207" t="s">
        <v>69</v>
      </c>
      <c r="XP62" s="207" t="s">
        <v>69</v>
      </c>
      <c r="XQ62" s="207" t="s">
        <v>69</v>
      </c>
      <c r="XR62" s="207" t="s">
        <v>69</v>
      </c>
      <c r="XS62" s="207" t="s">
        <v>69</v>
      </c>
      <c r="XT62" s="207" t="s">
        <v>69</v>
      </c>
      <c r="XU62" s="207" t="s">
        <v>69</v>
      </c>
      <c r="XV62" s="207" t="s">
        <v>69</v>
      </c>
      <c r="XW62" s="207" t="s">
        <v>69</v>
      </c>
      <c r="XX62" s="207" t="s">
        <v>69</v>
      </c>
      <c r="XY62" s="207" t="s">
        <v>69</v>
      </c>
      <c r="XZ62" s="207" t="s">
        <v>69</v>
      </c>
      <c r="YA62" s="207" t="s">
        <v>69</v>
      </c>
      <c r="YB62" s="207" t="s">
        <v>69</v>
      </c>
      <c r="YC62" s="207" t="s">
        <v>69</v>
      </c>
      <c r="YD62" s="207" t="s">
        <v>69</v>
      </c>
      <c r="YE62" s="207" t="s">
        <v>69</v>
      </c>
      <c r="YF62" s="207" t="s">
        <v>69</v>
      </c>
      <c r="YG62" s="207" t="s">
        <v>69</v>
      </c>
      <c r="YH62" s="207" t="s">
        <v>69</v>
      </c>
      <c r="YI62" s="207" t="s">
        <v>69</v>
      </c>
      <c r="YJ62" s="207" t="s">
        <v>69</v>
      </c>
      <c r="YK62" s="207" t="s">
        <v>69</v>
      </c>
      <c r="YL62" s="207" t="s">
        <v>69</v>
      </c>
      <c r="YM62" s="207" t="s">
        <v>69</v>
      </c>
      <c r="YN62" s="207" t="s">
        <v>69</v>
      </c>
      <c r="YO62" s="207" t="s">
        <v>69</v>
      </c>
      <c r="YP62" s="207" t="s">
        <v>69</v>
      </c>
      <c r="YQ62" s="207" t="s">
        <v>69</v>
      </c>
      <c r="YR62" s="207" t="s">
        <v>69</v>
      </c>
      <c r="YS62" s="207" t="s">
        <v>69</v>
      </c>
      <c r="YT62" s="207" t="s">
        <v>69</v>
      </c>
      <c r="YU62" s="207" t="s">
        <v>69</v>
      </c>
      <c r="YV62" s="207" t="s">
        <v>69</v>
      </c>
      <c r="YW62" s="207" t="s">
        <v>69</v>
      </c>
      <c r="YX62" s="207" t="s">
        <v>69</v>
      </c>
      <c r="YY62" s="207" t="s">
        <v>69</v>
      </c>
      <c r="YZ62" s="207" t="s">
        <v>69</v>
      </c>
      <c r="ZA62" s="207" t="s">
        <v>69</v>
      </c>
      <c r="ZB62" s="207" t="s">
        <v>69</v>
      </c>
      <c r="ZC62" s="207" t="s">
        <v>69</v>
      </c>
      <c r="ZD62" s="207" t="s">
        <v>69</v>
      </c>
      <c r="ZE62" s="207" t="s">
        <v>69</v>
      </c>
      <c r="ZF62" s="207" t="s">
        <v>69</v>
      </c>
      <c r="ZG62" s="207" t="s">
        <v>69</v>
      </c>
      <c r="ZH62" s="207" t="s">
        <v>69</v>
      </c>
      <c r="ZI62" s="207" t="s">
        <v>69</v>
      </c>
      <c r="ZJ62" s="207" t="s">
        <v>69</v>
      </c>
      <c r="ZK62" s="207" t="s">
        <v>69</v>
      </c>
      <c r="ZL62" s="207" t="s">
        <v>69</v>
      </c>
      <c r="ZM62" s="207" t="s">
        <v>69</v>
      </c>
      <c r="ZN62" s="207" t="s">
        <v>69</v>
      </c>
      <c r="ZO62" s="207" t="s">
        <v>69</v>
      </c>
      <c r="ZP62" s="207" t="s">
        <v>69</v>
      </c>
      <c r="ZQ62" s="207" t="s">
        <v>69</v>
      </c>
      <c r="ZR62" s="207" t="s">
        <v>69</v>
      </c>
      <c r="ZS62" s="207" t="s">
        <v>69</v>
      </c>
      <c r="ZT62" s="207" t="s">
        <v>69</v>
      </c>
      <c r="ZU62" s="207" t="s">
        <v>69</v>
      </c>
      <c r="ZV62" s="207" t="s">
        <v>69</v>
      </c>
      <c r="ZW62" s="207" t="s">
        <v>69</v>
      </c>
      <c r="ZX62" s="207" t="s">
        <v>69</v>
      </c>
      <c r="ZY62" s="207" t="s">
        <v>69</v>
      </c>
      <c r="ZZ62" s="207" t="s">
        <v>69</v>
      </c>
      <c r="AAA62" s="207" t="s">
        <v>158</v>
      </c>
      <c r="AAB62" s="207" t="s">
        <v>158</v>
      </c>
      <c r="AAC62" s="207" t="s">
        <v>158</v>
      </c>
      <c r="AAD62" s="207" t="s">
        <v>158</v>
      </c>
      <c r="AAE62" s="207" t="s">
        <v>158</v>
      </c>
      <c r="AAF62" s="207" t="s">
        <v>158</v>
      </c>
      <c r="AAG62" s="207" t="s">
        <v>158</v>
      </c>
      <c r="AAH62" s="207" t="s">
        <v>158</v>
      </c>
      <c r="AAI62" s="207" t="s">
        <v>158</v>
      </c>
      <c r="AAJ62" s="207" t="s">
        <v>158</v>
      </c>
      <c r="AAK62" s="207" t="s">
        <v>158</v>
      </c>
      <c r="AAL62" s="207" t="s">
        <v>158</v>
      </c>
      <c r="AAM62" s="207" t="s">
        <v>158</v>
      </c>
      <c r="AAN62" s="207" t="s">
        <v>158</v>
      </c>
      <c r="AAO62" s="207" t="s">
        <v>158</v>
      </c>
      <c r="AAP62" s="207" t="s">
        <v>158</v>
      </c>
      <c r="AAQ62" s="207" t="s">
        <v>158</v>
      </c>
      <c r="AAR62" s="207" t="s">
        <v>158</v>
      </c>
      <c r="AAS62" s="207" t="s">
        <v>158</v>
      </c>
      <c r="AAT62" s="207" t="s">
        <v>158</v>
      </c>
      <c r="AAU62" s="207" t="s">
        <v>158</v>
      </c>
      <c r="AAV62" s="207" t="s">
        <v>158</v>
      </c>
      <c r="AAW62" s="207" t="s">
        <v>158</v>
      </c>
      <c r="AAX62" s="207" t="s">
        <v>158</v>
      </c>
      <c r="AAY62" s="207" t="s">
        <v>158</v>
      </c>
      <c r="AAZ62" s="207" t="s">
        <v>158</v>
      </c>
      <c r="ABA62" s="306">
        <f>(ÜBERSICHT!K62)</f>
        <v>0</v>
      </c>
      <c r="ABB62" s="195">
        <f>(ÜBERSICHT!L62)</f>
        <v>0</v>
      </c>
      <c r="ABC62" s="206">
        <f t="shared" si="123"/>
        <v>0</v>
      </c>
      <c r="ABD62" s="34">
        <f t="shared" si="124"/>
        <v>0</v>
      </c>
      <c r="ABE62" s="34">
        <f t="shared" si="125"/>
        <v>0</v>
      </c>
      <c r="ABF62" s="34">
        <f t="shared" si="126"/>
        <v>0</v>
      </c>
      <c r="ABG62" s="34">
        <f t="shared" si="127"/>
        <v>0</v>
      </c>
      <c r="ABH62" s="34">
        <f t="shared" si="128"/>
        <v>0</v>
      </c>
      <c r="ABI62" s="34">
        <f t="shared" si="129"/>
        <v>696</v>
      </c>
      <c r="ABJ62" s="73">
        <f t="shared" si="130"/>
        <v>696</v>
      </c>
      <c r="ABK62" s="28"/>
      <c r="ABM62" s="26"/>
      <c r="ABN62" s="75"/>
      <c r="ABO62" s="28"/>
      <c r="ABP62" s="271" t="str">
        <f>(Mitglieder!C63)</f>
        <v>Zy-///-13</v>
      </c>
      <c r="ABQ62" s="216" t="e">
        <f t="shared" si="103"/>
        <v>#DIV/0!</v>
      </c>
      <c r="ABR62" s="216" t="e">
        <f t="shared" si="104"/>
        <v>#DIV/0!</v>
      </c>
      <c r="ABS62" s="34">
        <f t="shared" si="131"/>
        <v>0</v>
      </c>
      <c r="ABT62" s="34">
        <f t="shared" si="132"/>
        <v>0</v>
      </c>
      <c r="ABU62" s="34">
        <f t="shared" si="133"/>
        <v>0</v>
      </c>
      <c r="ABV62" s="34">
        <f t="shared" si="134"/>
        <v>0</v>
      </c>
      <c r="ABW62" s="34">
        <f t="shared" si="135"/>
        <v>0</v>
      </c>
      <c r="ABX62" s="34">
        <f t="shared" si="136"/>
        <v>31</v>
      </c>
      <c r="ABY62" s="73">
        <f t="shared" si="16"/>
        <v>31</v>
      </c>
      <c r="ABZ62" s="216" t="e">
        <f t="shared" si="105"/>
        <v>#DIV/0!</v>
      </c>
      <c r="ACA62" s="34">
        <f t="shared" si="137"/>
        <v>0</v>
      </c>
      <c r="ACB62" s="34">
        <f t="shared" si="138"/>
        <v>0</v>
      </c>
      <c r="ACC62" s="34">
        <f t="shared" si="139"/>
        <v>0</v>
      </c>
      <c r="ACD62" s="34">
        <f t="shared" si="140"/>
        <v>0</v>
      </c>
      <c r="ACE62" s="34">
        <f t="shared" si="141"/>
        <v>0</v>
      </c>
      <c r="ACF62" s="34">
        <f t="shared" si="142"/>
        <v>31</v>
      </c>
      <c r="ACG62" s="73">
        <f t="shared" si="113"/>
        <v>31</v>
      </c>
      <c r="ACH62" s="216" t="e">
        <f t="shared" si="106"/>
        <v>#DIV/0!</v>
      </c>
      <c r="ACI62" s="34">
        <f t="shared" si="143"/>
        <v>0</v>
      </c>
      <c r="ACJ62" s="34">
        <f t="shared" si="144"/>
        <v>0</v>
      </c>
      <c r="ACK62" s="34">
        <f t="shared" si="145"/>
        <v>0</v>
      </c>
      <c r="ACL62" s="34">
        <f t="shared" si="146"/>
        <v>0</v>
      </c>
      <c r="ACM62" s="34">
        <f t="shared" si="147"/>
        <v>0</v>
      </c>
      <c r="ACN62" s="34">
        <f t="shared" si="148"/>
        <v>31</v>
      </c>
      <c r="ACO62" s="73">
        <f t="shared" si="114"/>
        <v>31</v>
      </c>
      <c r="ACP62" s="216" t="e">
        <f t="shared" si="107"/>
        <v>#DIV/0!</v>
      </c>
      <c r="ACQ62" s="34">
        <f t="shared" si="149"/>
        <v>0</v>
      </c>
      <c r="ACR62" s="34">
        <f t="shared" si="150"/>
        <v>0</v>
      </c>
      <c r="ACS62" s="34">
        <f t="shared" si="151"/>
        <v>0</v>
      </c>
      <c r="ACT62" s="34">
        <f t="shared" si="152"/>
        <v>0</v>
      </c>
      <c r="ACU62" s="34">
        <f t="shared" si="153"/>
        <v>0</v>
      </c>
      <c r="ACV62" s="34">
        <f t="shared" si="154"/>
        <v>30</v>
      </c>
      <c r="ACW62" s="73">
        <f t="shared" si="115"/>
        <v>30</v>
      </c>
      <c r="ACX62" s="216" t="e">
        <f t="shared" si="108"/>
        <v>#DIV/0!</v>
      </c>
      <c r="ACY62" s="34">
        <f t="shared" si="155"/>
        <v>0</v>
      </c>
      <c r="ACZ62" s="34">
        <f t="shared" si="156"/>
        <v>0</v>
      </c>
      <c r="ADA62" s="34">
        <f t="shared" si="157"/>
        <v>0</v>
      </c>
      <c r="ADB62" s="34">
        <f t="shared" si="158"/>
        <v>0</v>
      </c>
      <c r="ADC62" s="34">
        <f t="shared" si="159"/>
        <v>0</v>
      </c>
      <c r="ADD62" s="34">
        <f t="shared" si="160"/>
        <v>31</v>
      </c>
      <c r="ADE62" s="73">
        <f t="shared" si="116"/>
        <v>31</v>
      </c>
      <c r="ADF62" s="216" t="e">
        <f t="shared" si="109"/>
        <v>#DIV/0!</v>
      </c>
      <c r="ADG62" s="34">
        <f t="shared" si="161"/>
        <v>0</v>
      </c>
      <c r="ADH62" s="34">
        <f t="shared" si="162"/>
        <v>0</v>
      </c>
      <c r="ADI62" s="34">
        <f t="shared" si="163"/>
        <v>0</v>
      </c>
      <c r="ADJ62" s="34">
        <f t="shared" si="164"/>
        <v>0</v>
      </c>
      <c r="ADK62" s="34">
        <f t="shared" si="165"/>
        <v>0</v>
      </c>
      <c r="ADL62" s="34">
        <f t="shared" si="166"/>
        <v>30</v>
      </c>
      <c r="ADM62" s="73">
        <f t="shared" si="117"/>
        <v>30</v>
      </c>
      <c r="ADN62" s="216" t="e">
        <f t="shared" si="110"/>
        <v>#DIV/0!</v>
      </c>
      <c r="ADO62" s="34">
        <f t="shared" si="167"/>
        <v>0</v>
      </c>
      <c r="ADP62" s="34">
        <f t="shared" si="168"/>
        <v>0</v>
      </c>
      <c r="ADQ62" s="34">
        <f t="shared" si="169"/>
        <v>0</v>
      </c>
      <c r="ADR62" s="34">
        <f t="shared" si="170"/>
        <v>0</v>
      </c>
      <c r="ADS62" s="34">
        <f t="shared" si="171"/>
        <v>0</v>
      </c>
      <c r="ADT62" s="34">
        <f t="shared" si="172"/>
        <v>31</v>
      </c>
      <c r="ADU62" s="73">
        <f t="shared" si="118"/>
        <v>31</v>
      </c>
      <c r="ADV62" s="216" t="e">
        <f t="shared" si="111"/>
        <v>#DIV/0!</v>
      </c>
      <c r="ADW62" s="34">
        <f t="shared" si="72"/>
        <v>0</v>
      </c>
      <c r="ADX62" s="34">
        <f t="shared" si="73"/>
        <v>0</v>
      </c>
      <c r="ADY62" s="34">
        <f t="shared" si="74"/>
        <v>0</v>
      </c>
      <c r="ADZ62" s="34">
        <f t="shared" si="75"/>
        <v>0</v>
      </c>
      <c r="AEA62" s="34">
        <f t="shared" si="76"/>
        <v>0</v>
      </c>
      <c r="AEB62" s="34">
        <f t="shared" si="77"/>
        <v>31</v>
      </c>
      <c r="AEC62" s="73">
        <f t="shared" si="119"/>
        <v>31</v>
      </c>
      <c r="AED62" s="216" t="e">
        <f t="shared" si="112"/>
        <v>#DIV/0!</v>
      </c>
      <c r="AEE62" s="34">
        <f t="shared" si="79"/>
        <v>0</v>
      </c>
      <c r="AEF62" s="34">
        <f t="shared" si="80"/>
        <v>0</v>
      </c>
      <c r="AEG62" s="34">
        <f t="shared" si="81"/>
        <v>0</v>
      </c>
      <c r="AEH62" s="34">
        <f t="shared" si="82"/>
        <v>0</v>
      </c>
      <c r="AEI62" s="34">
        <f t="shared" si="83"/>
        <v>0</v>
      </c>
      <c r="AEJ62" s="34">
        <f t="shared" si="84"/>
        <v>10</v>
      </c>
      <c r="AEK62" s="73">
        <f t="shared" si="120"/>
        <v>10</v>
      </c>
    </row>
    <row r="63" spans="1:817" x14ac:dyDescent="0.3">
      <c r="A63" s="200"/>
      <c r="B63" s="290"/>
      <c r="C63" s="251" t="str">
        <f>(Mitglieder!C63)</f>
        <v>Zy-///-13</v>
      </c>
      <c r="D63" s="171" t="e">
        <f t="shared" si="121"/>
        <v>#DIV/0!</v>
      </c>
      <c r="E63" s="171" t="e">
        <f t="shared" si="122"/>
        <v>#DIV/0!</v>
      </c>
      <c r="F63" s="56"/>
      <c r="G63" s="207" t="s">
        <v>69</v>
      </c>
      <c r="H63" s="207" t="s">
        <v>69</v>
      </c>
      <c r="I63" s="207" t="s">
        <v>69</v>
      </c>
      <c r="J63" s="207" t="s">
        <v>69</v>
      </c>
      <c r="K63" s="207" t="s">
        <v>69</v>
      </c>
      <c r="L63" s="207" t="s">
        <v>69</v>
      </c>
      <c r="M63" s="207" t="s">
        <v>69</v>
      </c>
      <c r="N63" s="207" t="s">
        <v>69</v>
      </c>
      <c r="O63" s="207" t="s">
        <v>69</v>
      </c>
      <c r="P63" s="207" t="s">
        <v>69</v>
      </c>
      <c r="Q63" s="207" t="s">
        <v>69</v>
      </c>
      <c r="R63" s="207" t="s">
        <v>69</v>
      </c>
      <c r="S63" s="207" t="s">
        <v>69</v>
      </c>
      <c r="T63" s="207" t="s">
        <v>69</v>
      </c>
      <c r="U63" s="207" t="s">
        <v>69</v>
      </c>
      <c r="V63" s="207" t="s">
        <v>69</v>
      </c>
      <c r="W63" s="207" t="s">
        <v>69</v>
      </c>
      <c r="X63" s="207" t="s">
        <v>69</v>
      </c>
      <c r="Y63" s="207" t="s">
        <v>69</v>
      </c>
      <c r="Z63" s="207" t="s">
        <v>69</v>
      </c>
      <c r="AA63" s="207" t="s">
        <v>69</v>
      </c>
      <c r="AB63" s="207" t="s">
        <v>69</v>
      </c>
      <c r="AC63" s="207" t="s">
        <v>69</v>
      </c>
      <c r="AD63" s="207" t="s">
        <v>69</v>
      </c>
      <c r="AE63" s="207" t="s">
        <v>69</v>
      </c>
      <c r="AF63" s="207" t="s">
        <v>69</v>
      </c>
      <c r="AG63" s="207" t="s">
        <v>69</v>
      </c>
      <c r="AH63" s="207" t="s">
        <v>69</v>
      </c>
      <c r="AI63" s="207" t="s">
        <v>69</v>
      </c>
      <c r="AJ63" s="207" t="s">
        <v>69</v>
      </c>
      <c r="AK63" s="207" t="s">
        <v>69</v>
      </c>
      <c r="AL63" s="207" t="s">
        <v>69</v>
      </c>
      <c r="AM63" s="207" t="s">
        <v>69</v>
      </c>
      <c r="AN63" s="207" t="s">
        <v>69</v>
      </c>
      <c r="AO63" s="207" t="s">
        <v>69</v>
      </c>
      <c r="AP63" s="207" t="s">
        <v>69</v>
      </c>
      <c r="AQ63" s="207" t="s">
        <v>69</v>
      </c>
      <c r="AR63" s="207" t="s">
        <v>69</v>
      </c>
      <c r="AS63" s="207" t="s">
        <v>69</v>
      </c>
      <c r="AT63" s="207" t="s">
        <v>69</v>
      </c>
      <c r="AU63" s="207" t="s">
        <v>69</v>
      </c>
      <c r="AV63" s="207" t="s">
        <v>69</v>
      </c>
      <c r="AW63" s="207" t="s">
        <v>69</v>
      </c>
      <c r="AX63" s="207" t="s">
        <v>69</v>
      </c>
      <c r="AY63" s="207" t="s">
        <v>69</v>
      </c>
      <c r="AZ63" s="207" t="s">
        <v>69</v>
      </c>
      <c r="BA63" s="207" t="s">
        <v>69</v>
      </c>
      <c r="BB63" s="207" t="s">
        <v>69</v>
      </c>
      <c r="BC63" s="207" t="s">
        <v>69</v>
      </c>
      <c r="BD63" s="207" t="s">
        <v>69</v>
      </c>
      <c r="BE63" s="207" t="s">
        <v>69</v>
      </c>
      <c r="BF63" s="207" t="s">
        <v>69</v>
      </c>
      <c r="BG63" s="207" t="s">
        <v>69</v>
      </c>
      <c r="BH63" s="207" t="s">
        <v>69</v>
      </c>
      <c r="BI63" s="207" t="s">
        <v>69</v>
      </c>
      <c r="BJ63" s="207" t="s">
        <v>69</v>
      </c>
      <c r="BK63" s="207" t="s">
        <v>69</v>
      </c>
      <c r="BL63" s="207" t="s">
        <v>69</v>
      </c>
      <c r="BM63" s="207" t="s">
        <v>69</v>
      </c>
      <c r="BN63" s="207" t="s">
        <v>69</v>
      </c>
      <c r="BO63" s="207" t="s">
        <v>69</v>
      </c>
      <c r="BP63" s="207" t="s">
        <v>69</v>
      </c>
      <c r="BQ63" s="207" t="s">
        <v>69</v>
      </c>
      <c r="BR63" s="207" t="s">
        <v>69</v>
      </c>
      <c r="BS63" s="207" t="s">
        <v>69</v>
      </c>
      <c r="BT63" s="207" t="s">
        <v>69</v>
      </c>
      <c r="BU63" s="207" t="s">
        <v>69</v>
      </c>
      <c r="BV63" s="207" t="s">
        <v>69</v>
      </c>
      <c r="BW63" s="207" t="s">
        <v>69</v>
      </c>
      <c r="BX63" s="207" t="s">
        <v>69</v>
      </c>
      <c r="BY63" s="207" t="s">
        <v>69</v>
      </c>
      <c r="BZ63" s="207" t="s">
        <v>69</v>
      </c>
      <c r="CA63" s="207" t="s">
        <v>69</v>
      </c>
      <c r="CB63" s="207" t="s">
        <v>69</v>
      </c>
      <c r="CC63" s="207" t="s">
        <v>69</v>
      </c>
      <c r="CD63" s="207" t="s">
        <v>69</v>
      </c>
      <c r="CE63" s="207" t="s">
        <v>69</v>
      </c>
      <c r="CF63" s="207" t="s">
        <v>69</v>
      </c>
      <c r="CG63" s="207" t="s">
        <v>69</v>
      </c>
      <c r="CH63" s="207" t="s">
        <v>69</v>
      </c>
      <c r="CI63" s="207" t="s">
        <v>69</v>
      </c>
      <c r="CJ63" s="207" t="s">
        <v>69</v>
      </c>
      <c r="CK63" s="207" t="s">
        <v>69</v>
      </c>
      <c r="CL63" s="207" t="s">
        <v>69</v>
      </c>
      <c r="CM63" s="207" t="s">
        <v>69</v>
      </c>
      <c r="CN63" s="207" t="s">
        <v>69</v>
      </c>
      <c r="CO63" s="207" t="s">
        <v>69</v>
      </c>
      <c r="CP63" s="207" t="s">
        <v>69</v>
      </c>
      <c r="CQ63" s="207" t="s">
        <v>69</v>
      </c>
      <c r="CR63" s="207" t="s">
        <v>69</v>
      </c>
      <c r="CS63" s="207" t="s">
        <v>69</v>
      </c>
      <c r="CT63" s="207" t="s">
        <v>69</v>
      </c>
      <c r="CU63" s="207" t="s">
        <v>69</v>
      </c>
      <c r="CV63" s="207" t="s">
        <v>69</v>
      </c>
      <c r="CW63" s="207" t="s">
        <v>69</v>
      </c>
      <c r="CX63" s="207" t="s">
        <v>69</v>
      </c>
      <c r="CY63" s="207" t="s">
        <v>69</v>
      </c>
      <c r="CZ63" s="207" t="s">
        <v>69</v>
      </c>
      <c r="DA63" s="207" t="s">
        <v>69</v>
      </c>
      <c r="DB63" s="207" t="s">
        <v>69</v>
      </c>
      <c r="DC63" s="207" t="s">
        <v>69</v>
      </c>
      <c r="DD63" s="207" t="s">
        <v>69</v>
      </c>
      <c r="DE63" s="207" t="s">
        <v>69</v>
      </c>
      <c r="DF63" s="207" t="s">
        <v>69</v>
      </c>
      <c r="DG63" s="207" t="s">
        <v>69</v>
      </c>
      <c r="DH63" s="207" t="s">
        <v>69</v>
      </c>
      <c r="DI63" s="207" t="s">
        <v>69</v>
      </c>
      <c r="DJ63" s="207" t="s">
        <v>69</v>
      </c>
      <c r="DK63" s="207" t="s">
        <v>69</v>
      </c>
      <c r="DL63" s="207" t="s">
        <v>69</v>
      </c>
      <c r="DM63" s="207" t="s">
        <v>69</v>
      </c>
      <c r="DN63" s="207" t="s">
        <v>69</v>
      </c>
      <c r="DO63" s="207" t="s">
        <v>69</v>
      </c>
      <c r="DP63" s="207" t="s">
        <v>69</v>
      </c>
      <c r="DQ63" s="207" t="s">
        <v>69</v>
      </c>
      <c r="DR63" s="207" t="s">
        <v>69</v>
      </c>
      <c r="DS63" s="207" t="s">
        <v>69</v>
      </c>
      <c r="DT63" s="207" t="s">
        <v>69</v>
      </c>
      <c r="DU63" s="207" t="s">
        <v>69</v>
      </c>
      <c r="DV63" s="207" t="s">
        <v>69</v>
      </c>
      <c r="DW63" s="207" t="s">
        <v>69</v>
      </c>
      <c r="DX63" s="207" t="s">
        <v>69</v>
      </c>
      <c r="DY63" s="207" t="s">
        <v>69</v>
      </c>
      <c r="DZ63" s="207" t="s">
        <v>69</v>
      </c>
      <c r="EA63" s="207" t="s">
        <v>69</v>
      </c>
      <c r="EB63" s="207" t="s">
        <v>69</v>
      </c>
      <c r="EC63" s="207" t="s">
        <v>69</v>
      </c>
      <c r="ED63" s="207" t="s">
        <v>69</v>
      </c>
      <c r="EE63" s="207" t="s">
        <v>69</v>
      </c>
      <c r="EF63" s="207" t="s">
        <v>69</v>
      </c>
      <c r="EG63" s="207" t="s">
        <v>69</v>
      </c>
      <c r="EH63" s="207" t="s">
        <v>69</v>
      </c>
      <c r="EI63" s="207" t="s">
        <v>69</v>
      </c>
      <c r="EJ63" s="207" t="s">
        <v>69</v>
      </c>
      <c r="EK63" s="207" t="s">
        <v>69</v>
      </c>
      <c r="EL63" s="207" t="s">
        <v>69</v>
      </c>
      <c r="EM63" s="207" t="s">
        <v>69</v>
      </c>
      <c r="EN63" s="207" t="s">
        <v>69</v>
      </c>
      <c r="EO63" s="207" t="s">
        <v>69</v>
      </c>
      <c r="EP63" s="207" t="s">
        <v>69</v>
      </c>
      <c r="EQ63" s="207" t="s">
        <v>69</v>
      </c>
      <c r="ER63" s="207" t="s">
        <v>69</v>
      </c>
      <c r="ES63" s="207" t="s">
        <v>69</v>
      </c>
      <c r="ET63" s="207" t="s">
        <v>69</v>
      </c>
      <c r="EU63" s="207" t="s">
        <v>69</v>
      </c>
      <c r="EV63" s="207" t="s">
        <v>69</v>
      </c>
      <c r="EW63" s="207" t="s">
        <v>69</v>
      </c>
      <c r="EX63" s="207" t="s">
        <v>69</v>
      </c>
      <c r="EY63" s="207" t="s">
        <v>69</v>
      </c>
      <c r="EZ63" s="207" t="s">
        <v>69</v>
      </c>
      <c r="FA63" s="207" t="s">
        <v>69</v>
      </c>
      <c r="FB63" s="207" t="s">
        <v>69</v>
      </c>
      <c r="FC63" s="207" t="s">
        <v>69</v>
      </c>
      <c r="FD63" s="207" t="s">
        <v>69</v>
      </c>
      <c r="FE63" s="207" t="s">
        <v>69</v>
      </c>
      <c r="FF63" s="207" t="s">
        <v>69</v>
      </c>
      <c r="FG63" s="207" t="s">
        <v>69</v>
      </c>
      <c r="FH63" s="207" t="s">
        <v>69</v>
      </c>
      <c r="FI63" s="207" t="s">
        <v>69</v>
      </c>
      <c r="FJ63" s="207" t="s">
        <v>69</v>
      </c>
      <c r="FK63" s="207" t="s">
        <v>69</v>
      </c>
      <c r="FL63" s="207" t="s">
        <v>69</v>
      </c>
      <c r="FM63" s="207" t="s">
        <v>69</v>
      </c>
      <c r="FN63" s="207" t="s">
        <v>69</v>
      </c>
      <c r="FO63" s="207" t="s">
        <v>69</v>
      </c>
      <c r="FP63" s="207" t="s">
        <v>69</v>
      </c>
      <c r="FQ63" s="207" t="s">
        <v>69</v>
      </c>
      <c r="FR63" s="207" t="s">
        <v>69</v>
      </c>
      <c r="FS63" s="207" t="s">
        <v>69</v>
      </c>
      <c r="FT63" s="207" t="s">
        <v>69</v>
      </c>
      <c r="FU63" s="207" t="s">
        <v>69</v>
      </c>
      <c r="FV63" s="207" t="s">
        <v>69</v>
      </c>
      <c r="FW63" s="207" t="s">
        <v>69</v>
      </c>
      <c r="FX63" s="207" t="s">
        <v>69</v>
      </c>
      <c r="FY63" s="207" t="s">
        <v>69</v>
      </c>
      <c r="FZ63" s="207" t="s">
        <v>69</v>
      </c>
      <c r="GA63" s="207" t="s">
        <v>69</v>
      </c>
      <c r="GB63" s="207" t="s">
        <v>69</v>
      </c>
      <c r="GC63" s="207" t="s">
        <v>69</v>
      </c>
      <c r="GD63" s="207" t="s">
        <v>69</v>
      </c>
      <c r="GE63" s="207" t="s">
        <v>69</v>
      </c>
      <c r="GF63" s="207" t="s">
        <v>69</v>
      </c>
      <c r="GG63" s="207" t="s">
        <v>69</v>
      </c>
      <c r="GH63" s="207" t="s">
        <v>69</v>
      </c>
      <c r="GI63" s="207" t="s">
        <v>69</v>
      </c>
      <c r="GJ63" s="207" t="s">
        <v>69</v>
      </c>
      <c r="GK63" s="207" t="s">
        <v>69</v>
      </c>
      <c r="GL63" s="207" t="s">
        <v>69</v>
      </c>
      <c r="GM63" s="207" t="s">
        <v>69</v>
      </c>
      <c r="GN63" s="207" t="s">
        <v>69</v>
      </c>
      <c r="GO63" s="207" t="s">
        <v>69</v>
      </c>
      <c r="GP63" s="207" t="s">
        <v>69</v>
      </c>
      <c r="GQ63" s="207" t="s">
        <v>69</v>
      </c>
      <c r="GR63" s="207" t="s">
        <v>69</v>
      </c>
      <c r="GS63" s="207" t="s">
        <v>69</v>
      </c>
      <c r="GT63" s="207" t="s">
        <v>69</v>
      </c>
      <c r="GU63" s="207" t="s">
        <v>69</v>
      </c>
      <c r="GV63" s="207" t="s">
        <v>69</v>
      </c>
      <c r="GW63" s="207" t="s">
        <v>69</v>
      </c>
      <c r="GX63" s="207" t="s">
        <v>69</v>
      </c>
      <c r="GY63" s="207" t="s">
        <v>69</v>
      </c>
      <c r="GZ63" s="207" t="s">
        <v>69</v>
      </c>
      <c r="HA63" s="207" t="s">
        <v>69</v>
      </c>
      <c r="HB63" s="207" t="s">
        <v>69</v>
      </c>
      <c r="HC63" s="207" t="s">
        <v>69</v>
      </c>
      <c r="HD63" s="207" t="s">
        <v>69</v>
      </c>
      <c r="HE63" s="207" t="s">
        <v>69</v>
      </c>
      <c r="HF63" s="207" t="s">
        <v>69</v>
      </c>
      <c r="HG63" s="207" t="s">
        <v>69</v>
      </c>
      <c r="HH63" s="207" t="s">
        <v>69</v>
      </c>
      <c r="HI63" s="207" t="s">
        <v>69</v>
      </c>
      <c r="HJ63" s="207" t="s">
        <v>69</v>
      </c>
      <c r="HK63" s="207" t="s">
        <v>69</v>
      </c>
      <c r="HL63" s="207" t="s">
        <v>69</v>
      </c>
      <c r="HM63" s="207" t="s">
        <v>69</v>
      </c>
      <c r="HN63" s="207" t="s">
        <v>69</v>
      </c>
      <c r="HO63" s="207" t="s">
        <v>69</v>
      </c>
      <c r="HP63" s="207" t="s">
        <v>69</v>
      </c>
      <c r="HQ63" s="207" t="s">
        <v>69</v>
      </c>
      <c r="HR63" s="207" t="s">
        <v>69</v>
      </c>
      <c r="HS63" s="207" t="s">
        <v>69</v>
      </c>
      <c r="HT63" s="207" t="s">
        <v>69</v>
      </c>
      <c r="HU63" s="207" t="s">
        <v>69</v>
      </c>
      <c r="HV63" s="207" t="s">
        <v>69</v>
      </c>
      <c r="HW63" s="207" t="s">
        <v>69</v>
      </c>
      <c r="HX63" s="207" t="s">
        <v>69</v>
      </c>
      <c r="HY63" s="207" t="s">
        <v>69</v>
      </c>
      <c r="HZ63" s="207" t="s">
        <v>69</v>
      </c>
      <c r="IA63" s="207" t="s">
        <v>69</v>
      </c>
      <c r="IB63" s="207" t="s">
        <v>69</v>
      </c>
      <c r="IC63" s="207" t="s">
        <v>69</v>
      </c>
      <c r="ID63" s="207" t="s">
        <v>69</v>
      </c>
      <c r="IE63" s="207" t="s">
        <v>69</v>
      </c>
      <c r="IF63" s="207" t="s">
        <v>69</v>
      </c>
      <c r="IG63" s="207" t="s">
        <v>69</v>
      </c>
      <c r="IH63" s="207" t="s">
        <v>69</v>
      </c>
      <c r="II63" s="207" t="s">
        <v>69</v>
      </c>
      <c r="IJ63" s="207" t="s">
        <v>69</v>
      </c>
      <c r="IK63" s="207" t="s">
        <v>69</v>
      </c>
      <c r="IL63" s="207" t="s">
        <v>69</v>
      </c>
      <c r="IM63" s="207" t="s">
        <v>69</v>
      </c>
      <c r="IN63" s="207" t="s">
        <v>69</v>
      </c>
      <c r="IO63" s="207" t="s">
        <v>69</v>
      </c>
      <c r="IP63" s="207" t="s">
        <v>69</v>
      </c>
      <c r="IQ63" s="207" t="s">
        <v>69</v>
      </c>
      <c r="IR63" s="207" t="s">
        <v>69</v>
      </c>
      <c r="IS63" s="207" t="s">
        <v>69</v>
      </c>
      <c r="IT63" s="207" t="s">
        <v>69</v>
      </c>
      <c r="IU63" s="207" t="s">
        <v>69</v>
      </c>
      <c r="IV63" s="207" t="s">
        <v>69</v>
      </c>
      <c r="IW63" s="207" t="s">
        <v>69</v>
      </c>
      <c r="IX63" s="207" t="s">
        <v>69</v>
      </c>
      <c r="IY63" s="207" t="s">
        <v>69</v>
      </c>
      <c r="IZ63" s="207" t="s">
        <v>69</v>
      </c>
      <c r="JA63" s="207" t="s">
        <v>69</v>
      </c>
      <c r="JB63" s="207" t="s">
        <v>69</v>
      </c>
      <c r="JC63" s="207" t="s">
        <v>69</v>
      </c>
      <c r="JD63" s="207" t="s">
        <v>69</v>
      </c>
      <c r="JE63" s="207" t="s">
        <v>69</v>
      </c>
      <c r="JF63" s="207" t="s">
        <v>69</v>
      </c>
      <c r="JG63" s="207" t="s">
        <v>69</v>
      </c>
      <c r="JH63" s="207" t="s">
        <v>69</v>
      </c>
      <c r="JI63" s="207" t="s">
        <v>69</v>
      </c>
      <c r="JJ63" s="207" t="s">
        <v>69</v>
      </c>
      <c r="JK63" s="207" t="s">
        <v>69</v>
      </c>
      <c r="JL63" s="207" t="s">
        <v>69</v>
      </c>
      <c r="JM63" s="207" t="s">
        <v>69</v>
      </c>
      <c r="JN63" s="207" t="s">
        <v>69</v>
      </c>
      <c r="JO63" s="207" t="s">
        <v>69</v>
      </c>
      <c r="JP63" s="207" t="s">
        <v>69</v>
      </c>
      <c r="JQ63" s="207" t="s">
        <v>69</v>
      </c>
      <c r="JR63" s="207" t="s">
        <v>69</v>
      </c>
      <c r="JS63" s="207" t="s">
        <v>69</v>
      </c>
      <c r="JT63" s="207" t="s">
        <v>69</v>
      </c>
      <c r="JU63" s="207" t="s">
        <v>69</v>
      </c>
      <c r="JV63" s="207" t="s">
        <v>69</v>
      </c>
      <c r="JW63" s="207" t="s">
        <v>69</v>
      </c>
      <c r="JX63" s="207" t="s">
        <v>69</v>
      </c>
      <c r="JY63" s="207" t="s">
        <v>69</v>
      </c>
      <c r="JZ63" s="207" t="s">
        <v>69</v>
      </c>
      <c r="KA63" s="207" t="s">
        <v>69</v>
      </c>
      <c r="KB63" s="207" t="s">
        <v>69</v>
      </c>
      <c r="KC63" s="207" t="s">
        <v>69</v>
      </c>
      <c r="KD63" s="207" t="s">
        <v>69</v>
      </c>
      <c r="KE63" s="207" t="s">
        <v>69</v>
      </c>
      <c r="KF63" s="207" t="s">
        <v>69</v>
      </c>
      <c r="KG63" s="207" t="s">
        <v>69</v>
      </c>
      <c r="KH63" s="207" t="s">
        <v>69</v>
      </c>
      <c r="KI63" s="207" t="s">
        <v>69</v>
      </c>
      <c r="KJ63" s="207" t="s">
        <v>69</v>
      </c>
      <c r="KK63" s="207" t="s">
        <v>69</v>
      </c>
      <c r="KL63" s="207" t="s">
        <v>69</v>
      </c>
      <c r="KM63" s="207" t="s">
        <v>69</v>
      </c>
      <c r="KN63" s="207" t="s">
        <v>69</v>
      </c>
      <c r="KO63" s="207" t="s">
        <v>69</v>
      </c>
      <c r="KP63" s="207" t="s">
        <v>69</v>
      </c>
      <c r="KQ63" s="207" t="s">
        <v>69</v>
      </c>
      <c r="KR63" s="207" t="s">
        <v>69</v>
      </c>
      <c r="KS63" s="207" t="s">
        <v>69</v>
      </c>
      <c r="KT63" s="207" t="s">
        <v>69</v>
      </c>
      <c r="KU63" s="207" t="s">
        <v>69</v>
      </c>
      <c r="KV63" s="207" t="s">
        <v>69</v>
      </c>
      <c r="KW63" s="207" t="s">
        <v>69</v>
      </c>
      <c r="KX63" s="207" t="s">
        <v>69</v>
      </c>
      <c r="KY63" s="207" t="s">
        <v>69</v>
      </c>
      <c r="KZ63" s="207" t="s">
        <v>69</v>
      </c>
      <c r="LA63" s="207" t="s">
        <v>69</v>
      </c>
      <c r="LB63" s="207" t="s">
        <v>69</v>
      </c>
      <c r="LC63" s="207" t="s">
        <v>69</v>
      </c>
      <c r="LD63" s="207" t="s">
        <v>69</v>
      </c>
      <c r="LE63" s="207" t="s">
        <v>69</v>
      </c>
      <c r="LF63" s="207" t="s">
        <v>69</v>
      </c>
      <c r="LG63" s="207" t="s">
        <v>69</v>
      </c>
      <c r="LH63" s="207" t="s">
        <v>69</v>
      </c>
      <c r="LI63" s="207" t="s">
        <v>69</v>
      </c>
      <c r="LJ63" s="207" t="s">
        <v>69</v>
      </c>
      <c r="LK63" s="207" t="s">
        <v>69</v>
      </c>
      <c r="LL63" s="207" t="s">
        <v>69</v>
      </c>
      <c r="LM63" s="207" t="s">
        <v>69</v>
      </c>
      <c r="LN63" s="207" t="s">
        <v>69</v>
      </c>
      <c r="LO63" s="207" t="s">
        <v>69</v>
      </c>
      <c r="LP63" s="207" t="s">
        <v>69</v>
      </c>
      <c r="LQ63" s="207" t="s">
        <v>69</v>
      </c>
      <c r="LR63" s="207" t="s">
        <v>69</v>
      </c>
      <c r="LS63" s="207" t="s">
        <v>69</v>
      </c>
      <c r="LT63" s="207" t="s">
        <v>69</v>
      </c>
      <c r="LU63" s="207" t="s">
        <v>69</v>
      </c>
      <c r="LV63" s="207" t="s">
        <v>69</v>
      </c>
      <c r="LW63" s="207" t="s">
        <v>69</v>
      </c>
      <c r="LX63" s="207" t="s">
        <v>69</v>
      </c>
      <c r="LY63" s="207" t="s">
        <v>69</v>
      </c>
      <c r="LZ63" s="207" t="s">
        <v>69</v>
      </c>
      <c r="MA63" s="207" t="s">
        <v>69</v>
      </c>
      <c r="MB63" s="207" t="s">
        <v>69</v>
      </c>
      <c r="MC63" s="207" t="s">
        <v>69</v>
      </c>
      <c r="MD63" s="207" t="s">
        <v>69</v>
      </c>
      <c r="ME63" s="207" t="s">
        <v>69</v>
      </c>
      <c r="MF63" s="207" t="s">
        <v>69</v>
      </c>
      <c r="MG63" s="207" t="s">
        <v>69</v>
      </c>
      <c r="MH63" s="207" t="s">
        <v>69</v>
      </c>
      <c r="MI63" s="207" t="s">
        <v>69</v>
      </c>
      <c r="MJ63" s="207" t="s">
        <v>69</v>
      </c>
      <c r="MK63" s="207" t="s">
        <v>69</v>
      </c>
      <c r="ML63" s="207" t="s">
        <v>69</v>
      </c>
      <c r="MM63" s="207" t="s">
        <v>69</v>
      </c>
      <c r="MN63" s="207" t="s">
        <v>69</v>
      </c>
      <c r="MO63" s="207" t="s">
        <v>69</v>
      </c>
      <c r="MP63" s="207" t="s">
        <v>69</v>
      </c>
      <c r="MQ63" s="207" t="s">
        <v>69</v>
      </c>
      <c r="MR63" s="207" t="s">
        <v>69</v>
      </c>
      <c r="MS63" s="207" t="s">
        <v>69</v>
      </c>
      <c r="MT63" s="207" t="s">
        <v>69</v>
      </c>
      <c r="MU63" s="207" t="s">
        <v>69</v>
      </c>
      <c r="MV63" s="207" t="s">
        <v>69</v>
      </c>
      <c r="MW63" s="207" t="s">
        <v>69</v>
      </c>
      <c r="MX63" s="207" t="s">
        <v>69</v>
      </c>
      <c r="MY63" s="207" t="s">
        <v>69</v>
      </c>
      <c r="MZ63" s="207" t="s">
        <v>69</v>
      </c>
      <c r="NA63" s="207" t="s">
        <v>69</v>
      </c>
      <c r="NB63" s="207" t="s">
        <v>69</v>
      </c>
      <c r="NC63" s="207" t="s">
        <v>69</v>
      </c>
      <c r="ND63" s="207" t="s">
        <v>69</v>
      </c>
      <c r="NE63" s="207" t="s">
        <v>69</v>
      </c>
      <c r="NF63" s="207" t="s">
        <v>69</v>
      </c>
      <c r="NG63" s="207" t="s">
        <v>69</v>
      </c>
      <c r="NH63" s="207" t="s">
        <v>69</v>
      </c>
      <c r="NI63" s="207" t="s">
        <v>69</v>
      </c>
      <c r="NJ63" s="207" t="s">
        <v>69</v>
      </c>
      <c r="NK63" s="207" t="s">
        <v>69</v>
      </c>
      <c r="NL63" s="207" t="s">
        <v>69</v>
      </c>
      <c r="NM63" s="207" t="s">
        <v>69</v>
      </c>
      <c r="NN63" s="207" t="s">
        <v>69</v>
      </c>
      <c r="NO63" s="207" t="s">
        <v>69</v>
      </c>
      <c r="NP63" s="207" t="s">
        <v>69</v>
      </c>
      <c r="NQ63" s="207" t="s">
        <v>69</v>
      </c>
      <c r="NR63" s="207" t="s">
        <v>69</v>
      </c>
      <c r="NS63" s="207" t="s">
        <v>69</v>
      </c>
      <c r="NT63" s="207" t="s">
        <v>69</v>
      </c>
      <c r="NU63" s="207" t="s">
        <v>69</v>
      </c>
      <c r="NV63" s="207" t="s">
        <v>69</v>
      </c>
      <c r="NW63" s="207" t="s">
        <v>69</v>
      </c>
      <c r="NX63" s="207" t="s">
        <v>69</v>
      </c>
      <c r="NY63" s="207" t="s">
        <v>69</v>
      </c>
      <c r="NZ63" s="207" t="s">
        <v>69</v>
      </c>
      <c r="OA63" s="207" t="s">
        <v>69</v>
      </c>
      <c r="OB63" s="207" t="s">
        <v>69</v>
      </c>
      <c r="OC63" s="207" t="s">
        <v>69</v>
      </c>
      <c r="OD63" s="207" t="s">
        <v>69</v>
      </c>
      <c r="OE63" s="207" t="s">
        <v>69</v>
      </c>
      <c r="OF63" s="207" t="s">
        <v>69</v>
      </c>
      <c r="OG63" s="207" t="s">
        <v>69</v>
      </c>
      <c r="OH63" s="207" t="s">
        <v>69</v>
      </c>
      <c r="OI63" s="207" t="s">
        <v>69</v>
      </c>
      <c r="OJ63" s="207" t="s">
        <v>69</v>
      </c>
      <c r="OK63" s="207" t="s">
        <v>69</v>
      </c>
      <c r="OL63" s="207" t="s">
        <v>69</v>
      </c>
      <c r="OM63" s="207" t="s">
        <v>69</v>
      </c>
      <c r="ON63" s="207" t="s">
        <v>69</v>
      </c>
      <c r="OO63" s="207" t="s">
        <v>69</v>
      </c>
      <c r="OP63" s="207" t="s">
        <v>69</v>
      </c>
      <c r="OQ63" s="207" t="s">
        <v>69</v>
      </c>
      <c r="OR63" s="207" t="s">
        <v>69</v>
      </c>
      <c r="OS63" s="207" t="s">
        <v>69</v>
      </c>
      <c r="OT63" s="207" t="s">
        <v>69</v>
      </c>
      <c r="OU63" s="207" t="s">
        <v>69</v>
      </c>
      <c r="OV63" s="207" t="s">
        <v>69</v>
      </c>
      <c r="OW63" s="207" t="s">
        <v>69</v>
      </c>
      <c r="OX63" s="207" t="s">
        <v>69</v>
      </c>
      <c r="OY63" s="207" t="s">
        <v>69</v>
      </c>
      <c r="OZ63" s="207" t="s">
        <v>69</v>
      </c>
      <c r="PA63" s="207" t="s">
        <v>69</v>
      </c>
      <c r="PB63" s="207" t="s">
        <v>69</v>
      </c>
      <c r="PC63" s="207" t="s">
        <v>69</v>
      </c>
      <c r="PD63" s="207" t="s">
        <v>69</v>
      </c>
      <c r="PE63" s="207" t="s">
        <v>69</v>
      </c>
      <c r="PF63" s="207" t="s">
        <v>69</v>
      </c>
      <c r="PG63" s="207" t="s">
        <v>69</v>
      </c>
      <c r="PH63" s="207" t="s">
        <v>69</v>
      </c>
      <c r="PI63" s="207" t="s">
        <v>69</v>
      </c>
      <c r="PJ63" s="207" t="s">
        <v>69</v>
      </c>
      <c r="PK63" s="207" t="s">
        <v>69</v>
      </c>
      <c r="PL63" s="207" t="s">
        <v>69</v>
      </c>
      <c r="PM63" s="207" t="s">
        <v>69</v>
      </c>
      <c r="PN63" s="207" t="s">
        <v>69</v>
      </c>
      <c r="PO63" s="207" t="s">
        <v>69</v>
      </c>
      <c r="PP63" s="207" t="s">
        <v>69</v>
      </c>
      <c r="PQ63" s="207" t="s">
        <v>69</v>
      </c>
      <c r="PR63" s="207" t="s">
        <v>69</v>
      </c>
      <c r="PS63" s="207" t="s">
        <v>69</v>
      </c>
      <c r="PT63" s="207" t="s">
        <v>69</v>
      </c>
      <c r="PU63" s="207" t="s">
        <v>69</v>
      </c>
      <c r="PV63" s="207" t="s">
        <v>69</v>
      </c>
      <c r="PW63" s="207" t="s">
        <v>69</v>
      </c>
      <c r="PX63" s="207" t="s">
        <v>69</v>
      </c>
      <c r="PY63" s="207" t="s">
        <v>69</v>
      </c>
      <c r="PZ63" s="207" t="s">
        <v>69</v>
      </c>
      <c r="QA63" s="207" t="s">
        <v>69</v>
      </c>
      <c r="QB63" s="207" t="s">
        <v>69</v>
      </c>
      <c r="QC63" s="207" t="s">
        <v>69</v>
      </c>
      <c r="QD63" s="207" t="s">
        <v>69</v>
      </c>
      <c r="QE63" s="207" t="s">
        <v>69</v>
      </c>
      <c r="QF63" s="207" t="s">
        <v>69</v>
      </c>
      <c r="QG63" s="207" t="s">
        <v>69</v>
      </c>
      <c r="QH63" s="207" t="s">
        <v>69</v>
      </c>
      <c r="QI63" s="207" t="s">
        <v>69</v>
      </c>
      <c r="QJ63" s="207" t="s">
        <v>69</v>
      </c>
      <c r="QK63" s="207" t="s">
        <v>69</v>
      </c>
      <c r="QL63" s="207" t="s">
        <v>69</v>
      </c>
      <c r="QM63" s="207" t="s">
        <v>69</v>
      </c>
      <c r="QN63" s="207" t="s">
        <v>69</v>
      </c>
      <c r="QO63" s="207" t="s">
        <v>69</v>
      </c>
      <c r="QP63" s="207" t="s">
        <v>69</v>
      </c>
      <c r="QQ63" s="207" t="s">
        <v>69</v>
      </c>
      <c r="QR63" s="207" t="s">
        <v>69</v>
      </c>
      <c r="QS63" s="207" t="s">
        <v>69</v>
      </c>
      <c r="QT63" s="207" t="s">
        <v>69</v>
      </c>
      <c r="QU63" s="207" t="s">
        <v>69</v>
      </c>
      <c r="QV63" s="207" t="s">
        <v>69</v>
      </c>
      <c r="QW63" s="207" t="s">
        <v>69</v>
      </c>
      <c r="QX63" s="207" t="s">
        <v>69</v>
      </c>
      <c r="QY63" s="207" t="s">
        <v>69</v>
      </c>
      <c r="QZ63" s="207" t="s">
        <v>69</v>
      </c>
      <c r="RA63" s="207" t="s">
        <v>69</v>
      </c>
      <c r="RB63" s="207" t="s">
        <v>69</v>
      </c>
      <c r="RC63" s="207" t="s">
        <v>69</v>
      </c>
      <c r="RD63" s="207" t="s">
        <v>69</v>
      </c>
      <c r="RE63" s="207" t="s">
        <v>69</v>
      </c>
      <c r="RF63" s="207" t="s">
        <v>69</v>
      </c>
      <c r="RG63" s="207" t="s">
        <v>69</v>
      </c>
      <c r="RH63" s="207" t="s">
        <v>69</v>
      </c>
      <c r="RI63" s="207" t="s">
        <v>69</v>
      </c>
      <c r="RJ63" s="207" t="s">
        <v>69</v>
      </c>
      <c r="RK63" s="207" t="s">
        <v>69</v>
      </c>
      <c r="RL63" s="207" t="s">
        <v>69</v>
      </c>
      <c r="RM63" s="207" t="s">
        <v>69</v>
      </c>
      <c r="RN63" s="207" t="s">
        <v>69</v>
      </c>
      <c r="RO63" s="207" t="s">
        <v>69</v>
      </c>
      <c r="RP63" s="207" t="s">
        <v>69</v>
      </c>
      <c r="RQ63" s="207" t="s">
        <v>69</v>
      </c>
      <c r="RR63" s="207" t="s">
        <v>69</v>
      </c>
      <c r="RS63" s="207" t="s">
        <v>69</v>
      </c>
      <c r="RT63" s="207" t="s">
        <v>69</v>
      </c>
      <c r="RU63" s="207" t="s">
        <v>69</v>
      </c>
      <c r="RV63" s="207" t="s">
        <v>69</v>
      </c>
      <c r="RW63" s="207" t="s">
        <v>69</v>
      </c>
      <c r="RX63" s="207" t="s">
        <v>69</v>
      </c>
      <c r="RY63" s="207" t="s">
        <v>69</v>
      </c>
      <c r="RZ63" s="207" t="s">
        <v>69</v>
      </c>
      <c r="SA63" s="207" t="s">
        <v>69</v>
      </c>
      <c r="SB63" s="207" t="s">
        <v>69</v>
      </c>
      <c r="SC63" s="207" t="s">
        <v>69</v>
      </c>
      <c r="SD63" s="207" t="s">
        <v>69</v>
      </c>
      <c r="SE63" s="207" t="s">
        <v>69</v>
      </c>
      <c r="SF63" s="207" t="s">
        <v>69</v>
      </c>
      <c r="SG63" s="207" t="s">
        <v>69</v>
      </c>
      <c r="SH63" s="207" t="s">
        <v>69</v>
      </c>
      <c r="SI63" s="207" t="s">
        <v>69</v>
      </c>
      <c r="SJ63" s="207" t="s">
        <v>69</v>
      </c>
      <c r="SK63" s="207" t="s">
        <v>69</v>
      </c>
      <c r="SL63" s="207" t="s">
        <v>69</v>
      </c>
      <c r="SM63" s="207" t="s">
        <v>69</v>
      </c>
      <c r="SN63" s="207" t="s">
        <v>69</v>
      </c>
      <c r="SO63" s="207" t="s">
        <v>69</v>
      </c>
      <c r="SP63" s="207" t="s">
        <v>69</v>
      </c>
      <c r="SQ63" s="207" t="s">
        <v>69</v>
      </c>
      <c r="SR63" s="207" t="s">
        <v>69</v>
      </c>
      <c r="SS63" s="207" t="s">
        <v>69</v>
      </c>
      <c r="ST63" s="207" t="s">
        <v>69</v>
      </c>
      <c r="SU63" s="207" t="s">
        <v>69</v>
      </c>
      <c r="SV63" s="207" t="s">
        <v>69</v>
      </c>
      <c r="SW63" s="207" t="s">
        <v>69</v>
      </c>
      <c r="SX63" s="207" t="s">
        <v>69</v>
      </c>
      <c r="SY63" s="207" t="s">
        <v>69</v>
      </c>
      <c r="SZ63" s="207" t="s">
        <v>69</v>
      </c>
      <c r="TA63" s="207" t="s">
        <v>69</v>
      </c>
      <c r="TB63" s="207" t="s">
        <v>69</v>
      </c>
      <c r="TC63" s="207" t="s">
        <v>69</v>
      </c>
      <c r="TD63" s="207" t="s">
        <v>69</v>
      </c>
      <c r="TE63" s="207" t="s">
        <v>69</v>
      </c>
      <c r="TF63" s="207" t="s">
        <v>69</v>
      </c>
      <c r="TG63" s="207" t="s">
        <v>69</v>
      </c>
      <c r="TH63" s="207" t="s">
        <v>69</v>
      </c>
      <c r="TI63" s="207" t="s">
        <v>69</v>
      </c>
      <c r="TJ63" s="207" t="s">
        <v>69</v>
      </c>
      <c r="TK63" s="207" t="s">
        <v>69</v>
      </c>
      <c r="TL63" s="207" t="s">
        <v>69</v>
      </c>
      <c r="TM63" s="207" t="s">
        <v>69</v>
      </c>
      <c r="TN63" s="207" t="s">
        <v>69</v>
      </c>
      <c r="TO63" s="207" t="s">
        <v>69</v>
      </c>
      <c r="TP63" s="207" t="s">
        <v>69</v>
      </c>
      <c r="TQ63" s="207" t="s">
        <v>69</v>
      </c>
      <c r="TR63" s="207" t="s">
        <v>69</v>
      </c>
      <c r="TS63" s="207" t="s">
        <v>69</v>
      </c>
      <c r="TT63" s="207" t="s">
        <v>69</v>
      </c>
      <c r="TU63" s="207" t="s">
        <v>69</v>
      </c>
      <c r="TV63" s="207" t="s">
        <v>69</v>
      </c>
      <c r="TW63" s="207" t="s">
        <v>69</v>
      </c>
      <c r="TX63" s="207" t="s">
        <v>69</v>
      </c>
      <c r="TY63" s="207" t="s">
        <v>69</v>
      </c>
      <c r="TZ63" s="207" t="s">
        <v>69</v>
      </c>
      <c r="UA63" s="207" t="s">
        <v>69</v>
      </c>
      <c r="UB63" s="207" t="s">
        <v>69</v>
      </c>
      <c r="UC63" s="207" t="s">
        <v>69</v>
      </c>
      <c r="UD63" s="207" t="s">
        <v>69</v>
      </c>
      <c r="UE63" s="207" t="s">
        <v>69</v>
      </c>
      <c r="UF63" s="207" t="s">
        <v>69</v>
      </c>
      <c r="UG63" s="207" t="s">
        <v>69</v>
      </c>
      <c r="UH63" s="207" t="s">
        <v>69</v>
      </c>
      <c r="UI63" s="207" t="s">
        <v>69</v>
      </c>
      <c r="UJ63" s="207" t="s">
        <v>69</v>
      </c>
      <c r="UK63" s="207" t="s">
        <v>69</v>
      </c>
      <c r="UL63" s="207" t="s">
        <v>69</v>
      </c>
      <c r="UM63" s="207" t="s">
        <v>69</v>
      </c>
      <c r="UN63" s="207" t="s">
        <v>69</v>
      </c>
      <c r="UO63" s="207" t="s">
        <v>69</v>
      </c>
      <c r="UP63" s="207" t="s">
        <v>69</v>
      </c>
      <c r="UQ63" s="207" t="s">
        <v>69</v>
      </c>
      <c r="UR63" s="207" t="s">
        <v>69</v>
      </c>
      <c r="US63" s="207" t="s">
        <v>69</v>
      </c>
      <c r="UT63" s="207" t="s">
        <v>69</v>
      </c>
      <c r="UU63" s="207" t="s">
        <v>69</v>
      </c>
      <c r="UV63" s="207" t="s">
        <v>69</v>
      </c>
      <c r="UW63" s="207" t="s">
        <v>69</v>
      </c>
      <c r="UX63" s="207" t="s">
        <v>69</v>
      </c>
      <c r="UY63" s="207" t="s">
        <v>69</v>
      </c>
      <c r="UZ63" s="207" t="s">
        <v>69</v>
      </c>
      <c r="VA63" s="207" t="s">
        <v>69</v>
      </c>
      <c r="VB63" s="207" t="s">
        <v>69</v>
      </c>
      <c r="VC63" s="207" t="s">
        <v>69</v>
      </c>
      <c r="VD63" s="207" t="s">
        <v>69</v>
      </c>
      <c r="VE63" s="207" t="s">
        <v>69</v>
      </c>
      <c r="VF63" s="207" t="s">
        <v>69</v>
      </c>
      <c r="VG63" s="207" t="s">
        <v>69</v>
      </c>
      <c r="VH63" s="207" t="s">
        <v>69</v>
      </c>
      <c r="VI63" s="207" t="s">
        <v>69</v>
      </c>
      <c r="VJ63" s="207" t="s">
        <v>69</v>
      </c>
      <c r="VK63" s="207" t="s">
        <v>69</v>
      </c>
      <c r="VL63" s="207" t="s">
        <v>69</v>
      </c>
      <c r="VM63" s="207" t="s">
        <v>69</v>
      </c>
      <c r="VN63" s="207" t="s">
        <v>69</v>
      </c>
      <c r="VO63" s="207" t="s">
        <v>69</v>
      </c>
      <c r="VP63" s="207" t="s">
        <v>69</v>
      </c>
      <c r="VQ63" s="207" t="s">
        <v>69</v>
      </c>
      <c r="VR63" s="207" t="s">
        <v>69</v>
      </c>
      <c r="VS63" s="207" t="s">
        <v>69</v>
      </c>
      <c r="VT63" s="207" t="s">
        <v>69</v>
      </c>
      <c r="VU63" s="207" t="s">
        <v>69</v>
      </c>
      <c r="VV63" s="207" t="s">
        <v>69</v>
      </c>
      <c r="VW63" s="207" t="s">
        <v>69</v>
      </c>
      <c r="VX63" s="207" t="s">
        <v>69</v>
      </c>
      <c r="VY63" s="207" t="s">
        <v>69</v>
      </c>
      <c r="VZ63" s="207" t="s">
        <v>69</v>
      </c>
      <c r="WA63" s="207" t="s">
        <v>69</v>
      </c>
      <c r="WB63" s="207" t="s">
        <v>69</v>
      </c>
      <c r="WC63" s="207" t="s">
        <v>69</v>
      </c>
      <c r="WD63" s="207" t="s">
        <v>69</v>
      </c>
      <c r="WE63" s="207" t="s">
        <v>69</v>
      </c>
      <c r="WF63" s="207" t="s">
        <v>69</v>
      </c>
      <c r="WG63" s="207" t="s">
        <v>69</v>
      </c>
      <c r="WH63" s="207" t="s">
        <v>69</v>
      </c>
      <c r="WI63" s="207" t="s">
        <v>69</v>
      </c>
      <c r="WJ63" s="207" t="s">
        <v>69</v>
      </c>
      <c r="WK63" s="207" t="s">
        <v>69</v>
      </c>
      <c r="WL63" s="207" t="s">
        <v>69</v>
      </c>
      <c r="WM63" s="207" t="s">
        <v>69</v>
      </c>
      <c r="WN63" s="207" t="s">
        <v>69</v>
      </c>
      <c r="WO63" s="207" t="s">
        <v>69</v>
      </c>
      <c r="WP63" s="207" t="s">
        <v>69</v>
      </c>
      <c r="WQ63" s="207" t="s">
        <v>69</v>
      </c>
      <c r="WR63" s="207" t="s">
        <v>69</v>
      </c>
      <c r="WS63" s="207" t="s">
        <v>69</v>
      </c>
      <c r="WT63" s="207" t="s">
        <v>69</v>
      </c>
      <c r="WU63" s="207" t="s">
        <v>69</v>
      </c>
      <c r="WV63" s="207" t="s">
        <v>69</v>
      </c>
      <c r="WW63" s="207" t="s">
        <v>69</v>
      </c>
      <c r="WX63" s="207" t="s">
        <v>69</v>
      </c>
      <c r="WY63" s="207" t="s">
        <v>69</v>
      </c>
      <c r="WZ63" s="207" t="s">
        <v>69</v>
      </c>
      <c r="XA63" s="207" t="s">
        <v>69</v>
      </c>
      <c r="XB63" s="207" t="s">
        <v>69</v>
      </c>
      <c r="XC63" s="207" t="s">
        <v>69</v>
      </c>
      <c r="XD63" s="207" t="s">
        <v>69</v>
      </c>
      <c r="XE63" s="207" t="s">
        <v>69</v>
      </c>
      <c r="XF63" s="207" t="s">
        <v>69</v>
      </c>
      <c r="XG63" s="207" t="s">
        <v>69</v>
      </c>
      <c r="XH63" s="207" t="s">
        <v>69</v>
      </c>
      <c r="XI63" s="207" t="s">
        <v>69</v>
      </c>
      <c r="XJ63" s="207" t="s">
        <v>69</v>
      </c>
      <c r="XK63" s="207" t="s">
        <v>69</v>
      </c>
      <c r="XL63" s="207" t="s">
        <v>69</v>
      </c>
      <c r="XM63" s="207" t="s">
        <v>69</v>
      </c>
      <c r="XN63" s="207" t="s">
        <v>69</v>
      </c>
      <c r="XO63" s="207" t="s">
        <v>69</v>
      </c>
      <c r="XP63" s="207" t="s">
        <v>69</v>
      </c>
      <c r="XQ63" s="207" t="s">
        <v>69</v>
      </c>
      <c r="XR63" s="207" t="s">
        <v>69</v>
      </c>
      <c r="XS63" s="207" t="s">
        <v>69</v>
      </c>
      <c r="XT63" s="207" t="s">
        <v>69</v>
      </c>
      <c r="XU63" s="207" t="s">
        <v>69</v>
      </c>
      <c r="XV63" s="207" t="s">
        <v>69</v>
      </c>
      <c r="XW63" s="207" t="s">
        <v>69</v>
      </c>
      <c r="XX63" s="207" t="s">
        <v>69</v>
      </c>
      <c r="XY63" s="207" t="s">
        <v>69</v>
      </c>
      <c r="XZ63" s="207" t="s">
        <v>69</v>
      </c>
      <c r="YA63" s="207" t="s">
        <v>69</v>
      </c>
      <c r="YB63" s="207" t="s">
        <v>69</v>
      </c>
      <c r="YC63" s="207" t="s">
        <v>69</v>
      </c>
      <c r="YD63" s="207" t="s">
        <v>69</v>
      </c>
      <c r="YE63" s="207" t="s">
        <v>69</v>
      </c>
      <c r="YF63" s="207" t="s">
        <v>69</v>
      </c>
      <c r="YG63" s="207" t="s">
        <v>69</v>
      </c>
      <c r="YH63" s="207" t="s">
        <v>69</v>
      </c>
      <c r="YI63" s="207" t="s">
        <v>69</v>
      </c>
      <c r="YJ63" s="207" t="s">
        <v>69</v>
      </c>
      <c r="YK63" s="207" t="s">
        <v>69</v>
      </c>
      <c r="YL63" s="207" t="s">
        <v>69</v>
      </c>
      <c r="YM63" s="207" t="s">
        <v>69</v>
      </c>
      <c r="YN63" s="207" t="s">
        <v>69</v>
      </c>
      <c r="YO63" s="207" t="s">
        <v>69</v>
      </c>
      <c r="YP63" s="207" t="s">
        <v>69</v>
      </c>
      <c r="YQ63" s="207" t="s">
        <v>69</v>
      </c>
      <c r="YR63" s="207" t="s">
        <v>69</v>
      </c>
      <c r="YS63" s="207" t="s">
        <v>69</v>
      </c>
      <c r="YT63" s="207" t="s">
        <v>69</v>
      </c>
      <c r="YU63" s="207" t="s">
        <v>69</v>
      </c>
      <c r="YV63" s="207" t="s">
        <v>69</v>
      </c>
      <c r="YW63" s="207" t="s">
        <v>69</v>
      </c>
      <c r="YX63" s="207" t="s">
        <v>69</v>
      </c>
      <c r="YY63" s="207" t="s">
        <v>69</v>
      </c>
      <c r="YZ63" s="207" t="s">
        <v>69</v>
      </c>
      <c r="ZA63" s="207" t="s">
        <v>69</v>
      </c>
      <c r="ZB63" s="207" t="s">
        <v>69</v>
      </c>
      <c r="ZC63" s="207" t="s">
        <v>69</v>
      </c>
      <c r="ZD63" s="207" t="s">
        <v>69</v>
      </c>
      <c r="ZE63" s="207" t="s">
        <v>69</v>
      </c>
      <c r="ZF63" s="207" t="s">
        <v>69</v>
      </c>
      <c r="ZG63" s="207" t="s">
        <v>69</v>
      </c>
      <c r="ZH63" s="207" t="s">
        <v>69</v>
      </c>
      <c r="ZI63" s="207" t="s">
        <v>69</v>
      </c>
      <c r="ZJ63" s="207" t="s">
        <v>69</v>
      </c>
      <c r="ZK63" s="207" t="s">
        <v>69</v>
      </c>
      <c r="ZL63" s="207" t="s">
        <v>69</v>
      </c>
      <c r="ZM63" s="207" t="s">
        <v>69</v>
      </c>
      <c r="ZN63" s="207" t="s">
        <v>69</v>
      </c>
      <c r="ZO63" s="207" t="s">
        <v>69</v>
      </c>
      <c r="ZP63" s="207" t="s">
        <v>69</v>
      </c>
      <c r="ZQ63" s="207" t="s">
        <v>69</v>
      </c>
      <c r="ZR63" s="207" t="s">
        <v>69</v>
      </c>
      <c r="ZS63" s="207" t="s">
        <v>69</v>
      </c>
      <c r="ZT63" s="207" t="s">
        <v>69</v>
      </c>
      <c r="ZU63" s="207" t="s">
        <v>69</v>
      </c>
      <c r="ZV63" s="207" t="s">
        <v>69</v>
      </c>
      <c r="ZW63" s="207" t="s">
        <v>69</v>
      </c>
      <c r="ZX63" s="207" t="s">
        <v>69</v>
      </c>
      <c r="ZY63" s="207" t="s">
        <v>69</v>
      </c>
      <c r="ZZ63" s="207" t="s">
        <v>69</v>
      </c>
      <c r="AAA63" s="207" t="s">
        <v>158</v>
      </c>
      <c r="AAB63" s="207" t="s">
        <v>158</v>
      </c>
      <c r="AAC63" s="207" t="s">
        <v>158</v>
      </c>
      <c r="AAD63" s="207" t="s">
        <v>158</v>
      </c>
      <c r="AAE63" s="207" t="s">
        <v>158</v>
      </c>
      <c r="AAF63" s="207" t="s">
        <v>158</v>
      </c>
      <c r="AAG63" s="207" t="s">
        <v>158</v>
      </c>
      <c r="AAH63" s="207" t="s">
        <v>158</v>
      </c>
      <c r="AAI63" s="207" t="s">
        <v>158</v>
      </c>
      <c r="AAJ63" s="207" t="s">
        <v>158</v>
      </c>
      <c r="AAK63" s="207" t="s">
        <v>158</v>
      </c>
      <c r="AAL63" s="207" t="s">
        <v>158</v>
      </c>
      <c r="AAM63" s="207" t="s">
        <v>158</v>
      </c>
      <c r="AAN63" s="207" t="s">
        <v>158</v>
      </c>
      <c r="AAO63" s="207" t="s">
        <v>158</v>
      </c>
      <c r="AAP63" s="207" t="s">
        <v>158</v>
      </c>
      <c r="AAQ63" s="207" t="s">
        <v>158</v>
      </c>
      <c r="AAR63" s="207" t="s">
        <v>158</v>
      </c>
      <c r="AAS63" s="207" t="s">
        <v>158</v>
      </c>
      <c r="AAT63" s="207" t="s">
        <v>158</v>
      </c>
      <c r="AAU63" s="207" t="s">
        <v>158</v>
      </c>
      <c r="AAV63" s="207" t="s">
        <v>158</v>
      </c>
      <c r="AAW63" s="207" t="s">
        <v>158</v>
      </c>
      <c r="AAX63" s="207" t="s">
        <v>158</v>
      </c>
      <c r="AAY63" s="207" t="s">
        <v>158</v>
      </c>
      <c r="AAZ63" s="207" t="s">
        <v>158</v>
      </c>
      <c r="ABA63" s="306">
        <f>(ÜBERSICHT!K63)</f>
        <v>0</v>
      </c>
      <c r="ABB63" s="195">
        <f>(ÜBERSICHT!L63)</f>
        <v>0</v>
      </c>
      <c r="ABC63" s="206">
        <f t="shared" si="123"/>
        <v>0</v>
      </c>
      <c r="ABD63" s="34">
        <f t="shared" si="124"/>
        <v>0</v>
      </c>
      <c r="ABE63" s="34">
        <f t="shared" si="125"/>
        <v>0</v>
      </c>
      <c r="ABF63" s="34">
        <f t="shared" si="126"/>
        <v>0</v>
      </c>
      <c r="ABG63" s="34">
        <f t="shared" si="127"/>
        <v>0</v>
      </c>
      <c r="ABH63" s="34">
        <f t="shared" si="128"/>
        <v>0</v>
      </c>
      <c r="ABI63" s="34">
        <f t="shared" si="129"/>
        <v>696</v>
      </c>
      <c r="ABJ63" s="73">
        <f t="shared" si="130"/>
        <v>696</v>
      </c>
      <c r="ABK63" s="28"/>
      <c r="ABM63" s="26"/>
      <c r="ABN63" s="75"/>
      <c r="ABO63" s="28"/>
      <c r="ABP63" s="271" t="str">
        <f>(Mitglieder!C9)</f>
        <v>Cobra</v>
      </c>
      <c r="ABQ63" s="216" t="e">
        <f t="shared" si="103"/>
        <v>#DIV/0!</v>
      </c>
      <c r="ABR63" s="216" t="e">
        <f t="shared" si="104"/>
        <v>#DIV/0!</v>
      </c>
      <c r="ABS63" s="34">
        <f t="shared" si="131"/>
        <v>0</v>
      </c>
      <c r="ABT63" s="34">
        <f t="shared" si="132"/>
        <v>0</v>
      </c>
      <c r="ABU63" s="34">
        <f t="shared" si="133"/>
        <v>0</v>
      </c>
      <c r="ABV63" s="34">
        <f t="shared" si="134"/>
        <v>0</v>
      </c>
      <c r="ABW63" s="34">
        <f t="shared" si="135"/>
        <v>0</v>
      </c>
      <c r="ABX63" s="34">
        <f t="shared" si="136"/>
        <v>31</v>
      </c>
      <c r="ABY63" s="73">
        <f t="shared" si="16"/>
        <v>31</v>
      </c>
      <c r="ABZ63" s="216" t="e">
        <f t="shared" si="105"/>
        <v>#DIV/0!</v>
      </c>
      <c r="ACA63" s="34">
        <f t="shared" si="137"/>
        <v>0</v>
      </c>
      <c r="ACB63" s="34">
        <f t="shared" si="138"/>
        <v>0</v>
      </c>
      <c r="ACC63" s="34">
        <f t="shared" si="139"/>
        <v>0</v>
      </c>
      <c r="ACD63" s="34">
        <f t="shared" si="140"/>
        <v>0</v>
      </c>
      <c r="ACE63" s="34">
        <f t="shared" si="141"/>
        <v>0</v>
      </c>
      <c r="ACF63" s="34">
        <f t="shared" si="142"/>
        <v>31</v>
      </c>
      <c r="ACG63" s="73">
        <f t="shared" si="113"/>
        <v>31</v>
      </c>
      <c r="ACH63" s="216" t="e">
        <f t="shared" si="106"/>
        <v>#DIV/0!</v>
      </c>
      <c r="ACI63" s="34">
        <f t="shared" si="143"/>
        <v>0</v>
      </c>
      <c r="ACJ63" s="34">
        <f t="shared" si="144"/>
        <v>0</v>
      </c>
      <c r="ACK63" s="34">
        <f t="shared" si="145"/>
        <v>0</v>
      </c>
      <c r="ACL63" s="34">
        <f t="shared" si="146"/>
        <v>0</v>
      </c>
      <c r="ACM63" s="34">
        <f t="shared" si="147"/>
        <v>0</v>
      </c>
      <c r="ACN63" s="34">
        <f t="shared" si="148"/>
        <v>31</v>
      </c>
      <c r="ACO63" s="73">
        <f t="shared" si="114"/>
        <v>31</v>
      </c>
      <c r="ACP63" s="216" t="e">
        <f t="shared" si="107"/>
        <v>#DIV/0!</v>
      </c>
      <c r="ACQ63" s="34">
        <f t="shared" si="149"/>
        <v>0</v>
      </c>
      <c r="ACR63" s="34">
        <f t="shared" si="150"/>
        <v>0</v>
      </c>
      <c r="ACS63" s="34">
        <f t="shared" si="151"/>
        <v>0</v>
      </c>
      <c r="ACT63" s="34">
        <f t="shared" si="152"/>
        <v>0</v>
      </c>
      <c r="ACU63" s="34">
        <f t="shared" si="153"/>
        <v>0</v>
      </c>
      <c r="ACV63" s="34">
        <f t="shared" si="154"/>
        <v>30</v>
      </c>
      <c r="ACW63" s="73">
        <f t="shared" si="115"/>
        <v>30</v>
      </c>
      <c r="ACX63" s="216" t="e">
        <f t="shared" si="108"/>
        <v>#DIV/0!</v>
      </c>
      <c r="ACY63" s="34">
        <f t="shared" si="155"/>
        <v>0</v>
      </c>
      <c r="ACZ63" s="34">
        <f t="shared" si="156"/>
        <v>0</v>
      </c>
      <c r="ADA63" s="34">
        <f t="shared" si="157"/>
        <v>0</v>
      </c>
      <c r="ADB63" s="34">
        <f t="shared" si="158"/>
        <v>0</v>
      </c>
      <c r="ADC63" s="34">
        <f t="shared" si="159"/>
        <v>0</v>
      </c>
      <c r="ADD63" s="34">
        <f t="shared" si="160"/>
        <v>31</v>
      </c>
      <c r="ADE63" s="73">
        <f t="shared" si="116"/>
        <v>31</v>
      </c>
      <c r="ADF63" s="216" t="e">
        <f t="shared" si="109"/>
        <v>#DIV/0!</v>
      </c>
      <c r="ADG63" s="34">
        <f t="shared" si="161"/>
        <v>0</v>
      </c>
      <c r="ADH63" s="34">
        <f t="shared" si="162"/>
        <v>0</v>
      </c>
      <c r="ADI63" s="34">
        <f t="shared" si="163"/>
        <v>0</v>
      </c>
      <c r="ADJ63" s="34">
        <f t="shared" si="164"/>
        <v>0</v>
      </c>
      <c r="ADK63" s="34">
        <f t="shared" si="165"/>
        <v>0</v>
      </c>
      <c r="ADL63" s="34">
        <f t="shared" si="166"/>
        <v>30</v>
      </c>
      <c r="ADM63" s="73">
        <f t="shared" si="117"/>
        <v>30</v>
      </c>
      <c r="ADN63" s="216" t="e">
        <f t="shared" si="110"/>
        <v>#DIV/0!</v>
      </c>
      <c r="ADO63" s="34">
        <f t="shared" si="167"/>
        <v>0</v>
      </c>
      <c r="ADP63" s="34">
        <f t="shared" si="168"/>
        <v>0</v>
      </c>
      <c r="ADQ63" s="34">
        <f t="shared" si="169"/>
        <v>0</v>
      </c>
      <c r="ADR63" s="34">
        <f t="shared" si="170"/>
        <v>0</v>
      </c>
      <c r="ADS63" s="34">
        <f t="shared" si="171"/>
        <v>0</v>
      </c>
      <c r="ADT63" s="34">
        <f t="shared" si="172"/>
        <v>31</v>
      </c>
      <c r="ADU63" s="73">
        <f t="shared" si="118"/>
        <v>31</v>
      </c>
      <c r="ADV63" s="216" t="e">
        <f t="shared" si="111"/>
        <v>#DIV/0!</v>
      </c>
      <c r="ADW63" s="34">
        <f t="shared" si="72"/>
        <v>0</v>
      </c>
      <c r="ADX63" s="34">
        <f t="shared" si="73"/>
        <v>0</v>
      </c>
      <c r="ADY63" s="34">
        <f t="shared" si="74"/>
        <v>0</v>
      </c>
      <c r="ADZ63" s="34">
        <f t="shared" si="75"/>
        <v>0</v>
      </c>
      <c r="AEA63" s="34">
        <f t="shared" si="76"/>
        <v>0</v>
      </c>
      <c r="AEB63" s="34">
        <f t="shared" si="77"/>
        <v>31</v>
      </c>
      <c r="AEC63" s="73">
        <f t="shared" si="119"/>
        <v>31</v>
      </c>
      <c r="AED63" s="216" t="e">
        <f t="shared" si="112"/>
        <v>#DIV/0!</v>
      </c>
      <c r="AEE63" s="34">
        <f t="shared" si="79"/>
        <v>0</v>
      </c>
      <c r="AEF63" s="34">
        <f t="shared" si="80"/>
        <v>0</v>
      </c>
      <c r="AEG63" s="34">
        <f t="shared" si="81"/>
        <v>0</v>
      </c>
      <c r="AEH63" s="34">
        <f t="shared" si="82"/>
        <v>0</v>
      </c>
      <c r="AEI63" s="34">
        <f t="shared" si="83"/>
        <v>0</v>
      </c>
      <c r="AEJ63" s="34">
        <f t="shared" si="84"/>
        <v>10</v>
      </c>
      <c r="AEK63" s="73">
        <f t="shared" si="120"/>
        <v>10</v>
      </c>
    </row>
    <row r="64" spans="1:817" x14ac:dyDescent="0.3">
      <c r="A64" s="200"/>
      <c r="B64" s="290"/>
      <c r="C64" s="251" t="str">
        <f>(Mitglieder!C64)</f>
        <v>Zy-///-14</v>
      </c>
      <c r="D64" s="171" t="e">
        <f t="shared" si="121"/>
        <v>#DIV/0!</v>
      </c>
      <c r="E64" s="171" t="e">
        <f t="shared" si="122"/>
        <v>#DIV/0!</v>
      </c>
      <c r="F64" s="56"/>
      <c r="G64" s="207" t="s">
        <v>69</v>
      </c>
      <c r="H64" s="207" t="s">
        <v>69</v>
      </c>
      <c r="I64" s="207" t="s">
        <v>69</v>
      </c>
      <c r="J64" s="207" t="s">
        <v>69</v>
      </c>
      <c r="K64" s="207" t="s">
        <v>69</v>
      </c>
      <c r="L64" s="207" t="s">
        <v>69</v>
      </c>
      <c r="M64" s="207" t="s">
        <v>69</v>
      </c>
      <c r="N64" s="207" t="s">
        <v>69</v>
      </c>
      <c r="O64" s="207" t="s">
        <v>69</v>
      </c>
      <c r="P64" s="207" t="s">
        <v>69</v>
      </c>
      <c r="Q64" s="207" t="s">
        <v>69</v>
      </c>
      <c r="R64" s="207" t="s">
        <v>69</v>
      </c>
      <c r="S64" s="207" t="s">
        <v>69</v>
      </c>
      <c r="T64" s="207" t="s">
        <v>69</v>
      </c>
      <c r="U64" s="207" t="s">
        <v>69</v>
      </c>
      <c r="V64" s="207" t="s">
        <v>69</v>
      </c>
      <c r="W64" s="207" t="s">
        <v>69</v>
      </c>
      <c r="X64" s="207" t="s">
        <v>69</v>
      </c>
      <c r="Y64" s="207" t="s">
        <v>69</v>
      </c>
      <c r="Z64" s="207" t="s">
        <v>69</v>
      </c>
      <c r="AA64" s="207" t="s">
        <v>69</v>
      </c>
      <c r="AB64" s="207" t="s">
        <v>69</v>
      </c>
      <c r="AC64" s="207" t="s">
        <v>69</v>
      </c>
      <c r="AD64" s="207" t="s">
        <v>69</v>
      </c>
      <c r="AE64" s="207" t="s">
        <v>69</v>
      </c>
      <c r="AF64" s="207" t="s">
        <v>69</v>
      </c>
      <c r="AG64" s="207" t="s">
        <v>69</v>
      </c>
      <c r="AH64" s="207" t="s">
        <v>69</v>
      </c>
      <c r="AI64" s="207" t="s">
        <v>69</v>
      </c>
      <c r="AJ64" s="207" t="s">
        <v>69</v>
      </c>
      <c r="AK64" s="207" t="s">
        <v>69</v>
      </c>
      <c r="AL64" s="207" t="s">
        <v>69</v>
      </c>
      <c r="AM64" s="207" t="s">
        <v>69</v>
      </c>
      <c r="AN64" s="207" t="s">
        <v>69</v>
      </c>
      <c r="AO64" s="207" t="s">
        <v>69</v>
      </c>
      <c r="AP64" s="207" t="s">
        <v>69</v>
      </c>
      <c r="AQ64" s="207" t="s">
        <v>69</v>
      </c>
      <c r="AR64" s="207" t="s">
        <v>69</v>
      </c>
      <c r="AS64" s="207" t="s">
        <v>69</v>
      </c>
      <c r="AT64" s="207" t="s">
        <v>69</v>
      </c>
      <c r="AU64" s="207" t="s">
        <v>69</v>
      </c>
      <c r="AV64" s="207" t="s">
        <v>69</v>
      </c>
      <c r="AW64" s="207" t="s">
        <v>69</v>
      </c>
      <c r="AX64" s="207" t="s">
        <v>69</v>
      </c>
      <c r="AY64" s="207" t="s">
        <v>69</v>
      </c>
      <c r="AZ64" s="207" t="s">
        <v>69</v>
      </c>
      <c r="BA64" s="207" t="s">
        <v>69</v>
      </c>
      <c r="BB64" s="207" t="s">
        <v>69</v>
      </c>
      <c r="BC64" s="207" t="s">
        <v>69</v>
      </c>
      <c r="BD64" s="207" t="s">
        <v>69</v>
      </c>
      <c r="BE64" s="207" t="s">
        <v>69</v>
      </c>
      <c r="BF64" s="207" t="s">
        <v>69</v>
      </c>
      <c r="BG64" s="207" t="s">
        <v>69</v>
      </c>
      <c r="BH64" s="207" t="s">
        <v>69</v>
      </c>
      <c r="BI64" s="207" t="s">
        <v>69</v>
      </c>
      <c r="BJ64" s="207" t="s">
        <v>69</v>
      </c>
      <c r="BK64" s="207" t="s">
        <v>69</v>
      </c>
      <c r="BL64" s="207" t="s">
        <v>69</v>
      </c>
      <c r="BM64" s="207" t="s">
        <v>69</v>
      </c>
      <c r="BN64" s="207" t="s">
        <v>69</v>
      </c>
      <c r="BO64" s="207" t="s">
        <v>69</v>
      </c>
      <c r="BP64" s="207" t="s">
        <v>69</v>
      </c>
      <c r="BQ64" s="207" t="s">
        <v>69</v>
      </c>
      <c r="BR64" s="207" t="s">
        <v>69</v>
      </c>
      <c r="BS64" s="207" t="s">
        <v>69</v>
      </c>
      <c r="BT64" s="207" t="s">
        <v>69</v>
      </c>
      <c r="BU64" s="207" t="s">
        <v>69</v>
      </c>
      <c r="BV64" s="207" t="s">
        <v>69</v>
      </c>
      <c r="BW64" s="207" t="s">
        <v>69</v>
      </c>
      <c r="BX64" s="207" t="s">
        <v>69</v>
      </c>
      <c r="BY64" s="207" t="s">
        <v>69</v>
      </c>
      <c r="BZ64" s="207" t="s">
        <v>69</v>
      </c>
      <c r="CA64" s="207" t="s">
        <v>69</v>
      </c>
      <c r="CB64" s="207" t="s">
        <v>69</v>
      </c>
      <c r="CC64" s="207" t="s">
        <v>69</v>
      </c>
      <c r="CD64" s="207" t="s">
        <v>69</v>
      </c>
      <c r="CE64" s="207" t="s">
        <v>69</v>
      </c>
      <c r="CF64" s="207" t="s">
        <v>69</v>
      </c>
      <c r="CG64" s="207" t="s">
        <v>69</v>
      </c>
      <c r="CH64" s="207" t="s">
        <v>69</v>
      </c>
      <c r="CI64" s="207" t="s">
        <v>69</v>
      </c>
      <c r="CJ64" s="207" t="s">
        <v>69</v>
      </c>
      <c r="CK64" s="207" t="s">
        <v>69</v>
      </c>
      <c r="CL64" s="207" t="s">
        <v>69</v>
      </c>
      <c r="CM64" s="207" t="s">
        <v>69</v>
      </c>
      <c r="CN64" s="207" t="s">
        <v>69</v>
      </c>
      <c r="CO64" s="207" t="s">
        <v>69</v>
      </c>
      <c r="CP64" s="207" t="s">
        <v>69</v>
      </c>
      <c r="CQ64" s="207" t="s">
        <v>69</v>
      </c>
      <c r="CR64" s="207" t="s">
        <v>69</v>
      </c>
      <c r="CS64" s="207" t="s">
        <v>69</v>
      </c>
      <c r="CT64" s="207" t="s">
        <v>69</v>
      </c>
      <c r="CU64" s="207" t="s">
        <v>69</v>
      </c>
      <c r="CV64" s="207" t="s">
        <v>69</v>
      </c>
      <c r="CW64" s="207" t="s">
        <v>69</v>
      </c>
      <c r="CX64" s="207" t="s">
        <v>69</v>
      </c>
      <c r="CY64" s="207" t="s">
        <v>69</v>
      </c>
      <c r="CZ64" s="207" t="s">
        <v>69</v>
      </c>
      <c r="DA64" s="207" t="s">
        <v>69</v>
      </c>
      <c r="DB64" s="207" t="s">
        <v>69</v>
      </c>
      <c r="DC64" s="207" t="s">
        <v>69</v>
      </c>
      <c r="DD64" s="207" t="s">
        <v>69</v>
      </c>
      <c r="DE64" s="207" t="s">
        <v>69</v>
      </c>
      <c r="DF64" s="207" t="s">
        <v>69</v>
      </c>
      <c r="DG64" s="207" t="s">
        <v>69</v>
      </c>
      <c r="DH64" s="207" t="s">
        <v>69</v>
      </c>
      <c r="DI64" s="207" t="s">
        <v>69</v>
      </c>
      <c r="DJ64" s="207" t="s">
        <v>69</v>
      </c>
      <c r="DK64" s="207" t="s">
        <v>69</v>
      </c>
      <c r="DL64" s="207" t="s">
        <v>69</v>
      </c>
      <c r="DM64" s="207" t="s">
        <v>69</v>
      </c>
      <c r="DN64" s="207" t="s">
        <v>69</v>
      </c>
      <c r="DO64" s="207" t="s">
        <v>69</v>
      </c>
      <c r="DP64" s="207" t="s">
        <v>69</v>
      </c>
      <c r="DQ64" s="207" t="s">
        <v>69</v>
      </c>
      <c r="DR64" s="207" t="s">
        <v>69</v>
      </c>
      <c r="DS64" s="207" t="s">
        <v>69</v>
      </c>
      <c r="DT64" s="207" t="s">
        <v>69</v>
      </c>
      <c r="DU64" s="207" t="s">
        <v>69</v>
      </c>
      <c r="DV64" s="207" t="s">
        <v>69</v>
      </c>
      <c r="DW64" s="207" t="s">
        <v>69</v>
      </c>
      <c r="DX64" s="207" t="s">
        <v>69</v>
      </c>
      <c r="DY64" s="207" t="s">
        <v>69</v>
      </c>
      <c r="DZ64" s="207" t="s">
        <v>69</v>
      </c>
      <c r="EA64" s="207" t="s">
        <v>69</v>
      </c>
      <c r="EB64" s="207" t="s">
        <v>69</v>
      </c>
      <c r="EC64" s="207" t="s">
        <v>69</v>
      </c>
      <c r="ED64" s="207" t="s">
        <v>69</v>
      </c>
      <c r="EE64" s="207" t="s">
        <v>69</v>
      </c>
      <c r="EF64" s="207" t="s">
        <v>69</v>
      </c>
      <c r="EG64" s="207" t="s">
        <v>69</v>
      </c>
      <c r="EH64" s="207" t="s">
        <v>69</v>
      </c>
      <c r="EI64" s="207" t="s">
        <v>69</v>
      </c>
      <c r="EJ64" s="207" t="s">
        <v>69</v>
      </c>
      <c r="EK64" s="207" t="s">
        <v>69</v>
      </c>
      <c r="EL64" s="207" t="s">
        <v>69</v>
      </c>
      <c r="EM64" s="207" t="s">
        <v>69</v>
      </c>
      <c r="EN64" s="207" t="s">
        <v>69</v>
      </c>
      <c r="EO64" s="207" t="s">
        <v>69</v>
      </c>
      <c r="EP64" s="207" t="s">
        <v>69</v>
      </c>
      <c r="EQ64" s="207" t="s">
        <v>69</v>
      </c>
      <c r="ER64" s="207" t="s">
        <v>69</v>
      </c>
      <c r="ES64" s="207" t="s">
        <v>69</v>
      </c>
      <c r="ET64" s="207" t="s">
        <v>69</v>
      </c>
      <c r="EU64" s="207" t="s">
        <v>69</v>
      </c>
      <c r="EV64" s="207" t="s">
        <v>69</v>
      </c>
      <c r="EW64" s="207" t="s">
        <v>69</v>
      </c>
      <c r="EX64" s="207" t="s">
        <v>69</v>
      </c>
      <c r="EY64" s="207" t="s">
        <v>69</v>
      </c>
      <c r="EZ64" s="207" t="s">
        <v>69</v>
      </c>
      <c r="FA64" s="207" t="s">
        <v>69</v>
      </c>
      <c r="FB64" s="207" t="s">
        <v>69</v>
      </c>
      <c r="FC64" s="207" t="s">
        <v>69</v>
      </c>
      <c r="FD64" s="207" t="s">
        <v>69</v>
      </c>
      <c r="FE64" s="207" t="s">
        <v>69</v>
      </c>
      <c r="FF64" s="207" t="s">
        <v>69</v>
      </c>
      <c r="FG64" s="207" t="s">
        <v>69</v>
      </c>
      <c r="FH64" s="207" t="s">
        <v>69</v>
      </c>
      <c r="FI64" s="207" t="s">
        <v>69</v>
      </c>
      <c r="FJ64" s="207" t="s">
        <v>69</v>
      </c>
      <c r="FK64" s="207" t="s">
        <v>69</v>
      </c>
      <c r="FL64" s="207" t="s">
        <v>69</v>
      </c>
      <c r="FM64" s="207" t="s">
        <v>69</v>
      </c>
      <c r="FN64" s="207" t="s">
        <v>69</v>
      </c>
      <c r="FO64" s="207" t="s">
        <v>69</v>
      </c>
      <c r="FP64" s="207" t="s">
        <v>69</v>
      </c>
      <c r="FQ64" s="207" t="s">
        <v>69</v>
      </c>
      <c r="FR64" s="207" t="s">
        <v>69</v>
      </c>
      <c r="FS64" s="207" t="s">
        <v>69</v>
      </c>
      <c r="FT64" s="207" t="s">
        <v>69</v>
      </c>
      <c r="FU64" s="207" t="s">
        <v>69</v>
      </c>
      <c r="FV64" s="207" t="s">
        <v>69</v>
      </c>
      <c r="FW64" s="207" t="s">
        <v>69</v>
      </c>
      <c r="FX64" s="207" t="s">
        <v>69</v>
      </c>
      <c r="FY64" s="207" t="s">
        <v>69</v>
      </c>
      <c r="FZ64" s="207" t="s">
        <v>69</v>
      </c>
      <c r="GA64" s="207" t="s">
        <v>69</v>
      </c>
      <c r="GB64" s="207" t="s">
        <v>69</v>
      </c>
      <c r="GC64" s="207" t="s">
        <v>69</v>
      </c>
      <c r="GD64" s="207" t="s">
        <v>69</v>
      </c>
      <c r="GE64" s="207" t="s">
        <v>69</v>
      </c>
      <c r="GF64" s="207" t="s">
        <v>69</v>
      </c>
      <c r="GG64" s="207" t="s">
        <v>69</v>
      </c>
      <c r="GH64" s="207" t="s">
        <v>69</v>
      </c>
      <c r="GI64" s="207" t="s">
        <v>69</v>
      </c>
      <c r="GJ64" s="207" t="s">
        <v>69</v>
      </c>
      <c r="GK64" s="207" t="s">
        <v>69</v>
      </c>
      <c r="GL64" s="207" t="s">
        <v>69</v>
      </c>
      <c r="GM64" s="207" t="s">
        <v>69</v>
      </c>
      <c r="GN64" s="207" t="s">
        <v>69</v>
      </c>
      <c r="GO64" s="207" t="s">
        <v>69</v>
      </c>
      <c r="GP64" s="207" t="s">
        <v>69</v>
      </c>
      <c r="GQ64" s="207" t="s">
        <v>69</v>
      </c>
      <c r="GR64" s="207" t="s">
        <v>69</v>
      </c>
      <c r="GS64" s="207" t="s">
        <v>69</v>
      </c>
      <c r="GT64" s="207" t="s">
        <v>69</v>
      </c>
      <c r="GU64" s="207" t="s">
        <v>69</v>
      </c>
      <c r="GV64" s="207" t="s">
        <v>69</v>
      </c>
      <c r="GW64" s="207" t="s">
        <v>69</v>
      </c>
      <c r="GX64" s="207" t="s">
        <v>69</v>
      </c>
      <c r="GY64" s="207" t="s">
        <v>69</v>
      </c>
      <c r="GZ64" s="207" t="s">
        <v>69</v>
      </c>
      <c r="HA64" s="207" t="s">
        <v>69</v>
      </c>
      <c r="HB64" s="207" t="s">
        <v>69</v>
      </c>
      <c r="HC64" s="207" t="s">
        <v>69</v>
      </c>
      <c r="HD64" s="207" t="s">
        <v>69</v>
      </c>
      <c r="HE64" s="207" t="s">
        <v>69</v>
      </c>
      <c r="HF64" s="207" t="s">
        <v>69</v>
      </c>
      <c r="HG64" s="207" t="s">
        <v>69</v>
      </c>
      <c r="HH64" s="207" t="s">
        <v>69</v>
      </c>
      <c r="HI64" s="207" t="s">
        <v>69</v>
      </c>
      <c r="HJ64" s="207" t="s">
        <v>69</v>
      </c>
      <c r="HK64" s="207" t="s">
        <v>69</v>
      </c>
      <c r="HL64" s="207" t="s">
        <v>69</v>
      </c>
      <c r="HM64" s="207" t="s">
        <v>69</v>
      </c>
      <c r="HN64" s="207" t="s">
        <v>69</v>
      </c>
      <c r="HO64" s="207" t="s">
        <v>69</v>
      </c>
      <c r="HP64" s="207" t="s">
        <v>69</v>
      </c>
      <c r="HQ64" s="207" t="s">
        <v>69</v>
      </c>
      <c r="HR64" s="207" t="s">
        <v>69</v>
      </c>
      <c r="HS64" s="207" t="s">
        <v>69</v>
      </c>
      <c r="HT64" s="207" t="s">
        <v>69</v>
      </c>
      <c r="HU64" s="207" t="s">
        <v>69</v>
      </c>
      <c r="HV64" s="207" t="s">
        <v>69</v>
      </c>
      <c r="HW64" s="207" t="s">
        <v>69</v>
      </c>
      <c r="HX64" s="207" t="s">
        <v>69</v>
      </c>
      <c r="HY64" s="207" t="s">
        <v>69</v>
      </c>
      <c r="HZ64" s="207" t="s">
        <v>69</v>
      </c>
      <c r="IA64" s="207" t="s">
        <v>69</v>
      </c>
      <c r="IB64" s="207" t="s">
        <v>69</v>
      </c>
      <c r="IC64" s="207" t="s">
        <v>69</v>
      </c>
      <c r="ID64" s="207" t="s">
        <v>69</v>
      </c>
      <c r="IE64" s="207" t="s">
        <v>69</v>
      </c>
      <c r="IF64" s="207" t="s">
        <v>69</v>
      </c>
      <c r="IG64" s="207" t="s">
        <v>69</v>
      </c>
      <c r="IH64" s="207" t="s">
        <v>69</v>
      </c>
      <c r="II64" s="207" t="s">
        <v>69</v>
      </c>
      <c r="IJ64" s="207" t="s">
        <v>69</v>
      </c>
      <c r="IK64" s="207" t="s">
        <v>69</v>
      </c>
      <c r="IL64" s="207" t="s">
        <v>69</v>
      </c>
      <c r="IM64" s="207" t="s">
        <v>69</v>
      </c>
      <c r="IN64" s="207" t="s">
        <v>69</v>
      </c>
      <c r="IO64" s="207" t="s">
        <v>69</v>
      </c>
      <c r="IP64" s="207" t="s">
        <v>69</v>
      </c>
      <c r="IQ64" s="207" t="s">
        <v>69</v>
      </c>
      <c r="IR64" s="207" t="s">
        <v>69</v>
      </c>
      <c r="IS64" s="207" t="s">
        <v>69</v>
      </c>
      <c r="IT64" s="207" t="s">
        <v>69</v>
      </c>
      <c r="IU64" s="207" t="s">
        <v>69</v>
      </c>
      <c r="IV64" s="207" t="s">
        <v>69</v>
      </c>
      <c r="IW64" s="207" t="s">
        <v>69</v>
      </c>
      <c r="IX64" s="207" t="s">
        <v>69</v>
      </c>
      <c r="IY64" s="207" t="s">
        <v>69</v>
      </c>
      <c r="IZ64" s="207" t="s">
        <v>69</v>
      </c>
      <c r="JA64" s="207" t="s">
        <v>69</v>
      </c>
      <c r="JB64" s="207" t="s">
        <v>69</v>
      </c>
      <c r="JC64" s="207" t="s">
        <v>69</v>
      </c>
      <c r="JD64" s="207" t="s">
        <v>69</v>
      </c>
      <c r="JE64" s="207" t="s">
        <v>69</v>
      </c>
      <c r="JF64" s="207" t="s">
        <v>69</v>
      </c>
      <c r="JG64" s="207" t="s">
        <v>69</v>
      </c>
      <c r="JH64" s="207" t="s">
        <v>69</v>
      </c>
      <c r="JI64" s="207" t="s">
        <v>69</v>
      </c>
      <c r="JJ64" s="207" t="s">
        <v>69</v>
      </c>
      <c r="JK64" s="207" t="s">
        <v>69</v>
      </c>
      <c r="JL64" s="207" t="s">
        <v>69</v>
      </c>
      <c r="JM64" s="207" t="s">
        <v>69</v>
      </c>
      <c r="JN64" s="207" t="s">
        <v>69</v>
      </c>
      <c r="JO64" s="207" t="s">
        <v>69</v>
      </c>
      <c r="JP64" s="207" t="s">
        <v>69</v>
      </c>
      <c r="JQ64" s="207" t="s">
        <v>69</v>
      </c>
      <c r="JR64" s="207" t="s">
        <v>69</v>
      </c>
      <c r="JS64" s="207" t="s">
        <v>69</v>
      </c>
      <c r="JT64" s="207" t="s">
        <v>69</v>
      </c>
      <c r="JU64" s="207" t="s">
        <v>69</v>
      </c>
      <c r="JV64" s="207" t="s">
        <v>69</v>
      </c>
      <c r="JW64" s="207" t="s">
        <v>69</v>
      </c>
      <c r="JX64" s="207" t="s">
        <v>69</v>
      </c>
      <c r="JY64" s="207" t="s">
        <v>69</v>
      </c>
      <c r="JZ64" s="207" t="s">
        <v>69</v>
      </c>
      <c r="KA64" s="207" t="s">
        <v>69</v>
      </c>
      <c r="KB64" s="207" t="s">
        <v>69</v>
      </c>
      <c r="KC64" s="207" t="s">
        <v>69</v>
      </c>
      <c r="KD64" s="207" t="s">
        <v>69</v>
      </c>
      <c r="KE64" s="207" t="s">
        <v>69</v>
      </c>
      <c r="KF64" s="207" t="s">
        <v>69</v>
      </c>
      <c r="KG64" s="207" t="s">
        <v>69</v>
      </c>
      <c r="KH64" s="207" t="s">
        <v>69</v>
      </c>
      <c r="KI64" s="207" t="s">
        <v>69</v>
      </c>
      <c r="KJ64" s="207" t="s">
        <v>69</v>
      </c>
      <c r="KK64" s="207" t="s">
        <v>69</v>
      </c>
      <c r="KL64" s="207" t="s">
        <v>69</v>
      </c>
      <c r="KM64" s="207" t="s">
        <v>69</v>
      </c>
      <c r="KN64" s="207" t="s">
        <v>69</v>
      </c>
      <c r="KO64" s="207" t="s">
        <v>69</v>
      </c>
      <c r="KP64" s="207" t="s">
        <v>69</v>
      </c>
      <c r="KQ64" s="207" t="s">
        <v>69</v>
      </c>
      <c r="KR64" s="207" t="s">
        <v>69</v>
      </c>
      <c r="KS64" s="207" t="s">
        <v>69</v>
      </c>
      <c r="KT64" s="207" t="s">
        <v>69</v>
      </c>
      <c r="KU64" s="207" t="s">
        <v>69</v>
      </c>
      <c r="KV64" s="207" t="s">
        <v>69</v>
      </c>
      <c r="KW64" s="207" t="s">
        <v>69</v>
      </c>
      <c r="KX64" s="207" t="s">
        <v>69</v>
      </c>
      <c r="KY64" s="207" t="s">
        <v>69</v>
      </c>
      <c r="KZ64" s="207" t="s">
        <v>69</v>
      </c>
      <c r="LA64" s="207" t="s">
        <v>69</v>
      </c>
      <c r="LB64" s="207" t="s">
        <v>69</v>
      </c>
      <c r="LC64" s="207" t="s">
        <v>69</v>
      </c>
      <c r="LD64" s="207" t="s">
        <v>69</v>
      </c>
      <c r="LE64" s="207" t="s">
        <v>69</v>
      </c>
      <c r="LF64" s="207" t="s">
        <v>69</v>
      </c>
      <c r="LG64" s="207" t="s">
        <v>69</v>
      </c>
      <c r="LH64" s="207" t="s">
        <v>69</v>
      </c>
      <c r="LI64" s="207" t="s">
        <v>69</v>
      </c>
      <c r="LJ64" s="207" t="s">
        <v>69</v>
      </c>
      <c r="LK64" s="207" t="s">
        <v>69</v>
      </c>
      <c r="LL64" s="207" t="s">
        <v>69</v>
      </c>
      <c r="LM64" s="207" t="s">
        <v>69</v>
      </c>
      <c r="LN64" s="207" t="s">
        <v>69</v>
      </c>
      <c r="LO64" s="207" t="s">
        <v>69</v>
      </c>
      <c r="LP64" s="207" t="s">
        <v>69</v>
      </c>
      <c r="LQ64" s="207" t="s">
        <v>69</v>
      </c>
      <c r="LR64" s="207" t="s">
        <v>69</v>
      </c>
      <c r="LS64" s="207" t="s">
        <v>69</v>
      </c>
      <c r="LT64" s="207" t="s">
        <v>69</v>
      </c>
      <c r="LU64" s="207" t="s">
        <v>69</v>
      </c>
      <c r="LV64" s="207" t="s">
        <v>69</v>
      </c>
      <c r="LW64" s="207" t="s">
        <v>69</v>
      </c>
      <c r="LX64" s="207" t="s">
        <v>69</v>
      </c>
      <c r="LY64" s="207" t="s">
        <v>69</v>
      </c>
      <c r="LZ64" s="207" t="s">
        <v>69</v>
      </c>
      <c r="MA64" s="207" t="s">
        <v>69</v>
      </c>
      <c r="MB64" s="207" t="s">
        <v>69</v>
      </c>
      <c r="MC64" s="207" t="s">
        <v>69</v>
      </c>
      <c r="MD64" s="207" t="s">
        <v>69</v>
      </c>
      <c r="ME64" s="207" t="s">
        <v>69</v>
      </c>
      <c r="MF64" s="207" t="s">
        <v>69</v>
      </c>
      <c r="MG64" s="207" t="s">
        <v>69</v>
      </c>
      <c r="MH64" s="207" t="s">
        <v>69</v>
      </c>
      <c r="MI64" s="207" t="s">
        <v>69</v>
      </c>
      <c r="MJ64" s="207" t="s">
        <v>69</v>
      </c>
      <c r="MK64" s="207" t="s">
        <v>69</v>
      </c>
      <c r="ML64" s="207" t="s">
        <v>69</v>
      </c>
      <c r="MM64" s="207" t="s">
        <v>69</v>
      </c>
      <c r="MN64" s="207" t="s">
        <v>69</v>
      </c>
      <c r="MO64" s="207" t="s">
        <v>69</v>
      </c>
      <c r="MP64" s="207" t="s">
        <v>69</v>
      </c>
      <c r="MQ64" s="207" t="s">
        <v>69</v>
      </c>
      <c r="MR64" s="207" t="s">
        <v>69</v>
      </c>
      <c r="MS64" s="207" t="s">
        <v>69</v>
      </c>
      <c r="MT64" s="207" t="s">
        <v>69</v>
      </c>
      <c r="MU64" s="207" t="s">
        <v>69</v>
      </c>
      <c r="MV64" s="207" t="s">
        <v>69</v>
      </c>
      <c r="MW64" s="207" t="s">
        <v>69</v>
      </c>
      <c r="MX64" s="207" t="s">
        <v>69</v>
      </c>
      <c r="MY64" s="207" t="s">
        <v>69</v>
      </c>
      <c r="MZ64" s="207" t="s">
        <v>69</v>
      </c>
      <c r="NA64" s="207" t="s">
        <v>69</v>
      </c>
      <c r="NB64" s="207" t="s">
        <v>69</v>
      </c>
      <c r="NC64" s="207" t="s">
        <v>69</v>
      </c>
      <c r="ND64" s="207" t="s">
        <v>69</v>
      </c>
      <c r="NE64" s="207" t="s">
        <v>69</v>
      </c>
      <c r="NF64" s="207" t="s">
        <v>69</v>
      </c>
      <c r="NG64" s="207" t="s">
        <v>69</v>
      </c>
      <c r="NH64" s="207" t="s">
        <v>69</v>
      </c>
      <c r="NI64" s="207" t="s">
        <v>69</v>
      </c>
      <c r="NJ64" s="207" t="s">
        <v>69</v>
      </c>
      <c r="NK64" s="207" t="s">
        <v>69</v>
      </c>
      <c r="NL64" s="207" t="s">
        <v>69</v>
      </c>
      <c r="NM64" s="207" t="s">
        <v>69</v>
      </c>
      <c r="NN64" s="207" t="s">
        <v>69</v>
      </c>
      <c r="NO64" s="207" t="s">
        <v>69</v>
      </c>
      <c r="NP64" s="207" t="s">
        <v>69</v>
      </c>
      <c r="NQ64" s="207" t="s">
        <v>69</v>
      </c>
      <c r="NR64" s="207" t="s">
        <v>69</v>
      </c>
      <c r="NS64" s="207" t="s">
        <v>69</v>
      </c>
      <c r="NT64" s="207" t="s">
        <v>69</v>
      </c>
      <c r="NU64" s="207" t="s">
        <v>69</v>
      </c>
      <c r="NV64" s="207" t="s">
        <v>69</v>
      </c>
      <c r="NW64" s="207" t="s">
        <v>69</v>
      </c>
      <c r="NX64" s="207" t="s">
        <v>69</v>
      </c>
      <c r="NY64" s="207" t="s">
        <v>69</v>
      </c>
      <c r="NZ64" s="207" t="s">
        <v>69</v>
      </c>
      <c r="OA64" s="207" t="s">
        <v>69</v>
      </c>
      <c r="OB64" s="207" t="s">
        <v>69</v>
      </c>
      <c r="OC64" s="207" t="s">
        <v>69</v>
      </c>
      <c r="OD64" s="207" t="s">
        <v>69</v>
      </c>
      <c r="OE64" s="207" t="s">
        <v>69</v>
      </c>
      <c r="OF64" s="207" t="s">
        <v>69</v>
      </c>
      <c r="OG64" s="207" t="s">
        <v>69</v>
      </c>
      <c r="OH64" s="207" t="s">
        <v>69</v>
      </c>
      <c r="OI64" s="207" t="s">
        <v>69</v>
      </c>
      <c r="OJ64" s="207" t="s">
        <v>69</v>
      </c>
      <c r="OK64" s="207" t="s">
        <v>69</v>
      </c>
      <c r="OL64" s="207" t="s">
        <v>69</v>
      </c>
      <c r="OM64" s="207" t="s">
        <v>69</v>
      </c>
      <c r="ON64" s="207" t="s">
        <v>69</v>
      </c>
      <c r="OO64" s="207" t="s">
        <v>69</v>
      </c>
      <c r="OP64" s="207" t="s">
        <v>69</v>
      </c>
      <c r="OQ64" s="207" t="s">
        <v>69</v>
      </c>
      <c r="OR64" s="207" t="s">
        <v>69</v>
      </c>
      <c r="OS64" s="207" t="s">
        <v>69</v>
      </c>
      <c r="OT64" s="207" t="s">
        <v>69</v>
      </c>
      <c r="OU64" s="207" t="s">
        <v>69</v>
      </c>
      <c r="OV64" s="207" t="s">
        <v>69</v>
      </c>
      <c r="OW64" s="207" t="s">
        <v>69</v>
      </c>
      <c r="OX64" s="207" t="s">
        <v>69</v>
      </c>
      <c r="OY64" s="207" t="s">
        <v>69</v>
      </c>
      <c r="OZ64" s="207" t="s">
        <v>69</v>
      </c>
      <c r="PA64" s="207" t="s">
        <v>69</v>
      </c>
      <c r="PB64" s="207" t="s">
        <v>69</v>
      </c>
      <c r="PC64" s="207" t="s">
        <v>69</v>
      </c>
      <c r="PD64" s="207" t="s">
        <v>69</v>
      </c>
      <c r="PE64" s="207" t="s">
        <v>69</v>
      </c>
      <c r="PF64" s="207" t="s">
        <v>69</v>
      </c>
      <c r="PG64" s="207" t="s">
        <v>69</v>
      </c>
      <c r="PH64" s="207" t="s">
        <v>69</v>
      </c>
      <c r="PI64" s="207" t="s">
        <v>69</v>
      </c>
      <c r="PJ64" s="207" t="s">
        <v>69</v>
      </c>
      <c r="PK64" s="207" t="s">
        <v>69</v>
      </c>
      <c r="PL64" s="207" t="s">
        <v>69</v>
      </c>
      <c r="PM64" s="207" t="s">
        <v>69</v>
      </c>
      <c r="PN64" s="207" t="s">
        <v>69</v>
      </c>
      <c r="PO64" s="207" t="s">
        <v>69</v>
      </c>
      <c r="PP64" s="207" t="s">
        <v>69</v>
      </c>
      <c r="PQ64" s="207" t="s">
        <v>69</v>
      </c>
      <c r="PR64" s="207" t="s">
        <v>69</v>
      </c>
      <c r="PS64" s="207" t="s">
        <v>69</v>
      </c>
      <c r="PT64" s="207" t="s">
        <v>69</v>
      </c>
      <c r="PU64" s="207" t="s">
        <v>69</v>
      </c>
      <c r="PV64" s="207" t="s">
        <v>69</v>
      </c>
      <c r="PW64" s="207" t="s">
        <v>69</v>
      </c>
      <c r="PX64" s="207" t="s">
        <v>69</v>
      </c>
      <c r="PY64" s="207" t="s">
        <v>69</v>
      </c>
      <c r="PZ64" s="207" t="s">
        <v>69</v>
      </c>
      <c r="QA64" s="207" t="s">
        <v>69</v>
      </c>
      <c r="QB64" s="207" t="s">
        <v>69</v>
      </c>
      <c r="QC64" s="207" t="s">
        <v>69</v>
      </c>
      <c r="QD64" s="207" t="s">
        <v>69</v>
      </c>
      <c r="QE64" s="207" t="s">
        <v>69</v>
      </c>
      <c r="QF64" s="207" t="s">
        <v>69</v>
      </c>
      <c r="QG64" s="207" t="s">
        <v>69</v>
      </c>
      <c r="QH64" s="207" t="s">
        <v>69</v>
      </c>
      <c r="QI64" s="207" t="s">
        <v>69</v>
      </c>
      <c r="QJ64" s="207" t="s">
        <v>69</v>
      </c>
      <c r="QK64" s="207" t="s">
        <v>69</v>
      </c>
      <c r="QL64" s="207" t="s">
        <v>69</v>
      </c>
      <c r="QM64" s="207" t="s">
        <v>69</v>
      </c>
      <c r="QN64" s="207" t="s">
        <v>69</v>
      </c>
      <c r="QO64" s="207" t="s">
        <v>69</v>
      </c>
      <c r="QP64" s="207" t="s">
        <v>69</v>
      </c>
      <c r="QQ64" s="207" t="s">
        <v>69</v>
      </c>
      <c r="QR64" s="207" t="s">
        <v>69</v>
      </c>
      <c r="QS64" s="207" t="s">
        <v>69</v>
      </c>
      <c r="QT64" s="207" t="s">
        <v>69</v>
      </c>
      <c r="QU64" s="207" t="s">
        <v>69</v>
      </c>
      <c r="QV64" s="207" t="s">
        <v>69</v>
      </c>
      <c r="QW64" s="207" t="s">
        <v>69</v>
      </c>
      <c r="QX64" s="207" t="s">
        <v>69</v>
      </c>
      <c r="QY64" s="207" t="s">
        <v>69</v>
      </c>
      <c r="QZ64" s="207" t="s">
        <v>69</v>
      </c>
      <c r="RA64" s="207" t="s">
        <v>69</v>
      </c>
      <c r="RB64" s="207" t="s">
        <v>69</v>
      </c>
      <c r="RC64" s="207" t="s">
        <v>69</v>
      </c>
      <c r="RD64" s="207" t="s">
        <v>69</v>
      </c>
      <c r="RE64" s="207" t="s">
        <v>69</v>
      </c>
      <c r="RF64" s="207" t="s">
        <v>69</v>
      </c>
      <c r="RG64" s="207" t="s">
        <v>69</v>
      </c>
      <c r="RH64" s="207" t="s">
        <v>69</v>
      </c>
      <c r="RI64" s="207" t="s">
        <v>69</v>
      </c>
      <c r="RJ64" s="207" t="s">
        <v>69</v>
      </c>
      <c r="RK64" s="207" t="s">
        <v>69</v>
      </c>
      <c r="RL64" s="207" t="s">
        <v>69</v>
      </c>
      <c r="RM64" s="207" t="s">
        <v>69</v>
      </c>
      <c r="RN64" s="207" t="s">
        <v>69</v>
      </c>
      <c r="RO64" s="207" t="s">
        <v>69</v>
      </c>
      <c r="RP64" s="207" t="s">
        <v>69</v>
      </c>
      <c r="RQ64" s="207" t="s">
        <v>69</v>
      </c>
      <c r="RR64" s="207" t="s">
        <v>69</v>
      </c>
      <c r="RS64" s="207" t="s">
        <v>69</v>
      </c>
      <c r="RT64" s="207" t="s">
        <v>69</v>
      </c>
      <c r="RU64" s="207" t="s">
        <v>69</v>
      </c>
      <c r="RV64" s="207" t="s">
        <v>69</v>
      </c>
      <c r="RW64" s="207" t="s">
        <v>69</v>
      </c>
      <c r="RX64" s="207" t="s">
        <v>69</v>
      </c>
      <c r="RY64" s="207" t="s">
        <v>69</v>
      </c>
      <c r="RZ64" s="207" t="s">
        <v>69</v>
      </c>
      <c r="SA64" s="207" t="s">
        <v>69</v>
      </c>
      <c r="SB64" s="207" t="s">
        <v>69</v>
      </c>
      <c r="SC64" s="207" t="s">
        <v>69</v>
      </c>
      <c r="SD64" s="207" t="s">
        <v>69</v>
      </c>
      <c r="SE64" s="207" t="s">
        <v>69</v>
      </c>
      <c r="SF64" s="207" t="s">
        <v>69</v>
      </c>
      <c r="SG64" s="207" t="s">
        <v>69</v>
      </c>
      <c r="SH64" s="207" t="s">
        <v>69</v>
      </c>
      <c r="SI64" s="207" t="s">
        <v>69</v>
      </c>
      <c r="SJ64" s="207" t="s">
        <v>69</v>
      </c>
      <c r="SK64" s="207" t="s">
        <v>69</v>
      </c>
      <c r="SL64" s="207" t="s">
        <v>69</v>
      </c>
      <c r="SM64" s="207" t="s">
        <v>69</v>
      </c>
      <c r="SN64" s="207" t="s">
        <v>69</v>
      </c>
      <c r="SO64" s="207" t="s">
        <v>69</v>
      </c>
      <c r="SP64" s="207" t="s">
        <v>69</v>
      </c>
      <c r="SQ64" s="207" t="s">
        <v>69</v>
      </c>
      <c r="SR64" s="207" t="s">
        <v>69</v>
      </c>
      <c r="SS64" s="207" t="s">
        <v>69</v>
      </c>
      <c r="ST64" s="207" t="s">
        <v>69</v>
      </c>
      <c r="SU64" s="207" t="s">
        <v>69</v>
      </c>
      <c r="SV64" s="207" t="s">
        <v>69</v>
      </c>
      <c r="SW64" s="207" t="s">
        <v>69</v>
      </c>
      <c r="SX64" s="207" t="s">
        <v>69</v>
      </c>
      <c r="SY64" s="207" t="s">
        <v>69</v>
      </c>
      <c r="SZ64" s="207" t="s">
        <v>69</v>
      </c>
      <c r="TA64" s="207" t="s">
        <v>69</v>
      </c>
      <c r="TB64" s="207" t="s">
        <v>69</v>
      </c>
      <c r="TC64" s="207" t="s">
        <v>69</v>
      </c>
      <c r="TD64" s="207" t="s">
        <v>69</v>
      </c>
      <c r="TE64" s="207" t="s">
        <v>69</v>
      </c>
      <c r="TF64" s="207" t="s">
        <v>69</v>
      </c>
      <c r="TG64" s="207" t="s">
        <v>69</v>
      </c>
      <c r="TH64" s="207" t="s">
        <v>69</v>
      </c>
      <c r="TI64" s="207" t="s">
        <v>69</v>
      </c>
      <c r="TJ64" s="207" t="s">
        <v>69</v>
      </c>
      <c r="TK64" s="207" t="s">
        <v>69</v>
      </c>
      <c r="TL64" s="207" t="s">
        <v>69</v>
      </c>
      <c r="TM64" s="207" t="s">
        <v>69</v>
      </c>
      <c r="TN64" s="207" t="s">
        <v>69</v>
      </c>
      <c r="TO64" s="207" t="s">
        <v>69</v>
      </c>
      <c r="TP64" s="207" t="s">
        <v>69</v>
      </c>
      <c r="TQ64" s="207" t="s">
        <v>69</v>
      </c>
      <c r="TR64" s="207" t="s">
        <v>69</v>
      </c>
      <c r="TS64" s="207" t="s">
        <v>69</v>
      </c>
      <c r="TT64" s="207" t="s">
        <v>69</v>
      </c>
      <c r="TU64" s="207" t="s">
        <v>69</v>
      </c>
      <c r="TV64" s="207" t="s">
        <v>69</v>
      </c>
      <c r="TW64" s="207" t="s">
        <v>69</v>
      </c>
      <c r="TX64" s="207" t="s">
        <v>69</v>
      </c>
      <c r="TY64" s="207" t="s">
        <v>69</v>
      </c>
      <c r="TZ64" s="207" t="s">
        <v>69</v>
      </c>
      <c r="UA64" s="207" t="s">
        <v>69</v>
      </c>
      <c r="UB64" s="207" t="s">
        <v>69</v>
      </c>
      <c r="UC64" s="207" t="s">
        <v>69</v>
      </c>
      <c r="UD64" s="207" t="s">
        <v>69</v>
      </c>
      <c r="UE64" s="207" t="s">
        <v>69</v>
      </c>
      <c r="UF64" s="207" t="s">
        <v>69</v>
      </c>
      <c r="UG64" s="207" t="s">
        <v>69</v>
      </c>
      <c r="UH64" s="207" t="s">
        <v>69</v>
      </c>
      <c r="UI64" s="207" t="s">
        <v>69</v>
      </c>
      <c r="UJ64" s="207" t="s">
        <v>69</v>
      </c>
      <c r="UK64" s="207" t="s">
        <v>69</v>
      </c>
      <c r="UL64" s="207" t="s">
        <v>69</v>
      </c>
      <c r="UM64" s="207" t="s">
        <v>69</v>
      </c>
      <c r="UN64" s="207" t="s">
        <v>69</v>
      </c>
      <c r="UO64" s="207" t="s">
        <v>69</v>
      </c>
      <c r="UP64" s="207" t="s">
        <v>69</v>
      </c>
      <c r="UQ64" s="207" t="s">
        <v>69</v>
      </c>
      <c r="UR64" s="207" t="s">
        <v>69</v>
      </c>
      <c r="US64" s="207" t="s">
        <v>69</v>
      </c>
      <c r="UT64" s="207" t="s">
        <v>69</v>
      </c>
      <c r="UU64" s="207" t="s">
        <v>69</v>
      </c>
      <c r="UV64" s="207" t="s">
        <v>69</v>
      </c>
      <c r="UW64" s="207" t="s">
        <v>69</v>
      </c>
      <c r="UX64" s="207" t="s">
        <v>69</v>
      </c>
      <c r="UY64" s="207" t="s">
        <v>69</v>
      </c>
      <c r="UZ64" s="207" t="s">
        <v>69</v>
      </c>
      <c r="VA64" s="207" t="s">
        <v>69</v>
      </c>
      <c r="VB64" s="207" t="s">
        <v>69</v>
      </c>
      <c r="VC64" s="207" t="s">
        <v>69</v>
      </c>
      <c r="VD64" s="207" t="s">
        <v>69</v>
      </c>
      <c r="VE64" s="207" t="s">
        <v>69</v>
      </c>
      <c r="VF64" s="207" t="s">
        <v>69</v>
      </c>
      <c r="VG64" s="207" t="s">
        <v>69</v>
      </c>
      <c r="VH64" s="207" t="s">
        <v>69</v>
      </c>
      <c r="VI64" s="207" t="s">
        <v>69</v>
      </c>
      <c r="VJ64" s="207" t="s">
        <v>69</v>
      </c>
      <c r="VK64" s="207" t="s">
        <v>69</v>
      </c>
      <c r="VL64" s="207" t="s">
        <v>69</v>
      </c>
      <c r="VM64" s="207" t="s">
        <v>69</v>
      </c>
      <c r="VN64" s="207" t="s">
        <v>69</v>
      </c>
      <c r="VO64" s="207" t="s">
        <v>69</v>
      </c>
      <c r="VP64" s="207" t="s">
        <v>69</v>
      </c>
      <c r="VQ64" s="207" t="s">
        <v>69</v>
      </c>
      <c r="VR64" s="207" t="s">
        <v>69</v>
      </c>
      <c r="VS64" s="207" t="s">
        <v>69</v>
      </c>
      <c r="VT64" s="207" t="s">
        <v>69</v>
      </c>
      <c r="VU64" s="207" t="s">
        <v>69</v>
      </c>
      <c r="VV64" s="207" t="s">
        <v>69</v>
      </c>
      <c r="VW64" s="207" t="s">
        <v>69</v>
      </c>
      <c r="VX64" s="207" t="s">
        <v>69</v>
      </c>
      <c r="VY64" s="207" t="s">
        <v>69</v>
      </c>
      <c r="VZ64" s="207" t="s">
        <v>69</v>
      </c>
      <c r="WA64" s="207" t="s">
        <v>69</v>
      </c>
      <c r="WB64" s="207" t="s">
        <v>69</v>
      </c>
      <c r="WC64" s="207" t="s">
        <v>69</v>
      </c>
      <c r="WD64" s="207" t="s">
        <v>69</v>
      </c>
      <c r="WE64" s="207" t="s">
        <v>69</v>
      </c>
      <c r="WF64" s="207" t="s">
        <v>69</v>
      </c>
      <c r="WG64" s="207" t="s">
        <v>69</v>
      </c>
      <c r="WH64" s="207" t="s">
        <v>69</v>
      </c>
      <c r="WI64" s="207" t="s">
        <v>69</v>
      </c>
      <c r="WJ64" s="207" t="s">
        <v>69</v>
      </c>
      <c r="WK64" s="207" t="s">
        <v>69</v>
      </c>
      <c r="WL64" s="207" t="s">
        <v>69</v>
      </c>
      <c r="WM64" s="207" t="s">
        <v>69</v>
      </c>
      <c r="WN64" s="207" t="s">
        <v>69</v>
      </c>
      <c r="WO64" s="207" t="s">
        <v>69</v>
      </c>
      <c r="WP64" s="207" t="s">
        <v>69</v>
      </c>
      <c r="WQ64" s="207" t="s">
        <v>69</v>
      </c>
      <c r="WR64" s="207" t="s">
        <v>69</v>
      </c>
      <c r="WS64" s="207" t="s">
        <v>69</v>
      </c>
      <c r="WT64" s="207" t="s">
        <v>69</v>
      </c>
      <c r="WU64" s="207" t="s">
        <v>69</v>
      </c>
      <c r="WV64" s="207" t="s">
        <v>69</v>
      </c>
      <c r="WW64" s="207" t="s">
        <v>69</v>
      </c>
      <c r="WX64" s="207" t="s">
        <v>69</v>
      </c>
      <c r="WY64" s="207" t="s">
        <v>69</v>
      </c>
      <c r="WZ64" s="207" t="s">
        <v>69</v>
      </c>
      <c r="XA64" s="207" t="s">
        <v>69</v>
      </c>
      <c r="XB64" s="207" t="s">
        <v>69</v>
      </c>
      <c r="XC64" s="207" t="s">
        <v>69</v>
      </c>
      <c r="XD64" s="207" t="s">
        <v>69</v>
      </c>
      <c r="XE64" s="207" t="s">
        <v>69</v>
      </c>
      <c r="XF64" s="207" t="s">
        <v>69</v>
      </c>
      <c r="XG64" s="207" t="s">
        <v>69</v>
      </c>
      <c r="XH64" s="207" t="s">
        <v>69</v>
      </c>
      <c r="XI64" s="207" t="s">
        <v>69</v>
      </c>
      <c r="XJ64" s="207" t="s">
        <v>69</v>
      </c>
      <c r="XK64" s="207" t="s">
        <v>69</v>
      </c>
      <c r="XL64" s="207" t="s">
        <v>69</v>
      </c>
      <c r="XM64" s="207" t="s">
        <v>69</v>
      </c>
      <c r="XN64" s="207" t="s">
        <v>69</v>
      </c>
      <c r="XO64" s="207" t="s">
        <v>69</v>
      </c>
      <c r="XP64" s="207" t="s">
        <v>69</v>
      </c>
      <c r="XQ64" s="207" t="s">
        <v>69</v>
      </c>
      <c r="XR64" s="207" t="s">
        <v>69</v>
      </c>
      <c r="XS64" s="207" t="s">
        <v>69</v>
      </c>
      <c r="XT64" s="207" t="s">
        <v>69</v>
      </c>
      <c r="XU64" s="207" t="s">
        <v>69</v>
      </c>
      <c r="XV64" s="207" t="s">
        <v>69</v>
      </c>
      <c r="XW64" s="207" t="s">
        <v>69</v>
      </c>
      <c r="XX64" s="207" t="s">
        <v>69</v>
      </c>
      <c r="XY64" s="207" t="s">
        <v>69</v>
      </c>
      <c r="XZ64" s="207" t="s">
        <v>69</v>
      </c>
      <c r="YA64" s="207" t="s">
        <v>69</v>
      </c>
      <c r="YB64" s="207" t="s">
        <v>69</v>
      </c>
      <c r="YC64" s="207" t="s">
        <v>69</v>
      </c>
      <c r="YD64" s="207" t="s">
        <v>69</v>
      </c>
      <c r="YE64" s="207" t="s">
        <v>69</v>
      </c>
      <c r="YF64" s="207" t="s">
        <v>69</v>
      </c>
      <c r="YG64" s="207" t="s">
        <v>69</v>
      </c>
      <c r="YH64" s="207" t="s">
        <v>69</v>
      </c>
      <c r="YI64" s="207" t="s">
        <v>69</v>
      </c>
      <c r="YJ64" s="207" t="s">
        <v>69</v>
      </c>
      <c r="YK64" s="207" t="s">
        <v>69</v>
      </c>
      <c r="YL64" s="207" t="s">
        <v>69</v>
      </c>
      <c r="YM64" s="207" t="s">
        <v>69</v>
      </c>
      <c r="YN64" s="207" t="s">
        <v>69</v>
      </c>
      <c r="YO64" s="207" t="s">
        <v>69</v>
      </c>
      <c r="YP64" s="207" t="s">
        <v>69</v>
      </c>
      <c r="YQ64" s="207" t="s">
        <v>69</v>
      </c>
      <c r="YR64" s="207" t="s">
        <v>69</v>
      </c>
      <c r="YS64" s="207" t="s">
        <v>69</v>
      </c>
      <c r="YT64" s="207" t="s">
        <v>69</v>
      </c>
      <c r="YU64" s="207" t="s">
        <v>69</v>
      </c>
      <c r="YV64" s="207" t="s">
        <v>69</v>
      </c>
      <c r="YW64" s="207" t="s">
        <v>69</v>
      </c>
      <c r="YX64" s="207" t="s">
        <v>69</v>
      </c>
      <c r="YY64" s="207" t="s">
        <v>69</v>
      </c>
      <c r="YZ64" s="207" t="s">
        <v>69</v>
      </c>
      <c r="ZA64" s="207" t="s">
        <v>69</v>
      </c>
      <c r="ZB64" s="207" t="s">
        <v>69</v>
      </c>
      <c r="ZC64" s="207" t="s">
        <v>69</v>
      </c>
      <c r="ZD64" s="207" t="s">
        <v>69</v>
      </c>
      <c r="ZE64" s="207" t="s">
        <v>69</v>
      </c>
      <c r="ZF64" s="207" t="s">
        <v>69</v>
      </c>
      <c r="ZG64" s="207" t="s">
        <v>69</v>
      </c>
      <c r="ZH64" s="207" t="s">
        <v>69</v>
      </c>
      <c r="ZI64" s="207" t="s">
        <v>69</v>
      </c>
      <c r="ZJ64" s="207" t="s">
        <v>69</v>
      </c>
      <c r="ZK64" s="207" t="s">
        <v>69</v>
      </c>
      <c r="ZL64" s="207" t="s">
        <v>69</v>
      </c>
      <c r="ZM64" s="207" t="s">
        <v>69</v>
      </c>
      <c r="ZN64" s="207" t="s">
        <v>69</v>
      </c>
      <c r="ZO64" s="207" t="s">
        <v>69</v>
      </c>
      <c r="ZP64" s="207" t="s">
        <v>69</v>
      </c>
      <c r="ZQ64" s="207" t="s">
        <v>69</v>
      </c>
      <c r="ZR64" s="207" t="s">
        <v>69</v>
      </c>
      <c r="ZS64" s="207" t="s">
        <v>69</v>
      </c>
      <c r="ZT64" s="207" t="s">
        <v>69</v>
      </c>
      <c r="ZU64" s="207" t="s">
        <v>69</v>
      </c>
      <c r="ZV64" s="207" t="s">
        <v>69</v>
      </c>
      <c r="ZW64" s="207" t="s">
        <v>69</v>
      </c>
      <c r="ZX64" s="207" t="s">
        <v>69</v>
      </c>
      <c r="ZY64" s="207" t="s">
        <v>69</v>
      </c>
      <c r="ZZ64" s="207" t="s">
        <v>69</v>
      </c>
      <c r="AAA64" s="207" t="s">
        <v>158</v>
      </c>
      <c r="AAB64" s="207" t="s">
        <v>158</v>
      </c>
      <c r="AAC64" s="207" t="s">
        <v>158</v>
      </c>
      <c r="AAD64" s="207" t="s">
        <v>158</v>
      </c>
      <c r="AAE64" s="207" t="s">
        <v>158</v>
      </c>
      <c r="AAF64" s="207" t="s">
        <v>158</v>
      </c>
      <c r="AAG64" s="207" t="s">
        <v>158</v>
      </c>
      <c r="AAH64" s="207" t="s">
        <v>158</v>
      </c>
      <c r="AAI64" s="207" t="s">
        <v>158</v>
      </c>
      <c r="AAJ64" s="207" t="s">
        <v>158</v>
      </c>
      <c r="AAK64" s="207" t="s">
        <v>158</v>
      </c>
      <c r="AAL64" s="207" t="s">
        <v>158</v>
      </c>
      <c r="AAM64" s="207" t="s">
        <v>158</v>
      </c>
      <c r="AAN64" s="207" t="s">
        <v>158</v>
      </c>
      <c r="AAO64" s="207" t="s">
        <v>158</v>
      </c>
      <c r="AAP64" s="207" t="s">
        <v>158</v>
      </c>
      <c r="AAQ64" s="207" t="s">
        <v>158</v>
      </c>
      <c r="AAR64" s="207" t="s">
        <v>158</v>
      </c>
      <c r="AAS64" s="207" t="s">
        <v>158</v>
      </c>
      <c r="AAT64" s="207" t="s">
        <v>158</v>
      </c>
      <c r="AAU64" s="207" t="s">
        <v>158</v>
      </c>
      <c r="AAV64" s="207" t="s">
        <v>158</v>
      </c>
      <c r="AAW64" s="207" t="s">
        <v>158</v>
      </c>
      <c r="AAX64" s="207" t="s">
        <v>158</v>
      </c>
      <c r="AAY64" s="207" t="s">
        <v>158</v>
      </c>
      <c r="AAZ64" s="207" t="s">
        <v>158</v>
      </c>
      <c r="ABA64" s="306">
        <f>(ÜBERSICHT!K64)</f>
        <v>0</v>
      </c>
      <c r="ABB64" s="195">
        <f>(ÜBERSICHT!L64)</f>
        <v>0</v>
      </c>
      <c r="ABC64" s="206">
        <f t="shared" si="123"/>
        <v>0</v>
      </c>
      <c r="ABD64" s="34">
        <f t="shared" si="124"/>
        <v>0</v>
      </c>
      <c r="ABE64" s="34">
        <f t="shared" si="125"/>
        <v>0</v>
      </c>
      <c r="ABF64" s="34">
        <f t="shared" si="126"/>
        <v>0</v>
      </c>
      <c r="ABG64" s="34">
        <f t="shared" si="127"/>
        <v>0</v>
      </c>
      <c r="ABH64" s="34">
        <f t="shared" si="128"/>
        <v>0</v>
      </c>
      <c r="ABI64" s="34">
        <f t="shared" si="129"/>
        <v>696</v>
      </c>
      <c r="ABJ64" s="73">
        <f t="shared" si="130"/>
        <v>696</v>
      </c>
      <c r="ABK64" s="28"/>
      <c r="ABM64" s="26"/>
      <c r="ABN64" s="75"/>
      <c r="ABO64" s="28"/>
      <c r="ABP64" s="271" t="str">
        <f>(Mitglieder!C65)</f>
        <v>Zz-dodino</v>
      </c>
      <c r="ABQ64" s="216" t="e">
        <f t="shared" si="103"/>
        <v>#DIV/0!</v>
      </c>
      <c r="ABR64" s="216" t="e">
        <f t="shared" si="104"/>
        <v>#DIV/0!</v>
      </c>
      <c r="ABS64" s="34">
        <f t="shared" si="131"/>
        <v>0</v>
      </c>
      <c r="ABT64" s="34">
        <f t="shared" si="132"/>
        <v>0</v>
      </c>
      <c r="ABU64" s="34">
        <f t="shared" si="133"/>
        <v>0</v>
      </c>
      <c r="ABV64" s="34">
        <f t="shared" si="134"/>
        <v>0</v>
      </c>
      <c r="ABW64" s="34">
        <f t="shared" si="135"/>
        <v>0</v>
      </c>
      <c r="ABX64" s="34">
        <f t="shared" si="136"/>
        <v>31</v>
      </c>
      <c r="ABY64" s="73">
        <f t="shared" si="16"/>
        <v>31</v>
      </c>
      <c r="ABZ64" s="216" t="e">
        <f t="shared" si="105"/>
        <v>#DIV/0!</v>
      </c>
      <c r="ACA64" s="34">
        <f t="shared" si="137"/>
        <v>0</v>
      </c>
      <c r="ACB64" s="34">
        <f t="shared" si="138"/>
        <v>0</v>
      </c>
      <c r="ACC64" s="34">
        <f t="shared" si="139"/>
        <v>0</v>
      </c>
      <c r="ACD64" s="34">
        <f t="shared" si="140"/>
        <v>0</v>
      </c>
      <c r="ACE64" s="34">
        <f t="shared" si="141"/>
        <v>0</v>
      </c>
      <c r="ACF64" s="34">
        <f t="shared" si="142"/>
        <v>31</v>
      </c>
      <c r="ACG64" s="73">
        <f t="shared" si="113"/>
        <v>31</v>
      </c>
      <c r="ACH64" s="216" t="e">
        <f t="shared" si="106"/>
        <v>#DIV/0!</v>
      </c>
      <c r="ACI64" s="34">
        <f t="shared" si="143"/>
        <v>0</v>
      </c>
      <c r="ACJ64" s="34">
        <f t="shared" si="144"/>
        <v>0</v>
      </c>
      <c r="ACK64" s="34">
        <f t="shared" si="145"/>
        <v>0</v>
      </c>
      <c r="ACL64" s="34">
        <f t="shared" si="146"/>
        <v>0</v>
      </c>
      <c r="ACM64" s="34">
        <f t="shared" si="147"/>
        <v>0</v>
      </c>
      <c r="ACN64" s="34">
        <f t="shared" si="148"/>
        <v>31</v>
      </c>
      <c r="ACO64" s="73">
        <f t="shared" si="114"/>
        <v>31</v>
      </c>
      <c r="ACP64" s="216" t="e">
        <f t="shared" si="107"/>
        <v>#DIV/0!</v>
      </c>
      <c r="ACQ64" s="34">
        <f t="shared" si="149"/>
        <v>0</v>
      </c>
      <c r="ACR64" s="34">
        <f t="shared" si="150"/>
        <v>0</v>
      </c>
      <c r="ACS64" s="34">
        <f t="shared" si="151"/>
        <v>0</v>
      </c>
      <c r="ACT64" s="34">
        <f t="shared" si="152"/>
        <v>0</v>
      </c>
      <c r="ACU64" s="34">
        <f t="shared" si="153"/>
        <v>0</v>
      </c>
      <c r="ACV64" s="34">
        <f t="shared" si="154"/>
        <v>30</v>
      </c>
      <c r="ACW64" s="73">
        <f t="shared" si="115"/>
        <v>30</v>
      </c>
      <c r="ACX64" s="216" t="e">
        <f t="shared" si="108"/>
        <v>#DIV/0!</v>
      </c>
      <c r="ACY64" s="34">
        <f t="shared" si="155"/>
        <v>0</v>
      </c>
      <c r="ACZ64" s="34">
        <f t="shared" si="156"/>
        <v>0</v>
      </c>
      <c r="ADA64" s="34">
        <f t="shared" si="157"/>
        <v>0</v>
      </c>
      <c r="ADB64" s="34">
        <f t="shared" si="158"/>
        <v>0</v>
      </c>
      <c r="ADC64" s="34">
        <f t="shared" si="159"/>
        <v>0</v>
      </c>
      <c r="ADD64" s="34">
        <f t="shared" si="160"/>
        <v>31</v>
      </c>
      <c r="ADE64" s="73">
        <f t="shared" si="116"/>
        <v>31</v>
      </c>
      <c r="ADF64" s="216" t="e">
        <f t="shared" si="109"/>
        <v>#DIV/0!</v>
      </c>
      <c r="ADG64" s="34">
        <f t="shared" si="161"/>
        <v>0</v>
      </c>
      <c r="ADH64" s="34">
        <f t="shared" si="162"/>
        <v>0</v>
      </c>
      <c r="ADI64" s="34">
        <f t="shared" si="163"/>
        <v>0</v>
      </c>
      <c r="ADJ64" s="34">
        <f t="shared" si="164"/>
        <v>0</v>
      </c>
      <c r="ADK64" s="34">
        <f t="shared" si="165"/>
        <v>0</v>
      </c>
      <c r="ADL64" s="34">
        <f t="shared" si="166"/>
        <v>30</v>
      </c>
      <c r="ADM64" s="73">
        <f t="shared" si="117"/>
        <v>30</v>
      </c>
      <c r="ADN64" s="216" t="e">
        <f t="shared" si="110"/>
        <v>#DIV/0!</v>
      </c>
      <c r="ADO64" s="34">
        <f t="shared" si="167"/>
        <v>0</v>
      </c>
      <c r="ADP64" s="34">
        <f t="shared" si="168"/>
        <v>0</v>
      </c>
      <c r="ADQ64" s="34">
        <f t="shared" si="169"/>
        <v>0</v>
      </c>
      <c r="ADR64" s="34">
        <f t="shared" si="170"/>
        <v>0</v>
      </c>
      <c r="ADS64" s="34">
        <f t="shared" si="171"/>
        <v>0</v>
      </c>
      <c r="ADT64" s="34">
        <f t="shared" si="172"/>
        <v>31</v>
      </c>
      <c r="ADU64" s="73">
        <f t="shared" si="118"/>
        <v>31</v>
      </c>
      <c r="ADV64" s="216" t="e">
        <f t="shared" si="111"/>
        <v>#DIV/0!</v>
      </c>
      <c r="ADW64" s="34">
        <f t="shared" si="72"/>
        <v>0</v>
      </c>
      <c r="ADX64" s="34">
        <f t="shared" si="73"/>
        <v>0</v>
      </c>
      <c r="ADY64" s="34">
        <f t="shared" si="74"/>
        <v>0</v>
      </c>
      <c r="ADZ64" s="34">
        <f t="shared" si="75"/>
        <v>0</v>
      </c>
      <c r="AEA64" s="34">
        <f t="shared" si="76"/>
        <v>0</v>
      </c>
      <c r="AEB64" s="34">
        <f t="shared" si="77"/>
        <v>31</v>
      </c>
      <c r="AEC64" s="73">
        <f t="shared" si="119"/>
        <v>31</v>
      </c>
      <c r="AED64" s="216" t="e">
        <f t="shared" si="112"/>
        <v>#DIV/0!</v>
      </c>
      <c r="AEE64" s="34">
        <f t="shared" si="79"/>
        <v>0</v>
      </c>
      <c r="AEF64" s="34">
        <f t="shared" si="80"/>
        <v>0</v>
      </c>
      <c r="AEG64" s="34">
        <f t="shared" si="81"/>
        <v>0</v>
      </c>
      <c r="AEH64" s="34">
        <f t="shared" si="82"/>
        <v>0</v>
      </c>
      <c r="AEI64" s="34">
        <f t="shared" si="83"/>
        <v>0</v>
      </c>
      <c r="AEJ64" s="34">
        <f t="shared" si="84"/>
        <v>10</v>
      </c>
      <c r="AEK64" s="73">
        <f t="shared" si="120"/>
        <v>10</v>
      </c>
    </row>
    <row r="65" spans="1:817" x14ac:dyDescent="0.3">
      <c r="A65" s="200"/>
      <c r="B65" s="290"/>
      <c r="C65" s="251" t="str">
        <f>(Mitglieder!C65)</f>
        <v>Zz-dodino</v>
      </c>
      <c r="D65" s="171">
        <f t="shared" si="121"/>
        <v>1</v>
      </c>
      <c r="E65" s="171">
        <f t="shared" si="122"/>
        <v>1</v>
      </c>
      <c r="F65" s="56"/>
      <c r="G65" s="207" t="s">
        <v>69</v>
      </c>
      <c r="H65" s="207" t="s">
        <v>69</v>
      </c>
      <c r="I65" s="207" t="s">
        <v>69</v>
      </c>
      <c r="J65" s="207" t="s">
        <v>69</v>
      </c>
      <c r="K65" s="207" t="s">
        <v>69</v>
      </c>
      <c r="L65" s="207" t="s">
        <v>69</v>
      </c>
      <c r="M65" s="207" t="s">
        <v>69</v>
      </c>
      <c r="N65" s="207" t="s">
        <v>69</v>
      </c>
      <c r="O65" s="207" t="s">
        <v>69</v>
      </c>
      <c r="P65" s="207" t="s">
        <v>69</v>
      </c>
      <c r="Q65" s="207" t="s">
        <v>69</v>
      </c>
      <c r="R65" s="207" t="s">
        <v>69</v>
      </c>
      <c r="S65" s="207" t="s">
        <v>69</v>
      </c>
      <c r="T65" s="207" t="s">
        <v>69</v>
      </c>
      <c r="U65" s="207" t="s">
        <v>69</v>
      </c>
      <c r="V65" s="207" t="s">
        <v>69</v>
      </c>
      <c r="W65" s="207" t="s">
        <v>69</v>
      </c>
      <c r="X65" s="207" t="s">
        <v>69</v>
      </c>
      <c r="Y65" s="207" t="s">
        <v>69</v>
      </c>
      <c r="Z65" s="207" t="s">
        <v>69</v>
      </c>
      <c r="AA65" s="207" t="s">
        <v>69</v>
      </c>
      <c r="AB65" s="207" t="s">
        <v>69</v>
      </c>
      <c r="AC65" s="207" t="s">
        <v>69</v>
      </c>
      <c r="AD65" s="207" t="s">
        <v>69</v>
      </c>
      <c r="AE65" s="207" t="s">
        <v>69</v>
      </c>
      <c r="AF65" s="207" t="s">
        <v>69</v>
      </c>
      <c r="AG65" s="207" t="s">
        <v>69</v>
      </c>
      <c r="AH65" s="207" t="s">
        <v>69</v>
      </c>
      <c r="AI65" s="207" t="s">
        <v>69</v>
      </c>
      <c r="AJ65" s="207" t="s">
        <v>69</v>
      </c>
      <c r="AK65" s="207" t="s">
        <v>69</v>
      </c>
      <c r="AL65" s="207" t="s">
        <v>69</v>
      </c>
      <c r="AM65" s="207" t="s">
        <v>69</v>
      </c>
      <c r="AN65" s="207" t="s">
        <v>69</v>
      </c>
      <c r="AO65" s="207" t="s">
        <v>69</v>
      </c>
      <c r="AP65" s="207" t="s">
        <v>69</v>
      </c>
      <c r="AQ65" s="207" t="s">
        <v>69</v>
      </c>
      <c r="AR65" s="207" t="s">
        <v>69</v>
      </c>
      <c r="AS65" s="207" t="s">
        <v>69</v>
      </c>
      <c r="AT65" s="207" t="s">
        <v>69</v>
      </c>
      <c r="AU65" s="207" t="s">
        <v>69</v>
      </c>
      <c r="AV65" s="207" t="s">
        <v>69</v>
      </c>
      <c r="AW65" s="207" t="s">
        <v>69</v>
      </c>
      <c r="AX65" s="207" t="s">
        <v>69</v>
      </c>
      <c r="AY65" s="207" t="s">
        <v>69</v>
      </c>
      <c r="AZ65" s="207" t="s">
        <v>69</v>
      </c>
      <c r="BA65" s="207" t="s">
        <v>69</v>
      </c>
      <c r="BB65" s="207" t="s">
        <v>69</v>
      </c>
      <c r="BC65" s="207" t="s">
        <v>69</v>
      </c>
      <c r="BD65" s="207" t="s">
        <v>69</v>
      </c>
      <c r="BE65" s="207" t="s">
        <v>69</v>
      </c>
      <c r="BF65" s="207" t="s">
        <v>69</v>
      </c>
      <c r="BG65" s="207" t="s">
        <v>69</v>
      </c>
      <c r="BH65" s="207" t="s">
        <v>69</v>
      </c>
      <c r="BI65" s="207" t="s">
        <v>69</v>
      </c>
      <c r="BJ65" s="207" t="s">
        <v>69</v>
      </c>
      <c r="BK65" s="207" t="s">
        <v>69</v>
      </c>
      <c r="BL65" s="207" t="s">
        <v>69</v>
      </c>
      <c r="BM65" s="207" t="s">
        <v>69</v>
      </c>
      <c r="BN65" s="207" t="s">
        <v>69</v>
      </c>
      <c r="BO65" s="207" t="s">
        <v>69</v>
      </c>
      <c r="BP65" s="207" t="s">
        <v>69</v>
      </c>
      <c r="BQ65" s="207" t="s">
        <v>69</v>
      </c>
      <c r="BR65" s="207" t="s">
        <v>69</v>
      </c>
      <c r="BS65" s="207" t="s">
        <v>69</v>
      </c>
      <c r="BT65" s="207" t="s">
        <v>69</v>
      </c>
      <c r="BU65" s="207" t="s">
        <v>69</v>
      </c>
      <c r="BV65" s="207" t="s">
        <v>69</v>
      </c>
      <c r="BW65" s="207" t="s">
        <v>69</v>
      </c>
      <c r="BX65" s="207" t="s">
        <v>69</v>
      </c>
      <c r="BY65" s="207" t="s">
        <v>69</v>
      </c>
      <c r="BZ65" s="207" t="s">
        <v>69</v>
      </c>
      <c r="CA65" s="207" t="s">
        <v>69</v>
      </c>
      <c r="CB65" s="207" t="s">
        <v>69</v>
      </c>
      <c r="CC65" s="207" t="s">
        <v>69</v>
      </c>
      <c r="CD65" s="207" t="s">
        <v>69</v>
      </c>
      <c r="CE65" s="207" t="s">
        <v>69</v>
      </c>
      <c r="CF65" s="207" t="s">
        <v>69</v>
      </c>
      <c r="CG65" s="207" t="s">
        <v>69</v>
      </c>
      <c r="CH65" s="207" t="s">
        <v>69</v>
      </c>
      <c r="CI65" s="207" t="s">
        <v>69</v>
      </c>
      <c r="CJ65" s="207" t="s">
        <v>69</v>
      </c>
      <c r="CK65" s="207" t="s">
        <v>69</v>
      </c>
      <c r="CL65" s="207" t="s">
        <v>69</v>
      </c>
      <c r="CM65" s="207" t="s">
        <v>69</v>
      </c>
      <c r="CN65" s="207" t="s">
        <v>69</v>
      </c>
      <c r="CO65" s="207" t="s">
        <v>69</v>
      </c>
      <c r="CP65" s="207" t="s">
        <v>69</v>
      </c>
      <c r="CQ65" s="207" t="s">
        <v>69</v>
      </c>
      <c r="CR65" s="207" t="s">
        <v>69</v>
      </c>
      <c r="CS65" s="207" t="s">
        <v>69</v>
      </c>
      <c r="CT65" s="207" t="s">
        <v>69</v>
      </c>
      <c r="CU65" s="207" t="s">
        <v>69</v>
      </c>
      <c r="CV65" s="207" t="s">
        <v>69</v>
      </c>
      <c r="CW65" s="207" t="s">
        <v>69</v>
      </c>
      <c r="CX65" s="207" t="s">
        <v>69</v>
      </c>
      <c r="CY65" s="207" t="s">
        <v>69</v>
      </c>
      <c r="CZ65" s="207" t="s">
        <v>69</v>
      </c>
      <c r="DA65" s="207" t="s">
        <v>69</v>
      </c>
      <c r="DB65" s="207" t="s">
        <v>69</v>
      </c>
      <c r="DC65" s="207" t="s">
        <v>69</v>
      </c>
      <c r="DD65" s="207" t="s">
        <v>69</v>
      </c>
      <c r="DE65" s="207" t="s">
        <v>69</v>
      </c>
      <c r="DF65" s="207" t="s">
        <v>69</v>
      </c>
      <c r="DG65" s="207" t="s">
        <v>69</v>
      </c>
      <c r="DH65" s="207" t="s">
        <v>69</v>
      </c>
      <c r="DI65" s="207" t="s">
        <v>69</v>
      </c>
      <c r="DJ65" s="207" t="s">
        <v>69</v>
      </c>
      <c r="DK65" s="207" t="s">
        <v>69</v>
      </c>
      <c r="DL65" s="207" t="s">
        <v>69</v>
      </c>
      <c r="DM65" s="207" t="s">
        <v>69</v>
      </c>
      <c r="DN65" s="207" t="s">
        <v>69</v>
      </c>
      <c r="DO65" s="207" t="s">
        <v>69</v>
      </c>
      <c r="DP65" s="207" t="s">
        <v>69</v>
      </c>
      <c r="DQ65" s="207" t="s">
        <v>69</v>
      </c>
      <c r="DR65" s="207" t="s">
        <v>69</v>
      </c>
      <c r="DS65" s="207" t="s">
        <v>69</v>
      </c>
      <c r="DT65" s="207" t="s">
        <v>69</v>
      </c>
      <c r="DU65" s="207" t="s">
        <v>69</v>
      </c>
      <c r="DV65" s="207" t="s">
        <v>69</v>
      </c>
      <c r="DW65" s="207" t="s">
        <v>69</v>
      </c>
      <c r="DX65" s="207" t="s">
        <v>69</v>
      </c>
      <c r="DY65" s="207" t="s">
        <v>69</v>
      </c>
      <c r="DZ65" s="207" t="s">
        <v>69</v>
      </c>
      <c r="EA65" s="207" t="s">
        <v>69</v>
      </c>
      <c r="EB65" s="207" t="s">
        <v>69</v>
      </c>
      <c r="EC65" s="207" t="s">
        <v>69</v>
      </c>
      <c r="ED65" s="207" t="s">
        <v>69</v>
      </c>
      <c r="EE65" s="207" t="s">
        <v>69</v>
      </c>
      <c r="EF65" s="207" t="s">
        <v>69</v>
      </c>
      <c r="EG65" s="207" t="s">
        <v>69</v>
      </c>
      <c r="EH65" s="207" t="s">
        <v>69</v>
      </c>
      <c r="EI65" s="207" t="s">
        <v>69</v>
      </c>
      <c r="EJ65" s="207" t="s">
        <v>69</v>
      </c>
      <c r="EK65" s="207" t="s">
        <v>69</v>
      </c>
      <c r="EL65" s="207" t="s">
        <v>69</v>
      </c>
      <c r="EM65" s="207" t="s">
        <v>69</v>
      </c>
      <c r="EN65" s="207" t="s">
        <v>69</v>
      </c>
      <c r="EO65" s="207" t="s">
        <v>69</v>
      </c>
      <c r="EP65" s="207" t="s">
        <v>69</v>
      </c>
      <c r="EQ65" s="207" t="s">
        <v>69</v>
      </c>
      <c r="ER65" s="207" t="s">
        <v>69</v>
      </c>
      <c r="ES65" s="207" t="s">
        <v>69</v>
      </c>
      <c r="ET65" s="207" t="s">
        <v>69</v>
      </c>
      <c r="EU65" s="207" t="s">
        <v>69</v>
      </c>
      <c r="EV65" s="207" t="s">
        <v>69</v>
      </c>
      <c r="EW65" s="207" t="s">
        <v>69</v>
      </c>
      <c r="EX65" s="207" t="s">
        <v>69</v>
      </c>
      <c r="EY65" s="207" t="s">
        <v>69</v>
      </c>
      <c r="EZ65" s="207" t="s">
        <v>69</v>
      </c>
      <c r="FA65" s="207" t="s">
        <v>69</v>
      </c>
      <c r="FB65" s="207" t="s">
        <v>69</v>
      </c>
      <c r="FC65" s="207" t="s">
        <v>69</v>
      </c>
      <c r="FD65" s="207" t="s">
        <v>69</v>
      </c>
      <c r="FE65" s="207" t="s">
        <v>69</v>
      </c>
      <c r="FF65" s="207" t="s">
        <v>69</v>
      </c>
      <c r="FG65" s="207" t="s">
        <v>69</v>
      </c>
      <c r="FH65" s="207" t="s">
        <v>69</v>
      </c>
      <c r="FI65" s="207" t="s">
        <v>69</v>
      </c>
      <c r="FJ65" s="207" t="s">
        <v>69</v>
      </c>
      <c r="FK65" s="207" t="s">
        <v>69</v>
      </c>
      <c r="FL65" s="207" t="s">
        <v>69</v>
      </c>
      <c r="FM65" s="207" t="s">
        <v>69</v>
      </c>
      <c r="FN65" s="207" t="s">
        <v>69</v>
      </c>
      <c r="FO65" s="207" t="s">
        <v>69</v>
      </c>
      <c r="FP65" s="207" t="s">
        <v>69</v>
      </c>
      <c r="FQ65" s="207" t="s">
        <v>69</v>
      </c>
      <c r="FR65" s="207" t="s">
        <v>69</v>
      </c>
      <c r="FS65" s="207" t="s">
        <v>69</v>
      </c>
      <c r="FT65" s="207" t="s">
        <v>69</v>
      </c>
      <c r="FU65" s="207" t="s">
        <v>69</v>
      </c>
      <c r="FV65" s="207" t="s">
        <v>69</v>
      </c>
      <c r="FW65" s="207" t="s">
        <v>69</v>
      </c>
      <c r="FX65" s="207" t="s">
        <v>69</v>
      </c>
      <c r="FY65" s="207" t="s">
        <v>69</v>
      </c>
      <c r="FZ65" s="207" t="s">
        <v>69</v>
      </c>
      <c r="GA65" s="207" t="s">
        <v>69</v>
      </c>
      <c r="GB65" s="207" t="s">
        <v>69</v>
      </c>
      <c r="GC65" s="207" t="s">
        <v>69</v>
      </c>
      <c r="GD65" s="207" t="s">
        <v>69</v>
      </c>
      <c r="GE65" s="207" t="s">
        <v>69</v>
      </c>
      <c r="GF65" s="207" t="s">
        <v>69</v>
      </c>
      <c r="GG65" s="207" t="s">
        <v>69</v>
      </c>
      <c r="GH65" s="207" t="s">
        <v>69</v>
      </c>
      <c r="GI65" s="207" t="s">
        <v>69</v>
      </c>
      <c r="GJ65" s="207" t="s">
        <v>69</v>
      </c>
      <c r="GK65" s="207" t="s">
        <v>69</v>
      </c>
      <c r="GL65" s="207" t="s">
        <v>69</v>
      </c>
      <c r="GM65" s="207" t="s">
        <v>69</v>
      </c>
      <c r="GN65" s="207" t="s">
        <v>69</v>
      </c>
      <c r="GO65" s="207" t="s">
        <v>69</v>
      </c>
      <c r="GP65" s="207" t="s">
        <v>69</v>
      </c>
      <c r="GQ65" s="207" t="s">
        <v>69</v>
      </c>
      <c r="GR65" s="207" t="s">
        <v>69</v>
      </c>
      <c r="GS65" s="207" t="s">
        <v>69</v>
      </c>
      <c r="GT65" s="207" t="s">
        <v>69</v>
      </c>
      <c r="GU65" s="207" t="s">
        <v>69</v>
      </c>
      <c r="GV65" s="207" t="s">
        <v>69</v>
      </c>
      <c r="GW65" s="207" t="s">
        <v>69</v>
      </c>
      <c r="GX65" s="207" t="s">
        <v>69</v>
      </c>
      <c r="GY65" s="207" t="s">
        <v>69</v>
      </c>
      <c r="GZ65" s="207" t="s">
        <v>69</v>
      </c>
      <c r="HA65" s="207" t="s">
        <v>69</v>
      </c>
      <c r="HB65" s="207" t="s">
        <v>69</v>
      </c>
      <c r="HC65" s="207" t="s">
        <v>69</v>
      </c>
      <c r="HD65" s="207" t="s">
        <v>69</v>
      </c>
      <c r="HE65" s="207" t="s">
        <v>69</v>
      </c>
      <c r="HF65" s="207" t="s">
        <v>69</v>
      </c>
      <c r="HG65" s="207" t="s">
        <v>69</v>
      </c>
      <c r="HH65" s="207" t="s">
        <v>69</v>
      </c>
      <c r="HI65" s="207" t="s">
        <v>69</v>
      </c>
      <c r="HJ65" s="207" t="s">
        <v>69</v>
      </c>
      <c r="HK65" s="207" t="s">
        <v>69</v>
      </c>
      <c r="HL65" s="207" t="s">
        <v>69</v>
      </c>
      <c r="HM65" s="207" t="s">
        <v>69</v>
      </c>
      <c r="HN65" s="207" t="s">
        <v>69</v>
      </c>
      <c r="HO65" s="207" t="s">
        <v>69</v>
      </c>
      <c r="HP65" s="207" t="s">
        <v>69</v>
      </c>
      <c r="HQ65" s="207" t="s">
        <v>69</v>
      </c>
      <c r="HR65" s="207" t="s">
        <v>69</v>
      </c>
      <c r="HS65" s="207" t="s">
        <v>69</v>
      </c>
      <c r="HT65" s="207" t="s">
        <v>69</v>
      </c>
      <c r="HU65" s="207" t="s">
        <v>69</v>
      </c>
      <c r="HV65" s="207" t="s">
        <v>69</v>
      </c>
      <c r="HW65" s="207" t="s">
        <v>69</v>
      </c>
      <c r="HX65" s="207" t="s">
        <v>69</v>
      </c>
      <c r="HY65" s="207" t="s">
        <v>69</v>
      </c>
      <c r="HZ65" s="207" t="s">
        <v>69</v>
      </c>
      <c r="IA65" s="207" t="s">
        <v>69</v>
      </c>
      <c r="IB65" s="207" t="s">
        <v>69</v>
      </c>
      <c r="IC65" s="207" t="s">
        <v>69</v>
      </c>
      <c r="ID65" s="207" t="s">
        <v>69</v>
      </c>
      <c r="IE65" s="207" t="s">
        <v>69</v>
      </c>
      <c r="IF65" s="207" t="s">
        <v>69</v>
      </c>
      <c r="IG65" s="207" t="s">
        <v>69</v>
      </c>
      <c r="IH65" s="207" t="s">
        <v>69</v>
      </c>
      <c r="II65" s="207" t="s">
        <v>69</v>
      </c>
      <c r="IJ65" s="207" t="s">
        <v>69</v>
      </c>
      <c r="IK65" s="207" t="s">
        <v>69</v>
      </c>
      <c r="IL65" s="207" t="s">
        <v>69</v>
      </c>
      <c r="IM65" s="207" t="s">
        <v>69</v>
      </c>
      <c r="IN65" s="207" t="s">
        <v>69</v>
      </c>
      <c r="IO65" s="207" t="s">
        <v>69</v>
      </c>
      <c r="IP65" s="207" t="s">
        <v>69</v>
      </c>
      <c r="IQ65" s="207" t="s">
        <v>69</v>
      </c>
      <c r="IR65" s="207" t="s">
        <v>69</v>
      </c>
      <c r="IS65" s="207" t="s">
        <v>69</v>
      </c>
      <c r="IT65" s="207" t="s">
        <v>69</v>
      </c>
      <c r="IU65" s="207" t="s">
        <v>69</v>
      </c>
      <c r="IV65" s="207" t="s">
        <v>69</v>
      </c>
      <c r="IW65" s="207" t="s">
        <v>69</v>
      </c>
      <c r="IX65" s="207" t="s">
        <v>69</v>
      </c>
      <c r="IY65" s="207" t="s">
        <v>69</v>
      </c>
      <c r="IZ65" s="207" t="s">
        <v>69</v>
      </c>
      <c r="JA65" s="207" t="s">
        <v>69</v>
      </c>
      <c r="JB65" s="207" t="s">
        <v>69</v>
      </c>
      <c r="JC65" s="207" t="s">
        <v>69</v>
      </c>
      <c r="JD65" s="207" t="s">
        <v>69</v>
      </c>
      <c r="JE65" s="207" t="s">
        <v>69</v>
      </c>
      <c r="JF65" s="207" t="s">
        <v>69</v>
      </c>
      <c r="JG65" s="207" t="s">
        <v>69</v>
      </c>
      <c r="JH65" s="207" t="s">
        <v>69</v>
      </c>
      <c r="JI65" s="207" t="s">
        <v>69</v>
      </c>
      <c r="JJ65" s="207" t="s">
        <v>69</v>
      </c>
      <c r="JK65" s="207" t="s">
        <v>69</v>
      </c>
      <c r="JL65" s="207" t="s">
        <v>69</v>
      </c>
      <c r="JM65" s="207" t="s">
        <v>69</v>
      </c>
      <c r="JN65" s="207" t="s">
        <v>69</v>
      </c>
      <c r="JO65" s="207" t="s">
        <v>69</v>
      </c>
      <c r="JP65" s="207" t="s">
        <v>69</v>
      </c>
      <c r="JQ65" s="207" t="s">
        <v>69</v>
      </c>
      <c r="JR65" s="207" t="s">
        <v>69</v>
      </c>
      <c r="JS65" s="207" t="s">
        <v>69</v>
      </c>
      <c r="JT65" s="207" t="s">
        <v>69</v>
      </c>
      <c r="JU65" s="207" t="s">
        <v>69</v>
      </c>
      <c r="JV65" s="207" t="s">
        <v>69</v>
      </c>
      <c r="JW65" s="207" t="s">
        <v>69</v>
      </c>
      <c r="JX65" s="207" t="s">
        <v>69</v>
      </c>
      <c r="JY65" s="207" t="s">
        <v>69</v>
      </c>
      <c r="JZ65" s="207" t="s">
        <v>69</v>
      </c>
      <c r="KA65" s="207" t="s">
        <v>69</v>
      </c>
      <c r="KB65" s="207" t="s">
        <v>69</v>
      </c>
      <c r="KC65" s="207" t="s">
        <v>69</v>
      </c>
      <c r="KD65" s="207" t="s">
        <v>69</v>
      </c>
      <c r="KE65" s="207" t="s">
        <v>69</v>
      </c>
      <c r="KF65" s="207" t="s">
        <v>69</v>
      </c>
      <c r="KG65" s="207" t="s">
        <v>69</v>
      </c>
      <c r="KH65" s="207" t="s">
        <v>69</v>
      </c>
      <c r="KI65" s="207" t="s">
        <v>69</v>
      </c>
      <c r="KJ65" s="207" t="s">
        <v>69</v>
      </c>
      <c r="KK65" s="207" t="s">
        <v>69</v>
      </c>
      <c r="KL65" s="207" t="s">
        <v>69</v>
      </c>
      <c r="KM65" s="207" t="s">
        <v>69</v>
      </c>
      <c r="KN65" s="207" t="s">
        <v>69</v>
      </c>
      <c r="KO65" s="207" t="s">
        <v>69</v>
      </c>
      <c r="KP65" s="207" t="s">
        <v>69</v>
      </c>
      <c r="KQ65" s="207" t="s">
        <v>69</v>
      </c>
      <c r="KR65" s="207" t="s">
        <v>69</v>
      </c>
      <c r="KS65" s="207" t="s">
        <v>69</v>
      </c>
      <c r="KT65" s="207" t="s">
        <v>69</v>
      </c>
      <c r="KU65" s="207" t="s">
        <v>69</v>
      </c>
      <c r="KV65" s="207" t="s">
        <v>69</v>
      </c>
      <c r="KW65" s="207" t="s">
        <v>69</v>
      </c>
      <c r="KX65" s="207" t="s">
        <v>69</v>
      </c>
      <c r="KY65" s="207" t="s">
        <v>69</v>
      </c>
      <c r="KZ65" s="207" t="s">
        <v>69</v>
      </c>
      <c r="LA65" s="207" t="s">
        <v>69</v>
      </c>
      <c r="LB65" s="207" t="s">
        <v>69</v>
      </c>
      <c r="LC65" s="207" t="s">
        <v>69</v>
      </c>
      <c r="LD65" s="207" t="s">
        <v>69</v>
      </c>
      <c r="LE65" s="207" t="s">
        <v>69</v>
      </c>
      <c r="LF65" s="207" t="s">
        <v>69</v>
      </c>
      <c r="LG65" s="207" t="s">
        <v>69</v>
      </c>
      <c r="LH65" s="207" t="s">
        <v>69</v>
      </c>
      <c r="LI65" s="207" t="s">
        <v>69</v>
      </c>
      <c r="LJ65" s="207" t="s">
        <v>69</v>
      </c>
      <c r="LK65" s="207" t="s">
        <v>69</v>
      </c>
      <c r="LL65" s="207" t="s">
        <v>69</v>
      </c>
      <c r="LM65" s="207" t="s">
        <v>69</v>
      </c>
      <c r="LN65" s="207" t="s">
        <v>69</v>
      </c>
      <c r="LO65" s="207" t="s">
        <v>69</v>
      </c>
      <c r="LP65" s="207" t="s">
        <v>69</v>
      </c>
      <c r="LQ65" s="207" t="s">
        <v>69</v>
      </c>
      <c r="LR65" s="207" t="s">
        <v>69</v>
      </c>
      <c r="LS65" s="207" t="s">
        <v>69</v>
      </c>
      <c r="LT65" s="207" t="s">
        <v>69</v>
      </c>
      <c r="LU65" s="207" t="s">
        <v>69</v>
      </c>
      <c r="LV65" s="207" t="s">
        <v>69</v>
      </c>
      <c r="LW65" s="207" t="s">
        <v>69</v>
      </c>
      <c r="LX65" s="207" t="s">
        <v>69</v>
      </c>
      <c r="LY65" s="207" t="s">
        <v>69</v>
      </c>
      <c r="LZ65" s="207" t="s">
        <v>69</v>
      </c>
      <c r="MA65" s="207" t="s">
        <v>69</v>
      </c>
      <c r="MB65" s="207" t="s">
        <v>69</v>
      </c>
      <c r="MC65" s="207" t="s">
        <v>69</v>
      </c>
      <c r="MD65" s="207" t="s">
        <v>69</v>
      </c>
      <c r="ME65" s="207" t="s">
        <v>69</v>
      </c>
      <c r="MF65" s="207" t="s">
        <v>69</v>
      </c>
      <c r="MG65" s="207" t="s">
        <v>69</v>
      </c>
      <c r="MH65" s="207" t="s">
        <v>69</v>
      </c>
      <c r="MI65" s="207" t="s">
        <v>69</v>
      </c>
      <c r="MJ65" s="207" t="s">
        <v>69</v>
      </c>
      <c r="MK65" s="207" t="s">
        <v>69</v>
      </c>
      <c r="ML65" s="207" t="s">
        <v>69</v>
      </c>
      <c r="MM65" s="207" t="s">
        <v>69</v>
      </c>
      <c r="MN65" s="207" t="s">
        <v>69</v>
      </c>
      <c r="MO65" s="207" t="s">
        <v>69</v>
      </c>
      <c r="MP65" s="207" t="s">
        <v>69</v>
      </c>
      <c r="MQ65" s="207" t="s">
        <v>69</v>
      </c>
      <c r="MR65" s="207" t="s">
        <v>69</v>
      </c>
      <c r="MS65" s="207" t="s">
        <v>69</v>
      </c>
      <c r="MT65" s="207" t="s">
        <v>69</v>
      </c>
      <c r="MU65" s="207" t="s">
        <v>69</v>
      </c>
      <c r="MV65" s="207" t="s">
        <v>69</v>
      </c>
      <c r="MW65" s="207" t="s">
        <v>69</v>
      </c>
      <c r="MX65" s="207" t="s">
        <v>69</v>
      </c>
      <c r="MY65" s="207" t="s">
        <v>69</v>
      </c>
      <c r="MZ65" s="207" t="s">
        <v>69</v>
      </c>
      <c r="NA65" s="207" t="s">
        <v>69</v>
      </c>
      <c r="NB65" s="207" t="s">
        <v>69</v>
      </c>
      <c r="NC65" s="207" t="s">
        <v>69</v>
      </c>
      <c r="ND65" s="207" t="s">
        <v>69</v>
      </c>
      <c r="NE65" s="207" t="s">
        <v>69</v>
      </c>
      <c r="NF65" s="207" t="s">
        <v>69</v>
      </c>
      <c r="NG65" s="207" t="s">
        <v>69</v>
      </c>
      <c r="NH65" s="207" t="s">
        <v>69</v>
      </c>
      <c r="NI65" s="207" t="s">
        <v>69</v>
      </c>
      <c r="NJ65" s="207" t="s">
        <v>69</v>
      </c>
      <c r="NK65" s="207" t="s">
        <v>69</v>
      </c>
      <c r="NL65" s="207" t="s">
        <v>69</v>
      </c>
      <c r="NM65" s="207" t="s">
        <v>69</v>
      </c>
      <c r="NN65" s="207" t="s">
        <v>69</v>
      </c>
      <c r="NO65" s="207" t="s">
        <v>69</v>
      </c>
      <c r="NP65" s="207" t="s">
        <v>69</v>
      </c>
      <c r="NQ65" s="207" t="s">
        <v>69</v>
      </c>
      <c r="NR65" s="207" t="s">
        <v>69</v>
      </c>
      <c r="NS65" s="207" t="s">
        <v>69</v>
      </c>
      <c r="NT65" s="207" t="s">
        <v>69</v>
      </c>
      <c r="NU65" s="207" t="s">
        <v>69</v>
      </c>
      <c r="NV65" s="207" t="s">
        <v>69</v>
      </c>
      <c r="NW65" s="207" t="s">
        <v>69</v>
      </c>
      <c r="NX65" s="207" t="s">
        <v>69</v>
      </c>
      <c r="NY65" s="207" t="s">
        <v>69</v>
      </c>
      <c r="NZ65" s="207" t="s">
        <v>69</v>
      </c>
      <c r="OA65" s="207" t="s">
        <v>69</v>
      </c>
      <c r="OB65" s="207" t="s">
        <v>69</v>
      </c>
      <c r="OC65" s="207" t="s">
        <v>69</v>
      </c>
      <c r="OD65" s="207" t="s">
        <v>69</v>
      </c>
      <c r="OE65" s="207" t="s">
        <v>69</v>
      </c>
      <c r="OF65" s="207" t="s">
        <v>69</v>
      </c>
      <c r="OG65" s="207" t="s">
        <v>69</v>
      </c>
      <c r="OH65" s="207" t="s">
        <v>69</v>
      </c>
      <c r="OI65" s="207" t="s">
        <v>69</v>
      </c>
      <c r="OJ65" s="207" t="s">
        <v>69</v>
      </c>
      <c r="OK65" s="207" t="s">
        <v>69</v>
      </c>
      <c r="OL65" s="207" t="s">
        <v>69</v>
      </c>
      <c r="OM65" s="207" t="s">
        <v>69</v>
      </c>
      <c r="ON65" s="207" t="s">
        <v>69</v>
      </c>
      <c r="OO65" s="207" t="s">
        <v>69</v>
      </c>
      <c r="OP65" s="207" t="s">
        <v>69</v>
      </c>
      <c r="OQ65" s="207" t="s">
        <v>69</v>
      </c>
      <c r="OR65" s="207" t="s">
        <v>69</v>
      </c>
      <c r="OS65" s="207" t="s">
        <v>69</v>
      </c>
      <c r="OT65" s="207" t="s">
        <v>69</v>
      </c>
      <c r="OU65" s="207" t="s">
        <v>69</v>
      </c>
      <c r="OV65" s="207" t="s">
        <v>69</v>
      </c>
      <c r="OW65" s="207" t="s">
        <v>69</v>
      </c>
      <c r="OX65" s="207" t="s">
        <v>69</v>
      </c>
      <c r="OY65" s="207" t="s">
        <v>69</v>
      </c>
      <c r="OZ65" s="207" t="s">
        <v>69</v>
      </c>
      <c r="PA65" s="207" t="s">
        <v>69</v>
      </c>
      <c r="PB65" s="207" t="s">
        <v>69</v>
      </c>
      <c r="PC65" s="207" t="s">
        <v>69</v>
      </c>
      <c r="PD65" s="207" t="s">
        <v>69</v>
      </c>
      <c r="PE65" s="207" t="s">
        <v>69</v>
      </c>
      <c r="PF65" s="207" t="s">
        <v>69</v>
      </c>
      <c r="PG65" s="207" t="s">
        <v>69</v>
      </c>
      <c r="PH65" s="207" t="s">
        <v>69</v>
      </c>
      <c r="PI65" s="207" t="s">
        <v>69</v>
      </c>
      <c r="PJ65" s="207" t="s">
        <v>69</v>
      </c>
      <c r="PK65" s="207" t="s">
        <v>69</v>
      </c>
      <c r="PL65" s="207" t="s">
        <v>69</v>
      </c>
      <c r="PM65" s="207" t="s">
        <v>69</v>
      </c>
      <c r="PN65" s="207" t="s">
        <v>69</v>
      </c>
      <c r="PO65" s="207" t="s">
        <v>69</v>
      </c>
      <c r="PP65" s="207" t="s">
        <v>69</v>
      </c>
      <c r="PQ65" s="207" t="s">
        <v>69</v>
      </c>
      <c r="PR65" s="207" t="s">
        <v>69</v>
      </c>
      <c r="PS65" s="207" t="s">
        <v>69</v>
      </c>
      <c r="PT65" s="207" t="s">
        <v>69</v>
      </c>
      <c r="PU65" s="207" t="s">
        <v>69</v>
      </c>
      <c r="PV65" s="207" t="s">
        <v>69</v>
      </c>
      <c r="PW65" s="207" t="s">
        <v>69</v>
      </c>
      <c r="PX65" s="207" t="s">
        <v>69</v>
      </c>
      <c r="PY65" s="207" t="s">
        <v>69</v>
      </c>
      <c r="PZ65" s="207" t="s">
        <v>69</v>
      </c>
      <c r="QA65" s="207" t="s">
        <v>69</v>
      </c>
      <c r="QB65" s="207" t="s">
        <v>69</v>
      </c>
      <c r="QC65" s="207" t="s">
        <v>69</v>
      </c>
      <c r="QD65" s="207" t="s">
        <v>69</v>
      </c>
      <c r="QE65" s="207" t="s">
        <v>69</v>
      </c>
      <c r="QF65" s="207" t="s">
        <v>69</v>
      </c>
      <c r="QG65" s="207" t="s">
        <v>69</v>
      </c>
      <c r="QH65" s="207" t="s">
        <v>69</v>
      </c>
      <c r="QI65" s="207" t="s">
        <v>69</v>
      </c>
      <c r="QJ65" s="207" t="s">
        <v>69</v>
      </c>
      <c r="QK65" s="207" t="s">
        <v>69</v>
      </c>
      <c r="QL65" s="207" t="s">
        <v>69</v>
      </c>
      <c r="QM65" s="207" t="s">
        <v>69</v>
      </c>
      <c r="QN65" s="207" t="s">
        <v>69</v>
      </c>
      <c r="QO65" s="207" t="s">
        <v>69</v>
      </c>
      <c r="QP65" s="207" t="s">
        <v>69</v>
      </c>
      <c r="QQ65" s="207" t="s">
        <v>69</v>
      </c>
      <c r="QR65" s="207" t="s">
        <v>69</v>
      </c>
      <c r="QS65" s="207" t="s">
        <v>69</v>
      </c>
      <c r="QT65" s="207" t="s">
        <v>69</v>
      </c>
      <c r="QU65" s="207" t="s">
        <v>69</v>
      </c>
      <c r="QV65" s="207" t="s">
        <v>69</v>
      </c>
      <c r="QW65" s="207" t="s">
        <v>69</v>
      </c>
      <c r="QX65" s="207" t="s">
        <v>69</v>
      </c>
      <c r="QY65" s="207" t="s">
        <v>69</v>
      </c>
      <c r="QZ65" s="207" t="s">
        <v>69</v>
      </c>
      <c r="RA65" s="207" t="s">
        <v>69</v>
      </c>
      <c r="RB65" s="207" t="s">
        <v>69</v>
      </c>
      <c r="RC65" s="207" t="s">
        <v>69</v>
      </c>
      <c r="RD65" s="207" t="s">
        <v>69</v>
      </c>
      <c r="RE65" s="207" t="s">
        <v>69</v>
      </c>
      <c r="RF65" s="207" t="s">
        <v>69</v>
      </c>
      <c r="RG65" s="207" t="s">
        <v>69</v>
      </c>
      <c r="RH65" s="207" t="s">
        <v>69</v>
      </c>
      <c r="RI65" s="207" t="s">
        <v>69</v>
      </c>
      <c r="RJ65" s="207" t="s">
        <v>69</v>
      </c>
      <c r="RK65" s="207" t="s">
        <v>69</v>
      </c>
      <c r="RL65" s="207" t="s">
        <v>69</v>
      </c>
      <c r="RM65" s="207" t="s">
        <v>69</v>
      </c>
      <c r="RN65" s="207" t="s">
        <v>69</v>
      </c>
      <c r="RO65" s="207" t="s">
        <v>69</v>
      </c>
      <c r="RP65" s="207" t="s">
        <v>69</v>
      </c>
      <c r="RQ65" s="207" t="s">
        <v>69</v>
      </c>
      <c r="RR65" s="207" t="s">
        <v>69</v>
      </c>
      <c r="RS65" s="207" t="s">
        <v>69</v>
      </c>
      <c r="RT65" s="207" t="s">
        <v>69</v>
      </c>
      <c r="RU65" s="207" t="s">
        <v>69</v>
      </c>
      <c r="RV65" s="207" t="s">
        <v>69</v>
      </c>
      <c r="RW65" s="207" t="s">
        <v>69</v>
      </c>
      <c r="RX65" s="207" t="s">
        <v>69</v>
      </c>
      <c r="RY65" s="207" t="s">
        <v>69</v>
      </c>
      <c r="RZ65" s="207" t="s">
        <v>69</v>
      </c>
      <c r="SA65" s="207" t="s">
        <v>69</v>
      </c>
      <c r="SB65" s="207" t="s">
        <v>69</v>
      </c>
      <c r="SC65" s="207" t="s">
        <v>69</v>
      </c>
      <c r="SD65" s="207" t="s">
        <v>69</v>
      </c>
      <c r="SE65" s="207" t="s">
        <v>69</v>
      </c>
      <c r="SF65" s="207" t="s">
        <v>69</v>
      </c>
      <c r="SG65" s="207" t="s">
        <v>69</v>
      </c>
      <c r="SH65" s="207" t="s">
        <v>69</v>
      </c>
      <c r="SI65" s="207" t="s">
        <v>69</v>
      </c>
      <c r="SJ65" s="207" t="s">
        <v>69</v>
      </c>
      <c r="SK65" s="207" t="s">
        <v>69</v>
      </c>
      <c r="SL65" s="207" t="s">
        <v>69</v>
      </c>
      <c r="SM65" s="207" t="s">
        <v>69</v>
      </c>
      <c r="SN65" s="207" t="s">
        <v>69</v>
      </c>
      <c r="SO65" s="207" t="s">
        <v>69</v>
      </c>
      <c r="SP65" s="207" t="s">
        <v>69</v>
      </c>
      <c r="SQ65" s="207" t="s">
        <v>69</v>
      </c>
      <c r="SR65" s="207" t="s">
        <v>69</v>
      </c>
      <c r="SS65" s="207" t="s">
        <v>69</v>
      </c>
      <c r="ST65" s="207" t="s">
        <v>69</v>
      </c>
      <c r="SU65" s="207" t="s">
        <v>69</v>
      </c>
      <c r="SV65" s="207" t="s">
        <v>69</v>
      </c>
      <c r="SW65" s="207" t="s">
        <v>69</v>
      </c>
      <c r="SX65" s="207" t="s">
        <v>69</v>
      </c>
      <c r="SY65" s="207" t="s">
        <v>69</v>
      </c>
      <c r="SZ65" s="207" t="s">
        <v>69</v>
      </c>
      <c r="TA65" s="207" t="s">
        <v>69</v>
      </c>
      <c r="TB65" s="207" t="s">
        <v>69</v>
      </c>
      <c r="TC65" s="207" t="s">
        <v>69</v>
      </c>
      <c r="TD65" s="207" t="s">
        <v>69</v>
      </c>
      <c r="TE65" s="207" t="s">
        <v>69</v>
      </c>
      <c r="TF65" s="207" t="s">
        <v>69</v>
      </c>
      <c r="TG65" s="207" t="s">
        <v>69</v>
      </c>
      <c r="TH65" s="207" t="s">
        <v>69</v>
      </c>
      <c r="TI65" s="207" t="s">
        <v>69</v>
      </c>
      <c r="TJ65" s="207" t="s">
        <v>69</v>
      </c>
      <c r="TK65" s="207" t="s">
        <v>69</v>
      </c>
      <c r="TL65" s="207" t="s">
        <v>69</v>
      </c>
      <c r="TM65" s="207" t="s">
        <v>69</v>
      </c>
      <c r="TN65" s="207" t="s">
        <v>69</v>
      </c>
      <c r="TO65" s="207" t="s">
        <v>69</v>
      </c>
      <c r="TP65" s="207" t="s">
        <v>69</v>
      </c>
      <c r="TQ65" s="207" t="s">
        <v>69</v>
      </c>
      <c r="TR65" s="207" t="s">
        <v>69</v>
      </c>
      <c r="TS65" s="207" t="s">
        <v>69</v>
      </c>
      <c r="TT65" s="207" t="s">
        <v>69</v>
      </c>
      <c r="TU65" s="207" t="s">
        <v>69</v>
      </c>
      <c r="TV65" s="207" t="s">
        <v>69</v>
      </c>
      <c r="TW65" s="207" t="s">
        <v>69</v>
      </c>
      <c r="TX65" s="207" t="s">
        <v>69</v>
      </c>
      <c r="TY65" s="207" t="s">
        <v>69</v>
      </c>
      <c r="TZ65" s="207" t="s">
        <v>69</v>
      </c>
      <c r="UA65" s="207" t="s">
        <v>69</v>
      </c>
      <c r="UB65" s="207" t="s">
        <v>69</v>
      </c>
      <c r="UC65" s="207" t="s">
        <v>69</v>
      </c>
      <c r="UD65" s="207" t="s">
        <v>69</v>
      </c>
      <c r="UE65" s="207" t="s">
        <v>69</v>
      </c>
      <c r="UF65" s="207" t="s">
        <v>69</v>
      </c>
      <c r="UG65" s="207" t="s">
        <v>69</v>
      </c>
      <c r="UH65" s="207" t="s">
        <v>69</v>
      </c>
      <c r="UI65" s="207" t="s">
        <v>69</v>
      </c>
      <c r="UJ65" s="207" t="s">
        <v>69</v>
      </c>
      <c r="UK65" s="207" t="s">
        <v>69</v>
      </c>
      <c r="UL65" s="207" t="s">
        <v>69</v>
      </c>
      <c r="UM65" s="207" t="s">
        <v>69</v>
      </c>
      <c r="UN65" s="207" t="s">
        <v>69</v>
      </c>
      <c r="UO65" s="207" t="s">
        <v>69</v>
      </c>
      <c r="UP65" s="207" t="s">
        <v>69</v>
      </c>
      <c r="UQ65" s="207" t="s">
        <v>69</v>
      </c>
      <c r="UR65" s="207" t="s">
        <v>69</v>
      </c>
      <c r="US65" s="207" t="s">
        <v>69</v>
      </c>
      <c r="UT65" s="207" t="s">
        <v>69</v>
      </c>
      <c r="UU65" s="207" t="s">
        <v>69</v>
      </c>
      <c r="UV65" s="207" t="s">
        <v>69</v>
      </c>
      <c r="UW65" s="207" t="s">
        <v>69</v>
      </c>
      <c r="UX65" s="207" t="s">
        <v>69</v>
      </c>
      <c r="UY65" s="207" t="s">
        <v>69</v>
      </c>
      <c r="UZ65" s="207" t="s">
        <v>69</v>
      </c>
      <c r="VA65" s="207" t="s">
        <v>69</v>
      </c>
      <c r="VB65" s="207" t="s">
        <v>69</v>
      </c>
      <c r="VC65" s="207" t="s">
        <v>69</v>
      </c>
      <c r="VD65" s="207" t="s">
        <v>69</v>
      </c>
      <c r="VE65" s="207" t="s">
        <v>69</v>
      </c>
      <c r="VF65" s="207" t="s">
        <v>69</v>
      </c>
      <c r="VG65" s="207" t="s">
        <v>69</v>
      </c>
      <c r="VH65" s="207" t="s">
        <v>69</v>
      </c>
      <c r="VI65" s="207" t="s">
        <v>69</v>
      </c>
      <c r="VJ65" s="207" t="s">
        <v>69</v>
      </c>
      <c r="VK65" s="207" t="s">
        <v>69</v>
      </c>
      <c r="VL65" s="207" t="s">
        <v>69</v>
      </c>
      <c r="VM65" s="207" t="s">
        <v>69</v>
      </c>
      <c r="VN65" s="207" t="s">
        <v>69</v>
      </c>
      <c r="VO65" s="207" t="s">
        <v>69</v>
      </c>
      <c r="VP65" s="207" t="s">
        <v>69</v>
      </c>
      <c r="VQ65" s="207" t="s">
        <v>69</v>
      </c>
      <c r="VR65" s="207" t="s">
        <v>69</v>
      </c>
      <c r="VS65" s="207" t="s">
        <v>69</v>
      </c>
      <c r="VT65" s="207" t="s">
        <v>69</v>
      </c>
      <c r="VU65" s="207" t="s">
        <v>69</v>
      </c>
      <c r="VV65" s="207" t="s">
        <v>69</v>
      </c>
      <c r="VW65" s="207" t="s">
        <v>69</v>
      </c>
      <c r="VX65" s="207" t="s">
        <v>69</v>
      </c>
      <c r="VY65" s="207" t="s">
        <v>69</v>
      </c>
      <c r="VZ65" s="207" t="s">
        <v>69</v>
      </c>
      <c r="WA65" s="207" t="s">
        <v>69</v>
      </c>
      <c r="WB65" s="207" t="s">
        <v>69</v>
      </c>
      <c r="WC65" s="207" t="s">
        <v>69</v>
      </c>
      <c r="WD65" s="207" t="s">
        <v>69</v>
      </c>
      <c r="WE65" s="207" t="s">
        <v>69</v>
      </c>
      <c r="WF65" s="207" t="s">
        <v>69</v>
      </c>
      <c r="WG65" s="207" t="s">
        <v>69</v>
      </c>
      <c r="WH65" s="207" t="s">
        <v>69</v>
      </c>
      <c r="WI65" s="207" t="s">
        <v>69</v>
      </c>
      <c r="WJ65" s="207" t="s">
        <v>69</v>
      </c>
      <c r="WK65" s="207" t="s">
        <v>69</v>
      </c>
      <c r="WL65" s="207" t="s">
        <v>69</v>
      </c>
      <c r="WM65" s="207" t="s">
        <v>69</v>
      </c>
      <c r="WN65" s="207" t="s">
        <v>69</v>
      </c>
      <c r="WO65" s="207" t="s">
        <v>69</v>
      </c>
      <c r="WP65" s="207" t="s">
        <v>69</v>
      </c>
      <c r="WQ65" s="207" t="s">
        <v>69</v>
      </c>
      <c r="WR65" s="207" t="s">
        <v>69</v>
      </c>
      <c r="WS65" s="207" t="s">
        <v>69</v>
      </c>
      <c r="WT65" s="207" t="s">
        <v>69</v>
      </c>
      <c r="WU65" s="207" t="s">
        <v>69</v>
      </c>
      <c r="WV65" s="207" t="s">
        <v>69</v>
      </c>
      <c r="WW65" s="207" t="s">
        <v>69</v>
      </c>
      <c r="WX65" s="207" t="s">
        <v>69</v>
      </c>
      <c r="WY65" s="207" t="s">
        <v>69</v>
      </c>
      <c r="WZ65" s="207" t="s">
        <v>69</v>
      </c>
      <c r="XA65" s="207" t="s">
        <v>69</v>
      </c>
      <c r="XB65" s="207" t="s">
        <v>69</v>
      </c>
      <c r="XC65" s="207" t="s">
        <v>69</v>
      </c>
      <c r="XD65" s="207" t="s">
        <v>69</v>
      </c>
      <c r="XE65" s="207" t="s">
        <v>69</v>
      </c>
      <c r="XF65" s="207" t="s">
        <v>69</v>
      </c>
      <c r="XG65" s="207" t="s">
        <v>69</v>
      </c>
      <c r="XH65" s="207" t="s">
        <v>69</v>
      </c>
      <c r="XI65" s="207" t="s">
        <v>69</v>
      </c>
      <c r="XJ65" s="207" t="s">
        <v>69</v>
      </c>
      <c r="XK65" s="207" t="s">
        <v>69</v>
      </c>
      <c r="XL65" s="207" t="s">
        <v>69</v>
      </c>
      <c r="XM65" s="207" t="s">
        <v>69</v>
      </c>
      <c r="XN65" s="207" t="s">
        <v>69</v>
      </c>
      <c r="XO65" s="207" t="s">
        <v>69</v>
      </c>
      <c r="XP65" s="207" t="s">
        <v>69</v>
      </c>
      <c r="XQ65" s="207" t="s">
        <v>69</v>
      </c>
      <c r="XR65" s="207" t="s">
        <v>69</v>
      </c>
      <c r="XS65" s="207" t="s">
        <v>69</v>
      </c>
      <c r="XT65" s="207" t="s">
        <v>69</v>
      </c>
      <c r="XU65" s="207" t="s">
        <v>69</v>
      </c>
      <c r="XV65" s="207" t="s">
        <v>69</v>
      </c>
      <c r="XW65" s="207" t="s">
        <v>69</v>
      </c>
      <c r="XX65" s="207" t="s">
        <v>69</v>
      </c>
      <c r="XY65" s="207" t="s">
        <v>69</v>
      </c>
      <c r="XZ65" s="207" t="s">
        <v>69</v>
      </c>
      <c r="YA65" s="207" t="s">
        <v>69</v>
      </c>
      <c r="YB65" s="207" t="s">
        <v>69</v>
      </c>
      <c r="YC65" s="207" t="s">
        <v>69</v>
      </c>
      <c r="YD65" s="207" t="s">
        <v>69</v>
      </c>
      <c r="YE65" s="207" t="s">
        <v>69</v>
      </c>
      <c r="YF65" s="207" t="s">
        <v>69</v>
      </c>
      <c r="YG65" s="207" t="s">
        <v>69</v>
      </c>
      <c r="YH65" s="207" t="s">
        <v>69</v>
      </c>
      <c r="YI65" s="207" t="s">
        <v>69</v>
      </c>
      <c r="YJ65" s="207" t="s">
        <v>69</v>
      </c>
      <c r="YK65" s="207" t="s">
        <v>69</v>
      </c>
      <c r="YL65" s="207" t="s">
        <v>69</v>
      </c>
      <c r="YM65" s="207" t="s">
        <v>69</v>
      </c>
      <c r="YN65" s="207" t="s">
        <v>69</v>
      </c>
      <c r="YO65" s="207" t="s">
        <v>69</v>
      </c>
      <c r="YP65" s="207" t="s">
        <v>69</v>
      </c>
      <c r="YQ65" s="207" t="s">
        <v>69</v>
      </c>
      <c r="YR65" s="207" t="s">
        <v>69</v>
      </c>
      <c r="YS65" s="207" t="s">
        <v>69</v>
      </c>
      <c r="YT65" s="207" t="s">
        <v>69</v>
      </c>
      <c r="YU65" s="207" t="s">
        <v>69</v>
      </c>
      <c r="YV65" s="207" t="s">
        <v>69</v>
      </c>
      <c r="YW65" s="207" t="s">
        <v>69</v>
      </c>
      <c r="YX65" s="207" t="s">
        <v>69</v>
      </c>
      <c r="YY65" s="207" t="s">
        <v>69</v>
      </c>
      <c r="YZ65" s="207" t="s">
        <v>69</v>
      </c>
      <c r="ZA65" s="207" t="s">
        <v>69</v>
      </c>
      <c r="ZB65" s="207" t="s">
        <v>69</v>
      </c>
      <c r="ZC65" s="207" t="s">
        <v>69</v>
      </c>
      <c r="ZD65" s="207" t="s">
        <v>69</v>
      </c>
      <c r="ZE65" s="207" t="s">
        <v>69</v>
      </c>
      <c r="ZF65" s="207" t="s">
        <v>69</v>
      </c>
      <c r="ZG65" s="207" t="s">
        <v>69</v>
      </c>
      <c r="ZH65" s="207" t="s">
        <v>69</v>
      </c>
      <c r="ZI65" s="207" t="s">
        <v>69</v>
      </c>
      <c r="ZJ65" s="207" t="s">
        <v>69</v>
      </c>
      <c r="ZK65" s="207" t="s">
        <v>69</v>
      </c>
      <c r="ZL65" s="207" t="s">
        <v>69</v>
      </c>
      <c r="ZM65" s="207" t="s">
        <v>69</v>
      </c>
      <c r="ZN65" s="207" t="s">
        <v>69</v>
      </c>
      <c r="ZO65" s="207" t="s">
        <v>69</v>
      </c>
      <c r="ZP65" s="207" t="s">
        <v>69</v>
      </c>
      <c r="ZQ65" s="207" t="s">
        <v>69</v>
      </c>
      <c r="ZR65" s="207" t="s">
        <v>26</v>
      </c>
      <c r="ZS65" s="207" t="s">
        <v>26</v>
      </c>
      <c r="ZT65" s="207" t="s">
        <v>69</v>
      </c>
      <c r="ZU65" s="207" t="s">
        <v>69</v>
      </c>
      <c r="ZV65" s="207" t="s">
        <v>69</v>
      </c>
      <c r="ZW65" s="207" t="s">
        <v>69</v>
      </c>
      <c r="ZX65" s="207" t="s">
        <v>69</v>
      </c>
      <c r="ZY65" s="207" t="s">
        <v>69</v>
      </c>
      <c r="ZZ65" s="207" t="s">
        <v>69</v>
      </c>
      <c r="AAA65" s="207" t="s">
        <v>158</v>
      </c>
      <c r="AAB65" s="207" t="s">
        <v>158</v>
      </c>
      <c r="AAC65" s="207" t="s">
        <v>158</v>
      </c>
      <c r="AAD65" s="207" t="s">
        <v>158</v>
      </c>
      <c r="AAE65" s="207" t="s">
        <v>158</v>
      </c>
      <c r="AAF65" s="207" t="s">
        <v>158</v>
      </c>
      <c r="AAG65" s="207" t="s">
        <v>158</v>
      </c>
      <c r="AAH65" s="207" t="s">
        <v>158</v>
      </c>
      <c r="AAI65" s="207" t="s">
        <v>158</v>
      </c>
      <c r="AAJ65" s="207" t="s">
        <v>158</v>
      </c>
      <c r="AAK65" s="207" t="s">
        <v>158</v>
      </c>
      <c r="AAL65" s="207" t="s">
        <v>158</v>
      </c>
      <c r="AAM65" s="207" t="s">
        <v>158</v>
      </c>
      <c r="AAN65" s="207" t="s">
        <v>158</v>
      </c>
      <c r="AAO65" s="207" t="s">
        <v>158</v>
      </c>
      <c r="AAP65" s="207" t="s">
        <v>158</v>
      </c>
      <c r="AAQ65" s="207" t="s">
        <v>158</v>
      </c>
      <c r="AAR65" s="207" t="s">
        <v>158</v>
      </c>
      <c r="AAS65" s="207" t="s">
        <v>158</v>
      </c>
      <c r="AAT65" s="207" t="s">
        <v>158</v>
      </c>
      <c r="AAU65" s="207" t="s">
        <v>158</v>
      </c>
      <c r="AAV65" s="207" t="s">
        <v>158</v>
      </c>
      <c r="AAW65" s="207" t="s">
        <v>158</v>
      </c>
      <c r="AAX65" s="207" t="s">
        <v>158</v>
      </c>
      <c r="AAY65" s="207" t="s">
        <v>158</v>
      </c>
      <c r="AAZ65" s="207" t="s">
        <v>158</v>
      </c>
      <c r="ABA65" s="306">
        <f>(ÜBERSICHT!K65)</f>
        <v>0</v>
      </c>
      <c r="ABB65" s="195">
        <f>(ÜBERSICHT!L65)</f>
        <v>0</v>
      </c>
      <c r="ABC65" s="206">
        <f t="shared" si="123"/>
        <v>2</v>
      </c>
      <c r="ABD65" s="34">
        <f t="shared" si="124"/>
        <v>2</v>
      </c>
      <c r="ABE65" s="34">
        <f t="shared" si="125"/>
        <v>0</v>
      </c>
      <c r="ABF65" s="34">
        <f t="shared" si="126"/>
        <v>0</v>
      </c>
      <c r="ABG65" s="34">
        <f t="shared" si="127"/>
        <v>0</v>
      </c>
      <c r="ABH65" s="34">
        <f t="shared" si="128"/>
        <v>0</v>
      </c>
      <c r="ABI65" s="34">
        <f t="shared" si="129"/>
        <v>694</v>
      </c>
      <c r="ABJ65" s="73">
        <f t="shared" si="130"/>
        <v>696</v>
      </c>
      <c r="ABK65" s="28"/>
      <c r="ABL65" s="26"/>
      <c r="ABM65" s="26"/>
      <c r="ABN65" s="26"/>
      <c r="ABO65" s="28"/>
      <c r="ABP65" s="271" t="str">
        <f>(Mitglieder!C66)</f>
        <v>Zz-Faze Rain</v>
      </c>
      <c r="ABQ65" s="216">
        <f t="shared" si="103"/>
        <v>1</v>
      </c>
      <c r="ABR65" s="216" t="e">
        <f t="shared" si="104"/>
        <v>#DIV/0!</v>
      </c>
      <c r="ABS65" s="34">
        <f t="shared" si="131"/>
        <v>0</v>
      </c>
      <c r="ABT65" s="34">
        <f t="shared" si="132"/>
        <v>0</v>
      </c>
      <c r="ABU65" s="34">
        <f t="shared" si="133"/>
        <v>0</v>
      </c>
      <c r="ABV65" s="34">
        <f t="shared" si="134"/>
        <v>0</v>
      </c>
      <c r="ABW65" s="34">
        <f t="shared" si="135"/>
        <v>0</v>
      </c>
      <c r="ABX65" s="34">
        <f t="shared" si="136"/>
        <v>31</v>
      </c>
      <c r="ABY65" s="73">
        <f t="shared" si="16"/>
        <v>31</v>
      </c>
      <c r="ABZ65" s="216" t="e">
        <f t="shared" si="105"/>
        <v>#DIV/0!</v>
      </c>
      <c r="ACA65" s="34">
        <f t="shared" si="137"/>
        <v>0</v>
      </c>
      <c r="ACB65" s="34">
        <f t="shared" si="138"/>
        <v>0</v>
      </c>
      <c r="ACC65" s="34">
        <f t="shared" si="139"/>
        <v>0</v>
      </c>
      <c r="ACD65" s="34">
        <f t="shared" si="140"/>
        <v>0</v>
      </c>
      <c r="ACE65" s="34">
        <f t="shared" si="141"/>
        <v>0</v>
      </c>
      <c r="ACF65" s="34">
        <f t="shared" si="142"/>
        <v>31</v>
      </c>
      <c r="ACG65" s="73">
        <f t="shared" si="113"/>
        <v>31</v>
      </c>
      <c r="ACH65" s="216" t="e">
        <f t="shared" si="106"/>
        <v>#DIV/0!</v>
      </c>
      <c r="ACI65" s="34">
        <f t="shared" si="143"/>
        <v>0</v>
      </c>
      <c r="ACJ65" s="34">
        <f t="shared" si="144"/>
        <v>0</v>
      </c>
      <c r="ACK65" s="34">
        <f t="shared" si="145"/>
        <v>0</v>
      </c>
      <c r="ACL65" s="34">
        <f t="shared" si="146"/>
        <v>0</v>
      </c>
      <c r="ACM65" s="34">
        <f t="shared" si="147"/>
        <v>0</v>
      </c>
      <c r="ACN65" s="34">
        <f t="shared" si="148"/>
        <v>31</v>
      </c>
      <c r="ACO65" s="73">
        <f t="shared" si="114"/>
        <v>31</v>
      </c>
      <c r="ACP65" s="216" t="e">
        <f t="shared" si="107"/>
        <v>#DIV/0!</v>
      </c>
      <c r="ACQ65" s="34">
        <f t="shared" si="149"/>
        <v>0</v>
      </c>
      <c r="ACR65" s="34">
        <f t="shared" si="150"/>
        <v>0</v>
      </c>
      <c r="ACS65" s="34">
        <f t="shared" si="151"/>
        <v>0</v>
      </c>
      <c r="ACT65" s="34">
        <f t="shared" si="152"/>
        <v>0</v>
      </c>
      <c r="ACU65" s="34">
        <f t="shared" si="153"/>
        <v>0</v>
      </c>
      <c r="ACV65" s="34">
        <f t="shared" si="154"/>
        <v>30</v>
      </c>
      <c r="ACW65" s="73">
        <f t="shared" si="115"/>
        <v>30</v>
      </c>
      <c r="ACX65" s="216" t="e">
        <f t="shared" si="108"/>
        <v>#DIV/0!</v>
      </c>
      <c r="ACY65" s="34">
        <f t="shared" si="155"/>
        <v>0</v>
      </c>
      <c r="ACZ65" s="34">
        <f t="shared" si="156"/>
        <v>0</v>
      </c>
      <c r="ADA65" s="34">
        <f t="shared" si="157"/>
        <v>0</v>
      </c>
      <c r="ADB65" s="34">
        <f t="shared" si="158"/>
        <v>0</v>
      </c>
      <c r="ADC65" s="34">
        <f t="shared" si="159"/>
        <v>0</v>
      </c>
      <c r="ADD65" s="34">
        <f t="shared" si="160"/>
        <v>31</v>
      </c>
      <c r="ADE65" s="73">
        <f t="shared" si="116"/>
        <v>31</v>
      </c>
      <c r="ADF65" s="216" t="e">
        <f t="shared" si="109"/>
        <v>#DIV/0!</v>
      </c>
      <c r="ADG65" s="34">
        <f t="shared" si="161"/>
        <v>0</v>
      </c>
      <c r="ADH65" s="34">
        <f t="shared" si="162"/>
        <v>0</v>
      </c>
      <c r="ADI65" s="34">
        <f t="shared" si="163"/>
        <v>0</v>
      </c>
      <c r="ADJ65" s="34">
        <f t="shared" si="164"/>
        <v>0</v>
      </c>
      <c r="ADK65" s="34">
        <f t="shared" si="165"/>
        <v>0</v>
      </c>
      <c r="ADL65" s="34">
        <f t="shared" si="166"/>
        <v>30</v>
      </c>
      <c r="ADM65" s="73">
        <f t="shared" si="117"/>
        <v>30</v>
      </c>
      <c r="ADN65" s="216" t="e">
        <f t="shared" si="110"/>
        <v>#DIV/0!</v>
      </c>
      <c r="ADO65" s="34">
        <f t="shared" si="167"/>
        <v>0</v>
      </c>
      <c r="ADP65" s="34">
        <f t="shared" si="168"/>
        <v>0</v>
      </c>
      <c r="ADQ65" s="34">
        <f t="shared" si="169"/>
        <v>0</v>
      </c>
      <c r="ADR65" s="34">
        <f t="shared" si="170"/>
        <v>0</v>
      </c>
      <c r="ADS65" s="34">
        <f t="shared" si="171"/>
        <v>0</v>
      </c>
      <c r="ADT65" s="34">
        <f t="shared" si="172"/>
        <v>31</v>
      </c>
      <c r="ADU65" s="73">
        <f t="shared" si="118"/>
        <v>31</v>
      </c>
      <c r="ADV65" s="216" t="e">
        <f t="shared" si="111"/>
        <v>#DIV/0!</v>
      </c>
      <c r="ADW65" s="34">
        <f t="shared" si="72"/>
        <v>0</v>
      </c>
      <c r="ADX65" s="34">
        <f t="shared" si="73"/>
        <v>0</v>
      </c>
      <c r="ADY65" s="34">
        <f t="shared" si="74"/>
        <v>0</v>
      </c>
      <c r="ADZ65" s="34">
        <f t="shared" si="75"/>
        <v>0</v>
      </c>
      <c r="AEA65" s="34">
        <f t="shared" si="76"/>
        <v>0</v>
      </c>
      <c r="AEB65" s="34">
        <f t="shared" si="77"/>
        <v>31</v>
      </c>
      <c r="AEC65" s="73">
        <f t="shared" si="119"/>
        <v>31</v>
      </c>
      <c r="AED65" s="216">
        <f t="shared" si="112"/>
        <v>1</v>
      </c>
      <c r="AEE65" s="34">
        <f t="shared" si="79"/>
        <v>2</v>
      </c>
      <c r="AEF65" s="34">
        <f t="shared" si="80"/>
        <v>0</v>
      </c>
      <c r="AEG65" s="34">
        <f t="shared" si="81"/>
        <v>0</v>
      </c>
      <c r="AEH65" s="34">
        <f t="shared" si="82"/>
        <v>0</v>
      </c>
      <c r="AEI65" s="34">
        <f t="shared" si="83"/>
        <v>0</v>
      </c>
      <c r="AEJ65" s="34">
        <f t="shared" si="84"/>
        <v>8</v>
      </c>
      <c r="AEK65" s="73">
        <f t="shared" si="120"/>
        <v>10</v>
      </c>
    </row>
    <row r="66" spans="1:817" x14ac:dyDescent="0.3">
      <c r="A66" s="200"/>
      <c r="B66" s="290"/>
      <c r="C66" s="251" t="str">
        <f>(Mitglieder!C66)</f>
        <v>Zz-Faze Rain</v>
      </c>
      <c r="D66" s="171">
        <f t="shared" si="121"/>
        <v>0</v>
      </c>
      <c r="E66" s="171">
        <f t="shared" si="122"/>
        <v>0</v>
      </c>
      <c r="F66" s="56"/>
      <c r="G66" s="207" t="s">
        <v>69</v>
      </c>
      <c r="H66" s="207" t="s">
        <v>69</v>
      </c>
      <c r="I66" s="207" t="s">
        <v>69</v>
      </c>
      <c r="J66" s="207" t="s">
        <v>69</v>
      </c>
      <c r="K66" s="207" t="s">
        <v>69</v>
      </c>
      <c r="L66" s="207" t="s">
        <v>69</v>
      </c>
      <c r="M66" s="207" t="s">
        <v>69</v>
      </c>
      <c r="N66" s="207" t="s">
        <v>69</v>
      </c>
      <c r="O66" s="207" t="s">
        <v>69</v>
      </c>
      <c r="P66" s="207" t="s">
        <v>69</v>
      </c>
      <c r="Q66" s="207" t="s">
        <v>69</v>
      </c>
      <c r="R66" s="207" t="s">
        <v>69</v>
      </c>
      <c r="S66" s="207" t="s">
        <v>69</v>
      </c>
      <c r="T66" s="207" t="s">
        <v>69</v>
      </c>
      <c r="U66" s="207" t="s">
        <v>69</v>
      </c>
      <c r="V66" s="207" t="s">
        <v>69</v>
      </c>
      <c r="W66" s="207" t="s">
        <v>69</v>
      </c>
      <c r="X66" s="207" t="s">
        <v>69</v>
      </c>
      <c r="Y66" s="207" t="s">
        <v>69</v>
      </c>
      <c r="Z66" s="207" t="s">
        <v>69</v>
      </c>
      <c r="AA66" s="207" t="s">
        <v>69</v>
      </c>
      <c r="AB66" s="207" t="s">
        <v>69</v>
      </c>
      <c r="AC66" s="207" t="s">
        <v>69</v>
      </c>
      <c r="AD66" s="207" t="s">
        <v>69</v>
      </c>
      <c r="AE66" s="207" t="s">
        <v>69</v>
      </c>
      <c r="AF66" s="207" t="s">
        <v>69</v>
      </c>
      <c r="AG66" s="207" t="s">
        <v>69</v>
      </c>
      <c r="AH66" s="207" t="s">
        <v>69</v>
      </c>
      <c r="AI66" s="207" t="s">
        <v>69</v>
      </c>
      <c r="AJ66" s="207" t="s">
        <v>69</v>
      </c>
      <c r="AK66" s="207" t="s">
        <v>69</v>
      </c>
      <c r="AL66" s="207" t="s">
        <v>69</v>
      </c>
      <c r="AM66" s="207" t="s">
        <v>69</v>
      </c>
      <c r="AN66" s="207" t="s">
        <v>69</v>
      </c>
      <c r="AO66" s="207" t="s">
        <v>69</v>
      </c>
      <c r="AP66" s="207" t="s">
        <v>69</v>
      </c>
      <c r="AQ66" s="207" t="s">
        <v>69</v>
      </c>
      <c r="AR66" s="207" t="s">
        <v>69</v>
      </c>
      <c r="AS66" s="207" t="s">
        <v>69</v>
      </c>
      <c r="AT66" s="207" t="s">
        <v>69</v>
      </c>
      <c r="AU66" s="207" t="s">
        <v>69</v>
      </c>
      <c r="AV66" s="207" t="s">
        <v>69</v>
      </c>
      <c r="AW66" s="207" t="s">
        <v>69</v>
      </c>
      <c r="AX66" s="207" t="s">
        <v>69</v>
      </c>
      <c r="AY66" s="207" t="s">
        <v>69</v>
      </c>
      <c r="AZ66" s="207" t="s">
        <v>69</v>
      </c>
      <c r="BA66" s="207" t="s">
        <v>69</v>
      </c>
      <c r="BB66" s="207" t="s">
        <v>69</v>
      </c>
      <c r="BC66" s="207" t="s">
        <v>69</v>
      </c>
      <c r="BD66" s="207" t="s">
        <v>69</v>
      </c>
      <c r="BE66" s="207" t="s">
        <v>69</v>
      </c>
      <c r="BF66" s="207" t="s">
        <v>69</v>
      </c>
      <c r="BG66" s="207" t="s">
        <v>69</v>
      </c>
      <c r="BH66" s="207" t="s">
        <v>69</v>
      </c>
      <c r="BI66" s="207" t="s">
        <v>69</v>
      </c>
      <c r="BJ66" s="207" t="s">
        <v>69</v>
      </c>
      <c r="BK66" s="207" t="s">
        <v>69</v>
      </c>
      <c r="BL66" s="207" t="s">
        <v>69</v>
      </c>
      <c r="BM66" s="207" t="s">
        <v>69</v>
      </c>
      <c r="BN66" s="207" t="s">
        <v>69</v>
      </c>
      <c r="BO66" s="207" t="s">
        <v>69</v>
      </c>
      <c r="BP66" s="207" t="s">
        <v>69</v>
      </c>
      <c r="BQ66" s="207" t="s">
        <v>69</v>
      </c>
      <c r="BR66" s="207" t="s">
        <v>69</v>
      </c>
      <c r="BS66" s="207" t="s">
        <v>69</v>
      </c>
      <c r="BT66" s="207" t="s">
        <v>69</v>
      </c>
      <c r="BU66" s="207" t="s">
        <v>69</v>
      </c>
      <c r="BV66" s="207" t="s">
        <v>69</v>
      </c>
      <c r="BW66" s="207" t="s">
        <v>69</v>
      </c>
      <c r="BX66" s="207" t="s">
        <v>69</v>
      </c>
      <c r="BY66" s="207" t="s">
        <v>69</v>
      </c>
      <c r="BZ66" s="207" t="s">
        <v>69</v>
      </c>
      <c r="CA66" s="207" t="s">
        <v>69</v>
      </c>
      <c r="CB66" s="207" t="s">
        <v>69</v>
      </c>
      <c r="CC66" s="207" t="s">
        <v>69</v>
      </c>
      <c r="CD66" s="207" t="s">
        <v>69</v>
      </c>
      <c r="CE66" s="207" t="s">
        <v>69</v>
      </c>
      <c r="CF66" s="207" t="s">
        <v>69</v>
      </c>
      <c r="CG66" s="207" t="s">
        <v>69</v>
      </c>
      <c r="CH66" s="207" t="s">
        <v>69</v>
      </c>
      <c r="CI66" s="207" t="s">
        <v>69</v>
      </c>
      <c r="CJ66" s="207" t="s">
        <v>69</v>
      </c>
      <c r="CK66" s="207" t="s">
        <v>69</v>
      </c>
      <c r="CL66" s="207" t="s">
        <v>69</v>
      </c>
      <c r="CM66" s="207" t="s">
        <v>69</v>
      </c>
      <c r="CN66" s="207" t="s">
        <v>69</v>
      </c>
      <c r="CO66" s="207" t="s">
        <v>69</v>
      </c>
      <c r="CP66" s="207" t="s">
        <v>69</v>
      </c>
      <c r="CQ66" s="207" t="s">
        <v>69</v>
      </c>
      <c r="CR66" s="207" t="s">
        <v>69</v>
      </c>
      <c r="CS66" s="207" t="s">
        <v>69</v>
      </c>
      <c r="CT66" s="207" t="s">
        <v>69</v>
      </c>
      <c r="CU66" s="207" t="s">
        <v>69</v>
      </c>
      <c r="CV66" s="207" t="s">
        <v>69</v>
      </c>
      <c r="CW66" s="207" t="s">
        <v>69</v>
      </c>
      <c r="CX66" s="207" t="s">
        <v>69</v>
      </c>
      <c r="CY66" s="207" t="s">
        <v>69</v>
      </c>
      <c r="CZ66" s="207" t="s">
        <v>69</v>
      </c>
      <c r="DA66" s="207" t="s">
        <v>69</v>
      </c>
      <c r="DB66" s="207" t="s">
        <v>69</v>
      </c>
      <c r="DC66" s="207" t="s">
        <v>69</v>
      </c>
      <c r="DD66" s="207" t="s">
        <v>69</v>
      </c>
      <c r="DE66" s="207" t="s">
        <v>69</v>
      </c>
      <c r="DF66" s="207" t="s">
        <v>69</v>
      </c>
      <c r="DG66" s="207" t="s">
        <v>69</v>
      </c>
      <c r="DH66" s="207" t="s">
        <v>69</v>
      </c>
      <c r="DI66" s="207" t="s">
        <v>69</v>
      </c>
      <c r="DJ66" s="207" t="s">
        <v>69</v>
      </c>
      <c r="DK66" s="207" t="s">
        <v>69</v>
      </c>
      <c r="DL66" s="207" t="s">
        <v>69</v>
      </c>
      <c r="DM66" s="207" t="s">
        <v>69</v>
      </c>
      <c r="DN66" s="207" t="s">
        <v>69</v>
      </c>
      <c r="DO66" s="207" t="s">
        <v>69</v>
      </c>
      <c r="DP66" s="207" t="s">
        <v>69</v>
      </c>
      <c r="DQ66" s="207" t="s">
        <v>69</v>
      </c>
      <c r="DR66" s="207" t="s">
        <v>69</v>
      </c>
      <c r="DS66" s="207" t="s">
        <v>69</v>
      </c>
      <c r="DT66" s="207" t="s">
        <v>69</v>
      </c>
      <c r="DU66" s="207" t="s">
        <v>69</v>
      </c>
      <c r="DV66" s="207" t="s">
        <v>69</v>
      </c>
      <c r="DW66" s="207" t="s">
        <v>69</v>
      </c>
      <c r="DX66" s="207" t="s">
        <v>69</v>
      </c>
      <c r="DY66" s="207" t="s">
        <v>69</v>
      </c>
      <c r="DZ66" s="207" t="s">
        <v>69</v>
      </c>
      <c r="EA66" s="207" t="s">
        <v>69</v>
      </c>
      <c r="EB66" s="207" t="s">
        <v>69</v>
      </c>
      <c r="EC66" s="207" t="s">
        <v>69</v>
      </c>
      <c r="ED66" s="207" t="s">
        <v>69</v>
      </c>
      <c r="EE66" s="207" t="s">
        <v>69</v>
      </c>
      <c r="EF66" s="207" t="s">
        <v>69</v>
      </c>
      <c r="EG66" s="207" t="s">
        <v>69</v>
      </c>
      <c r="EH66" s="207" t="s">
        <v>69</v>
      </c>
      <c r="EI66" s="207" t="s">
        <v>69</v>
      </c>
      <c r="EJ66" s="207" t="s">
        <v>69</v>
      </c>
      <c r="EK66" s="207" t="s">
        <v>69</v>
      </c>
      <c r="EL66" s="207" t="s">
        <v>69</v>
      </c>
      <c r="EM66" s="207" t="s">
        <v>69</v>
      </c>
      <c r="EN66" s="207" t="s">
        <v>69</v>
      </c>
      <c r="EO66" s="207" t="s">
        <v>69</v>
      </c>
      <c r="EP66" s="207" t="s">
        <v>69</v>
      </c>
      <c r="EQ66" s="207" t="s">
        <v>69</v>
      </c>
      <c r="ER66" s="207" t="s">
        <v>69</v>
      </c>
      <c r="ES66" s="207" t="s">
        <v>69</v>
      </c>
      <c r="ET66" s="207" t="s">
        <v>69</v>
      </c>
      <c r="EU66" s="207" t="s">
        <v>69</v>
      </c>
      <c r="EV66" s="207" t="s">
        <v>69</v>
      </c>
      <c r="EW66" s="207" t="s">
        <v>69</v>
      </c>
      <c r="EX66" s="207" t="s">
        <v>69</v>
      </c>
      <c r="EY66" s="207" t="s">
        <v>69</v>
      </c>
      <c r="EZ66" s="207" t="s">
        <v>69</v>
      </c>
      <c r="FA66" s="207" t="s">
        <v>69</v>
      </c>
      <c r="FB66" s="207" t="s">
        <v>69</v>
      </c>
      <c r="FC66" s="207" t="s">
        <v>69</v>
      </c>
      <c r="FD66" s="207" t="s">
        <v>69</v>
      </c>
      <c r="FE66" s="207" t="s">
        <v>69</v>
      </c>
      <c r="FF66" s="207" t="s">
        <v>69</v>
      </c>
      <c r="FG66" s="207" t="s">
        <v>69</v>
      </c>
      <c r="FH66" s="207" t="s">
        <v>69</v>
      </c>
      <c r="FI66" s="207" t="s">
        <v>69</v>
      </c>
      <c r="FJ66" s="207" t="s">
        <v>69</v>
      </c>
      <c r="FK66" s="207" t="s">
        <v>69</v>
      </c>
      <c r="FL66" s="207" t="s">
        <v>69</v>
      </c>
      <c r="FM66" s="207" t="s">
        <v>69</v>
      </c>
      <c r="FN66" s="207" t="s">
        <v>69</v>
      </c>
      <c r="FO66" s="207" t="s">
        <v>69</v>
      </c>
      <c r="FP66" s="207" t="s">
        <v>69</v>
      </c>
      <c r="FQ66" s="207" t="s">
        <v>69</v>
      </c>
      <c r="FR66" s="207" t="s">
        <v>69</v>
      </c>
      <c r="FS66" s="207" t="s">
        <v>69</v>
      </c>
      <c r="FT66" s="207" t="s">
        <v>69</v>
      </c>
      <c r="FU66" s="207" t="s">
        <v>69</v>
      </c>
      <c r="FV66" s="207" t="s">
        <v>69</v>
      </c>
      <c r="FW66" s="207" t="s">
        <v>69</v>
      </c>
      <c r="FX66" s="207" t="s">
        <v>69</v>
      </c>
      <c r="FY66" s="207" t="s">
        <v>69</v>
      </c>
      <c r="FZ66" s="207" t="s">
        <v>69</v>
      </c>
      <c r="GA66" s="207" t="s">
        <v>69</v>
      </c>
      <c r="GB66" s="207" t="s">
        <v>69</v>
      </c>
      <c r="GC66" s="207" t="s">
        <v>69</v>
      </c>
      <c r="GD66" s="207" t="s">
        <v>69</v>
      </c>
      <c r="GE66" s="207" t="s">
        <v>69</v>
      </c>
      <c r="GF66" s="207" t="s">
        <v>69</v>
      </c>
      <c r="GG66" s="207" t="s">
        <v>69</v>
      </c>
      <c r="GH66" s="207" t="s">
        <v>69</v>
      </c>
      <c r="GI66" s="207" t="s">
        <v>69</v>
      </c>
      <c r="GJ66" s="207" t="s">
        <v>69</v>
      </c>
      <c r="GK66" s="207" t="s">
        <v>69</v>
      </c>
      <c r="GL66" s="207" t="s">
        <v>69</v>
      </c>
      <c r="GM66" s="207" t="s">
        <v>69</v>
      </c>
      <c r="GN66" s="207" t="s">
        <v>69</v>
      </c>
      <c r="GO66" s="207" t="s">
        <v>69</v>
      </c>
      <c r="GP66" s="207" t="s">
        <v>69</v>
      </c>
      <c r="GQ66" s="207" t="s">
        <v>69</v>
      </c>
      <c r="GR66" s="207" t="s">
        <v>69</v>
      </c>
      <c r="GS66" s="207" t="s">
        <v>69</v>
      </c>
      <c r="GT66" s="207" t="s">
        <v>69</v>
      </c>
      <c r="GU66" s="207" t="s">
        <v>69</v>
      </c>
      <c r="GV66" s="207" t="s">
        <v>69</v>
      </c>
      <c r="GW66" s="207" t="s">
        <v>69</v>
      </c>
      <c r="GX66" s="207" t="s">
        <v>69</v>
      </c>
      <c r="GY66" s="207" t="s">
        <v>69</v>
      </c>
      <c r="GZ66" s="207" t="s">
        <v>69</v>
      </c>
      <c r="HA66" s="207" t="s">
        <v>69</v>
      </c>
      <c r="HB66" s="207" t="s">
        <v>69</v>
      </c>
      <c r="HC66" s="207" t="s">
        <v>69</v>
      </c>
      <c r="HD66" s="207" t="s">
        <v>69</v>
      </c>
      <c r="HE66" s="207" t="s">
        <v>69</v>
      </c>
      <c r="HF66" s="207" t="s">
        <v>69</v>
      </c>
      <c r="HG66" s="207" t="s">
        <v>69</v>
      </c>
      <c r="HH66" s="207" t="s">
        <v>69</v>
      </c>
      <c r="HI66" s="207" t="s">
        <v>69</v>
      </c>
      <c r="HJ66" s="207" t="s">
        <v>69</v>
      </c>
      <c r="HK66" s="207" t="s">
        <v>69</v>
      </c>
      <c r="HL66" s="207" t="s">
        <v>69</v>
      </c>
      <c r="HM66" s="207" t="s">
        <v>69</v>
      </c>
      <c r="HN66" s="207" t="s">
        <v>69</v>
      </c>
      <c r="HO66" s="207" t="s">
        <v>69</v>
      </c>
      <c r="HP66" s="207" t="s">
        <v>69</v>
      </c>
      <c r="HQ66" s="207" t="s">
        <v>69</v>
      </c>
      <c r="HR66" s="207" t="s">
        <v>69</v>
      </c>
      <c r="HS66" s="207" t="s">
        <v>69</v>
      </c>
      <c r="HT66" s="207" t="s">
        <v>69</v>
      </c>
      <c r="HU66" s="207" t="s">
        <v>69</v>
      </c>
      <c r="HV66" s="207" t="s">
        <v>69</v>
      </c>
      <c r="HW66" s="207" t="s">
        <v>69</v>
      </c>
      <c r="HX66" s="207" t="s">
        <v>69</v>
      </c>
      <c r="HY66" s="207" t="s">
        <v>69</v>
      </c>
      <c r="HZ66" s="207" t="s">
        <v>69</v>
      </c>
      <c r="IA66" s="207" t="s">
        <v>69</v>
      </c>
      <c r="IB66" s="207" t="s">
        <v>69</v>
      </c>
      <c r="IC66" s="207" t="s">
        <v>69</v>
      </c>
      <c r="ID66" s="207" t="s">
        <v>69</v>
      </c>
      <c r="IE66" s="207" t="s">
        <v>69</v>
      </c>
      <c r="IF66" s="207" t="s">
        <v>69</v>
      </c>
      <c r="IG66" s="207" t="s">
        <v>69</v>
      </c>
      <c r="IH66" s="207" t="s">
        <v>69</v>
      </c>
      <c r="II66" s="207" t="s">
        <v>69</v>
      </c>
      <c r="IJ66" s="207" t="s">
        <v>69</v>
      </c>
      <c r="IK66" s="207" t="s">
        <v>69</v>
      </c>
      <c r="IL66" s="207" t="s">
        <v>69</v>
      </c>
      <c r="IM66" s="207" t="s">
        <v>69</v>
      </c>
      <c r="IN66" s="207" t="s">
        <v>69</v>
      </c>
      <c r="IO66" s="207" t="s">
        <v>69</v>
      </c>
      <c r="IP66" s="207" t="s">
        <v>69</v>
      </c>
      <c r="IQ66" s="207" t="s">
        <v>69</v>
      </c>
      <c r="IR66" s="207" t="s">
        <v>69</v>
      </c>
      <c r="IS66" s="207" t="s">
        <v>69</v>
      </c>
      <c r="IT66" s="207" t="s">
        <v>69</v>
      </c>
      <c r="IU66" s="207" t="s">
        <v>69</v>
      </c>
      <c r="IV66" s="207" t="s">
        <v>69</v>
      </c>
      <c r="IW66" s="207" t="s">
        <v>69</v>
      </c>
      <c r="IX66" s="207" t="s">
        <v>69</v>
      </c>
      <c r="IY66" s="207" t="s">
        <v>69</v>
      </c>
      <c r="IZ66" s="207" t="s">
        <v>69</v>
      </c>
      <c r="JA66" s="207" t="s">
        <v>69</v>
      </c>
      <c r="JB66" s="207" t="s">
        <v>69</v>
      </c>
      <c r="JC66" s="207" t="s">
        <v>69</v>
      </c>
      <c r="JD66" s="207" t="s">
        <v>69</v>
      </c>
      <c r="JE66" s="207" t="s">
        <v>69</v>
      </c>
      <c r="JF66" s="207" t="s">
        <v>69</v>
      </c>
      <c r="JG66" s="207" t="s">
        <v>69</v>
      </c>
      <c r="JH66" s="207" t="s">
        <v>69</v>
      </c>
      <c r="JI66" s="207" t="s">
        <v>69</v>
      </c>
      <c r="JJ66" s="207" t="s">
        <v>69</v>
      </c>
      <c r="JK66" s="207" t="s">
        <v>69</v>
      </c>
      <c r="JL66" s="207" t="s">
        <v>69</v>
      </c>
      <c r="JM66" s="207" t="s">
        <v>69</v>
      </c>
      <c r="JN66" s="207" t="s">
        <v>69</v>
      </c>
      <c r="JO66" s="207" t="s">
        <v>69</v>
      </c>
      <c r="JP66" s="207" t="s">
        <v>69</v>
      </c>
      <c r="JQ66" s="207" t="s">
        <v>69</v>
      </c>
      <c r="JR66" s="207" t="s">
        <v>69</v>
      </c>
      <c r="JS66" s="207" t="s">
        <v>69</v>
      </c>
      <c r="JT66" s="207" t="s">
        <v>69</v>
      </c>
      <c r="JU66" s="207" t="s">
        <v>69</v>
      </c>
      <c r="JV66" s="207" t="s">
        <v>69</v>
      </c>
      <c r="JW66" s="207" t="s">
        <v>69</v>
      </c>
      <c r="JX66" s="207" t="s">
        <v>69</v>
      </c>
      <c r="JY66" s="207" t="s">
        <v>69</v>
      </c>
      <c r="JZ66" s="207" t="s">
        <v>69</v>
      </c>
      <c r="KA66" s="207" t="s">
        <v>69</v>
      </c>
      <c r="KB66" s="207" t="s">
        <v>69</v>
      </c>
      <c r="KC66" s="207" t="s">
        <v>69</v>
      </c>
      <c r="KD66" s="207" t="s">
        <v>69</v>
      </c>
      <c r="KE66" s="207" t="s">
        <v>69</v>
      </c>
      <c r="KF66" s="207" t="s">
        <v>69</v>
      </c>
      <c r="KG66" s="207" t="s">
        <v>69</v>
      </c>
      <c r="KH66" s="207" t="s">
        <v>69</v>
      </c>
      <c r="KI66" s="207" t="s">
        <v>69</v>
      </c>
      <c r="KJ66" s="207" t="s">
        <v>69</v>
      </c>
      <c r="KK66" s="207" t="s">
        <v>69</v>
      </c>
      <c r="KL66" s="207" t="s">
        <v>69</v>
      </c>
      <c r="KM66" s="207" t="s">
        <v>69</v>
      </c>
      <c r="KN66" s="207" t="s">
        <v>69</v>
      </c>
      <c r="KO66" s="207" t="s">
        <v>69</v>
      </c>
      <c r="KP66" s="207" t="s">
        <v>69</v>
      </c>
      <c r="KQ66" s="207" t="s">
        <v>69</v>
      </c>
      <c r="KR66" s="207" t="s">
        <v>69</v>
      </c>
      <c r="KS66" s="207" t="s">
        <v>69</v>
      </c>
      <c r="KT66" s="207" t="s">
        <v>69</v>
      </c>
      <c r="KU66" s="207" t="s">
        <v>69</v>
      </c>
      <c r="KV66" s="207" t="s">
        <v>69</v>
      </c>
      <c r="KW66" s="207" t="s">
        <v>69</v>
      </c>
      <c r="KX66" s="207" t="s">
        <v>69</v>
      </c>
      <c r="KY66" s="207" t="s">
        <v>69</v>
      </c>
      <c r="KZ66" s="207" t="s">
        <v>69</v>
      </c>
      <c r="LA66" s="207" t="s">
        <v>69</v>
      </c>
      <c r="LB66" s="207" t="s">
        <v>69</v>
      </c>
      <c r="LC66" s="207" t="s">
        <v>69</v>
      </c>
      <c r="LD66" s="207" t="s">
        <v>69</v>
      </c>
      <c r="LE66" s="207" t="s">
        <v>69</v>
      </c>
      <c r="LF66" s="207" t="s">
        <v>69</v>
      </c>
      <c r="LG66" s="207" t="s">
        <v>69</v>
      </c>
      <c r="LH66" s="207" t="s">
        <v>69</v>
      </c>
      <c r="LI66" s="207" t="s">
        <v>69</v>
      </c>
      <c r="LJ66" s="207" t="s">
        <v>69</v>
      </c>
      <c r="LK66" s="207" t="s">
        <v>69</v>
      </c>
      <c r="LL66" s="207" t="s">
        <v>69</v>
      </c>
      <c r="LM66" s="207" t="s">
        <v>69</v>
      </c>
      <c r="LN66" s="207" t="s">
        <v>69</v>
      </c>
      <c r="LO66" s="207" t="s">
        <v>69</v>
      </c>
      <c r="LP66" s="207" t="s">
        <v>69</v>
      </c>
      <c r="LQ66" s="207" t="s">
        <v>69</v>
      </c>
      <c r="LR66" s="207" t="s">
        <v>69</v>
      </c>
      <c r="LS66" s="207" t="s">
        <v>69</v>
      </c>
      <c r="LT66" s="207" t="s">
        <v>69</v>
      </c>
      <c r="LU66" s="207" t="s">
        <v>69</v>
      </c>
      <c r="LV66" s="207" t="s">
        <v>69</v>
      </c>
      <c r="LW66" s="207" t="s">
        <v>69</v>
      </c>
      <c r="LX66" s="207" t="s">
        <v>69</v>
      </c>
      <c r="LY66" s="207" t="s">
        <v>69</v>
      </c>
      <c r="LZ66" s="207" t="s">
        <v>69</v>
      </c>
      <c r="MA66" s="207" t="s">
        <v>69</v>
      </c>
      <c r="MB66" s="207" t="s">
        <v>69</v>
      </c>
      <c r="MC66" s="207" t="s">
        <v>69</v>
      </c>
      <c r="MD66" s="207" t="s">
        <v>69</v>
      </c>
      <c r="ME66" s="207" t="s">
        <v>69</v>
      </c>
      <c r="MF66" s="207" t="s">
        <v>69</v>
      </c>
      <c r="MG66" s="207" t="s">
        <v>69</v>
      </c>
      <c r="MH66" s="207" t="s">
        <v>69</v>
      </c>
      <c r="MI66" s="207" t="s">
        <v>69</v>
      </c>
      <c r="MJ66" s="207" t="s">
        <v>69</v>
      </c>
      <c r="MK66" s="207" t="s">
        <v>69</v>
      </c>
      <c r="ML66" s="207" t="s">
        <v>69</v>
      </c>
      <c r="MM66" s="207" t="s">
        <v>69</v>
      </c>
      <c r="MN66" s="207" t="s">
        <v>69</v>
      </c>
      <c r="MO66" s="207" t="s">
        <v>69</v>
      </c>
      <c r="MP66" s="207" t="s">
        <v>69</v>
      </c>
      <c r="MQ66" s="207" t="s">
        <v>69</v>
      </c>
      <c r="MR66" s="207" t="s">
        <v>69</v>
      </c>
      <c r="MS66" s="207" t="s">
        <v>69</v>
      </c>
      <c r="MT66" s="207" t="s">
        <v>69</v>
      </c>
      <c r="MU66" s="207" t="s">
        <v>69</v>
      </c>
      <c r="MV66" s="207" t="s">
        <v>69</v>
      </c>
      <c r="MW66" s="207" t="s">
        <v>69</v>
      </c>
      <c r="MX66" s="207" t="s">
        <v>69</v>
      </c>
      <c r="MY66" s="207" t="s">
        <v>69</v>
      </c>
      <c r="MZ66" s="207" t="s">
        <v>69</v>
      </c>
      <c r="NA66" s="207" t="s">
        <v>69</v>
      </c>
      <c r="NB66" s="207" t="s">
        <v>69</v>
      </c>
      <c r="NC66" s="207" t="s">
        <v>69</v>
      </c>
      <c r="ND66" s="207" t="s">
        <v>69</v>
      </c>
      <c r="NE66" s="207" t="s">
        <v>69</v>
      </c>
      <c r="NF66" s="207" t="s">
        <v>69</v>
      </c>
      <c r="NG66" s="207" t="s">
        <v>69</v>
      </c>
      <c r="NH66" s="207" t="s">
        <v>69</v>
      </c>
      <c r="NI66" s="207" t="s">
        <v>69</v>
      </c>
      <c r="NJ66" s="207" t="s">
        <v>69</v>
      </c>
      <c r="NK66" s="207" t="s">
        <v>69</v>
      </c>
      <c r="NL66" s="207" t="s">
        <v>69</v>
      </c>
      <c r="NM66" s="207" t="s">
        <v>69</v>
      </c>
      <c r="NN66" s="207" t="s">
        <v>69</v>
      </c>
      <c r="NO66" s="207" t="s">
        <v>69</v>
      </c>
      <c r="NP66" s="207" t="s">
        <v>69</v>
      </c>
      <c r="NQ66" s="207" t="s">
        <v>69</v>
      </c>
      <c r="NR66" s="207" t="s">
        <v>69</v>
      </c>
      <c r="NS66" s="207" t="s">
        <v>69</v>
      </c>
      <c r="NT66" s="207" t="s">
        <v>69</v>
      </c>
      <c r="NU66" s="207" t="s">
        <v>69</v>
      </c>
      <c r="NV66" s="207" t="s">
        <v>69</v>
      </c>
      <c r="NW66" s="207" t="s">
        <v>69</v>
      </c>
      <c r="NX66" s="207" t="s">
        <v>69</v>
      </c>
      <c r="NY66" s="207" t="s">
        <v>69</v>
      </c>
      <c r="NZ66" s="207" t="s">
        <v>69</v>
      </c>
      <c r="OA66" s="207" t="s">
        <v>69</v>
      </c>
      <c r="OB66" s="207" t="s">
        <v>69</v>
      </c>
      <c r="OC66" s="207" t="s">
        <v>69</v>
      </c>
      <c r="OD66" s="207" t="s">
        <v>69</v>
      </c>
      <c r="OE66" s="207" t="s">
        <v>69</v>
      </c>
      <c r="OF66" s="207" t="s">
        <v>69</v>
      </c>
      <c r="OG66" s="207" t="s">
        <v>69</v>
      </c>
      <c r="OH66" s="207" t="s">
        <v>69</v>
      </c>
      <c r="OI66" s="207" t="s">
        <v>69</v>
      </c>
      <c r="OJ66" s="207" t="s">
        <v>69</v>
      </c>
      <c r="OK66" s="207" t="s">
        <v>69</v>
      </c>
      <c r="OL66" s="207" t="s">
        <v>69</v>
      </c>
      <c r="OM66" s="207" t="s">
        <v>69</v>
      </c>
      <c r="ON66" s="207" t="s">
        <v>69</v>
      </c>
      <c r="OO66" s="207" t="s">
        <v>69</v>
      </c>
      <c r="OP66" s="207" t="s">
        <v>69</v>
      </c>
      <c r="OQ66" s="207" t="s">
        <v>69</v>
      </c>
      <c r="OR66" s="207" t="s">
        <v>69</v>
      </c>
      <c r="OS66" s="207" t="s">
        <v>69</v>
      </c>
      <c r="OT66" s="207" t="s">
        <v>69</v>
      </c>
      <c r="OU66" s="207" t="s">
        <v>69</v>
      </c>
      <c r="OV66" s="207" t="s">
        <v>69</v>
      </c>
      <c r="OW66" s="207" t="s">
        <v>69</v>
      </c>
      <c r="OX66" s="207" t="s">
        <v>69</v>
      </c>
      <c r="OY66" s="207" t="s">
        <v>69</v>
      </c>
      <c r="OZ66" s="207" t="s">
        <v>69</v>
      </c>
      <c r="PA66" s="207" t="s">
        <v>69</v>
      </c>
      <c r="PB66" s="207" t="s">
        <v>69</v>
      </c>
      <c r="PC66" s="207" t="s">
        <v>69</v>
      </c>
      <c r="PD66" s="207" t="s">
        <v>69</v>
      </c>
      <c r="PE66" s="207" t="s">
        <v>69</v>
      </c>
      <c r="PF66" s="207" t="s">
        <v>69</v>
      </c>
      <c r="PG66" s="207" t="s">
        <v>69</v>
      </c>
      <c r="PH66" s="207" t="s">
        <v>69</v>
      </c>
      <c r="PI66" s="207" t="s">
        <v>69</v>
      </c>
      <c r="PJ66" s="207" t="s">
        <v>69</v>
      </c>
      <c r="PK66" s="207" t="s">
        <v>69</v>
      </c>
      <c r="PL66" s="207" t="s">
        <v>69</v>
      </c>
      <c r="PM66" s="207" t="s">
        <v>69</v>
      </c>
      <c r="PN66" s="207" t="s">
        <v>69</v>
      </c>
      <c r="PO66" s="207" t="s">
        <v>69</v>
      </c>
      <c r="PP66" s="207" t="s">
        <v>69</v>
      </c>
      <c r="PQ66" s="207" t="s">
        <v>69</v>
      </c>
      <c r="PR66" s="207" t="s">
        <v>69</v>
      </c>
      <c r="PS66" s="207" t="s">
        <v>69</v>
      </c>
      <c r="PT66" s="207" t="s">
        <v>69</v>
      </c>
      <c r="PU66" s="207" t="s">
        <v>69</v>
      </c>
      <c r="PV66" s="207" t="s">
        <v>69</v>
      </c>
      <c r="PW66" s="207" t="s">
        <v>69</v>
      </c>
      <c r="PX66" s="207" t="s">
        <v>69</v>
      </c>
      <c r="PY66" s="207" t="s">
        <v>69</v>
      </c>
      <c r="PZ66" s="207" t="s">
        <v>69</v>
      </c>
      <c r="QA66" s="207" t="s">
        <v>69</v>
      </c>
      <c r="QB66" s="207" t="s">
        <v>69</v>
      </c>
      <c r="QC66" s="207" t="s">
        <v>69</v>
      </c>
      <c r="QD66" s="207" t="s">
        <v>69</v>
      </c>
      <c r="QE66" s="207" t="s">
        <v>69</v>
      </c>
      <c r="QF66" s="207" t="s">
        <v>69</v>
      </c>
      <c r="QG66" s="207" t="s">
        <v>69</v>
      </c>
      <c r="QH66" s="207" t="s">
        <v>69</v>
      </c>
      <c r="QI66" s="207" t="s">
        <v>69</v>
      </c>
      <c r="QJ66" s="207" t="s">
        <v>69</v>
      </c>
      <c r="QK66" s="207" t="s">
        <v>69</v>
      </c>
      <c r="QL66" s="207" t="s">
        <v>69</v>
      </c>
      <c r="QM66" s="207" t="s">
        <v>69</v>
      </c>
      <c r="QN66" s="207" t="s">
        <v>69</v>
      </c>
      <c r="QO66" s="207" t="s">
        <v>69</v>
      </c>
      <c r="QP66" s="207" t="s">
        <v>69</v>
      </c>
      <c r="QQ66" s="207" t="s">
        <v>69</v>
      </c>
      <c r="QR66" s="207" t="s">
        <v>69</v>
      </c>
      <c r="QS66" s="207" t="s">
        <v>69</v>
      </c>
      <c r="QT66" s="207" t="s">
        <v>69</v>
      </c>
      <c r="QU66" s="207" t="s">
        <v>69</v>
      </c>
      <c r="QV66" s="207" t="s">
        <v>69</v>
      </c>
      <c r="QW66" s="207" t="s">
        <v>69</v>
      </c>
      <c r="QX66" s="207" t="s">
        <v>69</v>
      </c>
      <c r="QY66" s="207" t="s">
        <v>69</v>
      </c>
      <c r="QZ66" s="207" t="s">
        <v>69</v>
      </c>
      <c r="RA66" s="207" t="s">
        <v>69</v>
      </c>
      <c r="RB66" s="207" t="s">
        <v>69</v>
      </c>
      <c r="RC66" s="207" t="s">
        <v>69</v>
      </c>
      <c r="RD66" s="207" t="s">
        <v>69</v>
      </c>
      <c r="RE66" s="207" t="s">
        <v>69</v>
      </c>
      <c r="RF66" s="207" t="s">
        <v>69</v>
      </c>
      <c r="RG66" s="207" t="s">
        <v>69</v>
      </c>
      <c r="RH66" s="207" t="s">
        <v>69</v>
      </c>
      <c r="RI66" s="207" t="s">
        <v>69</v>
      </c>
      <c r="RJ66" s="207" t="s">
        <v>69</v>
      </c>
      <c r="RK66" s="207" t="s">
        <v>69</v>
      </c>
      <c r="RL66" s="207" t="s">
        <v>69</v>
      </c>
      <c r="RM66" s="207" t="s">
        <v>69</v>
      </c>
      <c r="RN66" s="207" t="s">
        <v>69</v>
      </c>
      <c r="RO66" s="207" t="s">
        <v>69</v>
      </c>
      <c r="RP66" s="207" t="s">
        <v>69</v>
      </c>
      <c r="RQ66" s="207" t="s">
        <v>69</v>
      </c>
      <c r="RR66" s="207" t="s">
        <v>69</v>
      </c>
      <c r="RS66" s="207" t="s">
        <v>69</v>
      </c>
      <c r="RT66" s="207" t="s">
        <v>69</v>
      </c>
      <c r="RU66" s="207" t="s">
        <v>69</v>
      </c>
      <c r="RV66" s="207" t="s">
        <v>69</v>
      </c>
      <c r="RW66" s="207" t="s">
        <v>69</v>
      </c>
      <c r="RX66" s="207" t="s">
        <v>69</v>
      </c>
      <c r="RY66" s="207" t="s">
        <v>69</v>
      </c>
      <c r="RZ66" s="207" t="s">
        <v>69</v>
      </c>
      <c r="SA66" s="207" t="s">
        <v>69</v>
      </c>
      <c r="SB66" s="207" t="s">
        <v>69</v>
      </c>
      <c r="SC66" s="207" t="s">
        <v>69</v>
      </c>
      <c r="SD66" s="207" t="s">
        <v>69</v>
      </c>
      <c r="SE66" s="207" t="s">
        <v>69</v>
      </c>
      <c r="SF66" s="207" t="s">
        <v>69</v>
      </c>
      <c r="SG66" s="207" t="s">
        <v>69</v>
      </c>
      <c r="SH66" s="207" t="s">
        <v>69</v>
      </c>
      <c r="SI66" s="207" t="s">
        <v>69</v>
      </c>
      <c r="SJ66" s="207" t="s">
        <v>69</v>
      </c>
      <c r="SK66" s="207" t="s">
        <v>69</v>
      </c>
      <c r="SL66" s="207" t="s">
        <v>69</v>
      </c>
      <c r="SM66" s="207" t="s">
        <v>69</v>
      </c>
      <c r="SN66" s="207" t="s">
        <v>69</v>
      </c>
      <c r="SO66" s="207" t="s">
        <v>69</v>
      </c>
      <c r="SP66" s="207" t="s">
        <v>69</v>
      </c>
      <c r="SQ66" s="207" t="s">
        <v>69</v>
      </c>
      <c r="SR66" s="207" t="s">
        <v>69</v>
      </c>
      <c r="SS66" s="207" t="s">
        <v>69</v>
      </c>
      <c r="ST66" s="207" t="s">
        <v>69</v>
      </c>
      <c r="SU66" s="207" t="s">
        <v>69</v>
      </c>
      <c r="SV66" s="207" t="s">
        <v>69</v>
      </c>
      <c r="SW66" s="207" t="s">
        <v>69</v>
      </c>
      <c r="SX66" s="207" t="s">
        <v>69</v>
      </c>
      <c r="SY66" s="207" t="s">
        <v>69</v>
      </c>
      <c r="SZ66" s="207" t="s">
        <v>69</v>
      </c>
      <c r="TA66" s="207" t="s">
        <v>69</v>
      </c>
      <c r="TB66" s="207" t="s">
        <v>69</v>
      </c>
      <c r="TC66" s="207" t="s">
        <v>69</v>
      </c>
      <c r="TD66" s="207" t="s">
        <v>69</v>
      </c>
      <c r="TE66" s="207" t="s">
        <v>69</v>
      </c>
      <c r="TF66" s="207" t="s">
        <v>69</v>
      </c>
      <c r="TG66" s="207" t="s">
        <v>69</v>
      </c>
      <c r="TH66" s="207" t="s">
        <v>69</v>
      </c>
      <c r="TI66" s="207" t="s">
        <v>69</v>
      </c>
      <c r="TJ66" s="207" t="s">
        <v>69</v>
      </c>
      <c r="TK66" s="207" t="s">
        <v>69</v>
      </c>
      <c r="TL66" s="207" t="s">
        <v>69</v>
      </c>
      <c r="TM66" s="207" t="s">
        <v>69</v>
      </c>
      <c r="TN66" s="207" t="s">
        <v>69</v>
      </c>
      <c r="TO66" s="207" t="s">
        <v>69</v>
      </c>
      <c r="TP66" s="207" t="s">
        <v>69</v>
      </c>
      <c r="TQ66" s="207" t="s">
        <v>69</v>
      </c>
      <c r="TR66" s="207" t="s">
        <v>69</v>
      </c>
      <c r="TS66" s="207" t="s">
        <v>69</v>
      </c>
      <c r="TT66" s="207" t="s">
        <v>69</v>
      </c>
      <c r="TU66" s="207" t="s">
        <v>69</v>
      </c>
      <c r="TV66" s="207" t="s">
        <v>69</v>
      </c>
      <c r="TW66" s="207" t="s">
        <v>69</v>
      </c>
      <c r="TX66" s="207" t="s">
        <v>69</v>
      </c>
      <c r="TY66" s="207" t="s">
        <v>69</v>
      </c>
      <c r="TZ66" s="207" t="s">
        <v>69</v>
      </c>
      <c r="UA66" s="207" t="s">
        <v>69</v>
      </c>
      <c r="UB66" s="207" t="s">
        <v>69</v>
      </c>
      <c r="UC66" s="207" t="s">
        <v>69</v>
      </c>
      <c r="UD66" s="207" t="s">
        <v>69</v>
      </c>
      <c r="UE66" s="207" t="s">
        <v>69</v>
      </c>
      <c r="UF66" s="207" t="s">
        <v>69</v>
      </c>
      <c r="UG66" s="207" t="s">
        <v>69</v>
      </c>
      <c r="UH66" s="207" t="s">
        <v>69</v>
      </c>
      <c r="UI66" s="207" t="s">
        <v>69</v>
      </c>
      <c r="UJ66" s="207" t="s">
        <v>69</v>
      </c>
      <c r="UK66" s="207" t="s">
        <v>69</v>
      </c>
      <c r="UL66" s="207" t="s">
        <v>69</v>
      </c>
      <c r="UM66" s="207" t="s">
        <v>69</v>
      </c>
      <c r="UN66" s="207" t="s">
        <v>69</v>
      </c>
      <c r="UO66" s="207" t="s">
        <v>69</v>
      </c>
      <c r="UP66" s="207" t="s">
        <v>69</v>
      </c>
      <c r="UQ66" s="207" t="s">
        <v>69</v>
      </c>
      <c r="UR66" s="207" t="s">
        <v>69</v>
      </c>
      <c r="US66" s="207" t="s">
        <v>69</v>
      </c>
      <c r="UT66" s="207" t="s">
        <v>69</v>
      </c>
      <c r="UU66" s="207" t="s">
        <v>69</v>
      </c>
      <c r="UV66" s="207" t="s">
        <v>69</v>
      </c>
      <c r="UW66" s="207" t="s">
        <v>69</v>
      </c>
      <c r="UX66" s="207" t="s">
        <v>69</v>
      </c>
      <c r="UY66" s="207" t="s">
        <v>69</v>
      </c>
      <c r="UZ66" s="207" t="s">
        <v>69</v>
      </c>
      <c r="VA66" s="207" t="s">
        <v>69</v>
      </c>
      <c r="VB66" s="207" t="s">
        <v>69</v>
      </c>
      <c r="VC66" s="207" t="s">
        <v>69</v>
      </c>
      <c r="VD66" s="207" t="s">
        <v>69</v>
      </c>
      <c r="VE66" s="207" t="s">
        <v>69</v>
      </c>
      <c r="VF66" s="207" t="s">
        <v>69</v>
      </c>
      <c r="VG66" s="207" t="s">
        <v>69</v>
      </c>
      <c r="VH66" s="207" t="s">
        <v>69</v>
      </c>
      <c r="VI66" s="207" t="s">
        <v>69</v>
      </c>
      <c r="VJ66" s="207" t="s">
        <v>69</v>
      </c>
      <c r="VK66" s="207" t="s">
        <v>69</v>
      </c>
      <c r="VL66" s="207" t="s">
        <v>69</v>
      </c>
      <c r="VM66" s="207" t="s">
        <v>69</v>
      </c>
      <c r="VN66" s="207" t="s">
        <v>69</v>
      </c>
      <c r="VO66" s="207" t="s">
        <v>69</v>
      </c>
      <c r="VP66" s="207" t="s">
        <v>69</v>
      </c>
      <c r="VQ66" s="207" t="s">
        <v>69</v>
      </c>
      <c r="VR66" s="207" t="s">
        <v>69</v>
      </c>
      <c r="VS66" s="207" t="s">
        <v>69</v>
      </c>
      <c r="VT66" s="207" t="s">
        <v>69</v>
      </c>
      <c r="VU66" s="207" t="s">
        <v>69</v>
      </c>
      <c r="VV66" s="207" t="s">
        <v>69</v>
      </c>
      <c r="VW66" s="207" t="s">
        <v>69</v>
      </c>
      <c r="VX66" s="207" t="s">
        <v>69</v>
      </c>
      <c r="VY66" s="207" t="s">
        <v>69</v>
      </c>
      <c r="VZ66" s="207" t="s">
        <v>69</v>
      </c>
      <c r="WA66" s="207" t="s">
        <v>69</v>
      </c>
      <c r="WB66" s="207" t="s">
        <v>69</v>
      </c>
      <c r="WC66" s="207" t="s">
        <v>69</v>
      </c>
      <c r="WD66" s="207" t="s">
        <v>69</v>
      </c>
      <c r="WE66" s="207" t="s">
        <v>69</v>
      </c>
      <c r="WF66" s="207" t="s">
        <v>69</v>
      </c>
      <c r="WG66" s="207" t="s">
        <v>69</v>
      </c>
      <c r="WH66" s="207" t="s">
        <v>69</v>
      </c>
      <c r="WI66" s="207" t="s">
        <v>69</v>
      </c>
      <c r="WJ66" s="207" t="s">
        <v>69</v>
      </c>
      <c r="WK66" s="207" t="s">
        <v>69</v>
      </c>
      <c r="WL66" s="207" t="s">
        <v>69</v>
      </c>
      <c r="WM66" s="207" t="s">
        <v>69</v>
      </c>
      <c r="WN66" s="207" t="s">
        <v>69</v>
      </c>
      <c r="WO66" s="207" t="s">
        <v>69</v>
      </c>
      <c r="WP66" s="207" t="s">
        <v>69</v>
      </c>
      <c r="WQ66" s="207" t="s">
        <v>69</v>
      </c>
      <c r="WR66" s="207" t="s">
        <v>69</v>
      </c>
      <c r="WS66" s="207" t="s">
        <v>69</v>
      </c>
      <c r="WT66" s="207" t="s">
        <v>69</v>
      </c>
      <c r="WU66" s="207" t="s">
        <v>69</v>
      </c>
      <c r="WV66" s="207" t="s">
        <v>69</v>
      </c>
      <c r="WW66" s="207" t="s">
        <v>69</v>
      </c>
      <c r="WX66" s="207" t="s">
        <v>69</v>
      </c>
      <c r="WY66" s="207" t="s">
        <v>69</v>
      </c>
      <c r="WZ66" s="207" t="s">
        <v>69</v>
      </c>
      <c r="XA66" s="207" t="s">
        <v>69</v>
      </c>
      <c r="XB66" s="207" t="s">
        <v>69</v>
      </c>
      <c r="XC66" s="207" t="s">
        <v>69</v>
      </c>
      <c r="XD66" s="207" t="s">
        <v>69</v>
      </c>
      <c r="XE66" s="207" t="s">
        <v>69</v>
      </c>
      <c r="XF66" s="207" t="s">
        <v>69</v>
      </c>
      <c r="XG66" s="207" t="s">
        <v>69</v>
      </c>
      <c r="XH66" s="207" t="s">
        <v>69</v>
      </c>
      <c r="XI66" s="207" t="s">
        <v>69</v>
      </c>
      <c r="XJ66" s="207" t="s">
        <v>69</v>
      </c>
      <c r="XK66" s="207" t="s">
        <v>69</v>
      </c>
      <c r="XL66" s="207" t="s">
        <v>69</v>
      </c>
      <c r="XM66" s="207" t="s">
        <v>69</v>
      </c>
      <c r="XN66" s="207" t="s">
        <v>69</v>
      </c>
      <c r="XO66" s="207" t="s">
        <v>69</v>
      </c>
      <c r="XP66" s="207" t="s">
        <v>69</v>
      </c>
      <c r="XQ66" s="207" t="s">
        <v>69</v>
      </c>
      <c r="XR66" s="207" t="s">
        <v>69</v>
      </c>
      <c r="XS66" s="207" t="s">
        <v>69</v>
      </c>
      <c r="XT66" s="207" t="s">
        <v>69</v>
      </c>
      <c r="XU66" s="207" t="s">
        <v>69</v>
      </c>
      <c r="XV66" s="207" t="s">
        <v>69</v>
      </c>
      <c r="XW66" s="207" t="s">
        <v>69</v>
      </c>
      <c r="XX66" s="207" t="s">
        <v>69</v>
      </c>
      <c r="XY66" s="207" t="s">
        <v>69</v>
      </c>
      <c r="XZ66" s="207" t="s">
        <v>69</v>
      </c>
      <c r="YA66" s="207" t="s">
        <v>69</v>
      </c>
      <c r="YB66" s="207" t="s">
        <v>69</v>
      </c>
      <c r="YC66" s="207" t="s">
        <v>69</v>
      </c>
      <c r="YD66" s="207" t="s">
        <v>69</v>
      </c>
      <c r="YE66" s="207" t="s">
        <v>69</v>
      </c>
      <c r="YF66" s="207" t="s">
        <v>69</v>
      </c>
      <c r="YG66" s="207" t="s">
        <v>69</v>
      </c>
      <c r="YH66" s="207" t="s">
        <v>69</v>
      </c>
      <c r="YI66" s="207" t="s">
        <v>69</v>
      </c>
      <c r="YJ66" s="207" t="s">
        <v>69</v>
      </c>
      <c r="YK66" s="207" t="s">
        <v>69</v>
      </c>
      <c r="YL66" s="207" t="s">
        <v>69</v>
      </c>
      <c r="YM66" s="207" t="s">
        <v>69</v>
      </c>
      <c r="YN66" s="207" t="s">
        <v>69</v>
      </c>
      <c r="YO66" s="207" t="s">
        <v>69</v>
      </c>
      <c r="YP66" s="207" t="s">
        <v>69</v>
      </c>
      <c r="YQ66" s="207" t="s">
        <v>69</v>
      </c>
      <c r="YR66" s="207" t="s">
        <v>69</v>
      </c>
      <c r="YS66" s="207" t="s">
        <v>69</v>
      </c>
      <c r="YT66" s="207" t="s">
        <v>69</v>
      </c>
      <c r="YU66" s="207" t="s">
        <v>69</v>
      </c>
      <c r="YV66" s="207" t="s">
        <v>69</v>
      </c>
      <c r="YW66" s="207" t="s">
        <v>69</v>
      </c>
      <c r="YX66" s="207" t="s">
        <v>69</v>
      </c>
      <c r="YY66" s="207" t="s">
        <v>69</v>
      </c>
      <c r="YZ66" s="207" t="s">
        <v>69</v>
      </c>
      <c r="ZA66" s="207" t="s">
        <v>69</v>
      </c>
      <c r="ZB66" s="207" t="s">
        <v>69</v>
      </c>
      <c r="ZC66" s="207" t="s">
        <v>69</v>
      </c>
      <c r="ZD66" s="207" t="s">
        <v>69</v>
      </c>
      <c r="ZE66" s="207" t="s">
        <v>69</v>
      </c>
      <c r="ZF66" s="207" t="s">
        <v>69</v>
      </c>
      <c r="ZG66" s="207" t="s">
        <v>69</v>
      </c>
      <c r="ZH66" s="207" t="s">
        <v>69</v>
      </c>
      <c r="ZI66" s="207" t="s">
        <v>69</v>
      </c>
      <c r="ZJ66" s="207" t="s">
        <v>69</v>
      </c>
      <c r="ZK66" s="207" t="s">
        <v>69</v>
      </c>
      <c r="ZL66" s="207" t="s">
        <v>69</v>
      </c>
      <c r="ZM66" s="207" t="s">
        <v>69</v>
      </c>
      <c r="ZN66" s="207" t="s">
        <v>69</v>
      </c>
      <c r="ZO66" s="207" t="s">
        <v>69</v>
      </c>
      <c r="ZP66" s="207" t="s">
        <v>69</v>
      </c>
      <c r="ZQ66" s="207" t="s">
        <v>69</v>
      </c>
      <c r="ZR66" s="207" t="s">
        <v>69</v>
      </c>
      <c r="ZS66" s="207" t="s">
        <v>69</v>
      </c>
      <c r="ZT66" s="207" t="s">
        <v>69</v>
      </c>
      <c r="ZU66" s="207">
        <v>0</v>
      </c>
      <c r="ZV66" s="207" t="s">
        <v>69</v>
      </c>
      <c r="ZW66" s="207" t="s">
        <v>69</v>
      </c>
      <c r="ZX66" s="207" t="s">
        <v>69</v>
      </c>
      <c r="ZY66" s="207" t="s">
        <v>69</v>
      </c>
      <c r="ZZ66" s="207" t="s">
        <v>69</v>
      </c>
      <c r="AAA66" s="207" t="s">
        <v>158</v>
      </c>
      <c r="AAB66" s="207" t="s">
        <v>158</v>
      </c>
      <c r="AAC66" s="207" t="s">
        <v>158</v>
      </c>
      <c r="AAD66" s="207" t="s">
        <v>158</v>
      </c>
      <c r="AAE66" s="207" t="s">
        <v>158</v>
      </c>
      <c r="AAF66" s="207" t="s">
        <v>158</v>
      </c>
      <c r="AAG66" s="207" t="s">
        <v>158</v>
      </c>
      <c r="AAH66" s="207" t="s">
        <v>158</v>
      </c>
      <c r="AAI66" s="207" t="s">
        <v>158</v>
      </c>
      <c r="AAJ66" s="207" t="s">
        <v>158</v>
      </c>
      <c r="AAK66" s="207" t="s">
        <v>158</v>
      </c>
      <c r="AAL66" s="207" t="s">
        <v>158</v>
      </c>
      <c r="AAM66" s="207" t="s">
        <v>158</v>
      </c>
      <c r="AAN66" s="207" t="s">
        <v>158</v>
      </c>
      <c r="AAO66" s="207" t="s">
        <v>158</v>
      </c>
      <c r="AAP66" s="207" t="s">
        <v>158</v>
      </c>
      <c r="AAQ66" s="207" t="s">
        <v>158</v>
      </c>
      <c r="AAR66" s="207" t="s">
        <v>158</v>
      </c>
      <c r="AAS66" s="207" t="s">
        <v>158</v>
      </c>
      <c r="AAT66" s="207" t="s">
        <v>158</v>
      </c>
      <c r="AAU66" s="207" t="s">
        <v>158</v>
      </c>
      <c r="AAV66" s="207" t="s">
        <v>158</v>
      </c>
      <c r="AAW66" s="207" t="s">
        <v>158</v>
      </c>
      <c r="AAX66" s="207" t="s">
        <v>158</v>
      </c>
      <c r="AAY66" s="207" t="s">
        <v>158</v>
      </c>
      <c r="AAZ66" s="207" t="s">
        <v>158</v>
      </c>
      <c r="ABA66" s="306">
        <f>(ÜBERSICHT!K66)</f>
        <v>0</v>
      </c>
      <c r="ABB66" s="195">
        <f>(ÜBERSICHT!L66)</f>
        <v>0</v>
      </c>
      <c r="ABC66" s="206">
        <f t="shared" si="123"/>
        <v>1</v>
      </c>
      <c r="ABD66" s="34">
        <f t="shared" si="124"/>
        <v>0</v>
      </c>
      <c r="ABE66" s="34">
        <f t="shared" si="125"/>
        <v>0</v>
      </c>
      <c r="ABF66" s="34">
        <f t="shared" si="126"/>
        <v>1</v>
      </c>
      <c r="ABG66" s="34">
        <f t="shared" si="127"/>
        <v>0</v>
      </c>
      <c r="ABH66" s="34">
        <f t="shared" si="128"/>
        <v>0</v>
      </c>
      <c r="ABI66" s="34">
        <f t="shared" si="129"/>
        <v>695</v>
      </c>
      <c r="ABJ66" s="73">
        <f t="shared" si="130"/>
        <v>696</v>
      </c>
      <c r="ABK66" s="28"/>
      <c r="ABL66" s="26"/>
      <c r="ABM66" s="26"/>
      <c r="ABN66" s="26"/>
      <c r="ABO66" s="28"/>
      <c r="ABP66" s="271" t="str">
        <f>(Mitglieder!C67)</f>
        <v>Zz-Freaky</v>
      </c>
      <c r="ABQ66" s="216">
        <f t="shared" si="103"/>
        <v>0</v>
      </c>
      <c r="ABR66" s="216" t="e">
        <f t="shared" si="104"/>
        <v>#DIV/0!</v>
      </c>
      <c r="ABS66" s="34">
        <f t="shared" si="131"/>
        <v>0</v>
      </c>
      <c r="ABT66" s="34">
        <f t="shared" si="132"/>
        <v>0</v>
      </c>
      <c r="ABU66" s="34">
        <f t="shared" si="133"/>
        <v>0</v>
      </c>
      <c r="ABV66" s="34">
        <f t="shared" si="134"/>
        <v>0</v>
      </c>
      <c r="ABW66" s="34">
        <f t="shared" si="135"/>
        <v>0</v>
      </c>
      <c r="ABX66" s="34">
        <f t="shared" si="136"/>
        <v>31</v>
      </c>
      <c r="ABY66" s="73">
        <f t="shared" si="16"/>
        <v>31</v>
      </c>
      <c r="ABZ66" s="216" t="e">
        <f t="shared" si="105"/>
        <v>#DIV/0!</v>
      </c>
      <c r="ACA66" s="34">
        <f t="shared" si="137"/>
        <v>0</v>
      </c>
      <c r="ACB66" s="34">
        <f t="shared" si="138"/>
        <v>0</v>
      </c>
      <c r="ACC66" s="34">
        <f t="shared" si="139"/>
        <v>0</v>
      </c>
      <c r="ACD66" s="34">
        <f t="shared" si="140"/>
        <v>0</v>
      </c>
      <c r="ACE66" s="34">
        <f t="shared" si="141"/>
        <v>0</v>
      </c>
      <c r="ACF66" s="34">
        <f t="shared" si="142"/>
        <v>31</v>
      </c>
      <c r="ACG66" s="73">
        <f t="shared" si="113"/>
        <v>31</v>
      </c>
      <c r="ACH66" s="216" t="e">
        <f t="shared" si="106"/>
        <v>#DIV/0!</v>
      </c>
      <c r="ACI66" s="34">
        <f t="shared" si="143"/>
        <v>0</v>
      </c>
      <c r="ACJ66" s="34">
        <f t="shared" si="144"/>
        <v>0</v>
      </c>
      <c r="ACK66" s="34">
        <f t="shared" si="145"/>
        <v>0</v>
      </c>
      <c r="ACL66" s="34">
        <f t="shared" si="146"/>
        <v>0</v>
      </c>
      <c r="ACM66" s="34">
        <f t="shared" si="147"/>
        <v>0</v>
      </c>
      <c r="ACN66" s="34">
        <f t="shared" si="148"/>
        <v>31</v>
      </c>
      <c r="ACO66" s="73">
        <f t="shared" si="114"/>
        <v>31</v>
      </c>
      <c r="ACP66" s="216" t="e">
        <f t="shared" si="107"/>
        <v>#DIV/0!</v>
      </c>
      <c r="ACQ66" s="34">
        <f t="shared" si="149"/>
        <v>0</v>
      </c>
      <c r="ACR66" s="34">
        <f t="shared" si="150"/>
        <v>0</v>
      </c>
      <c r="ACS66" s="34">
        <f t="shared" si="151"/>
        <v>0</v>
      </c>
      <c r="ACT66" s="34">
        <f t="shared" si="152"/>
        <v>0</v>
      </c>
      <c r="ACU66" s="34">
        <f t="shared" si="153"/>
        <v>0</v>
      </c>
      <c r="ACV66" s="34">
        <f t="shared" si="154"/>
        <v>30</v>
      </c>
      <c r="ACW66" s="73">
        <f t="shared" si="115"/>
        <v>30</v>
      </c>
      <c r="ACX66" s="216" t="e">
        <f t="shared" si="108"/>
        <v>#DIV/0!</v>
      </c>
      <c r="ACY66" s="34">
        <f t="shared" si="155"/>
        <v>0</v>
      </c>
      <c r="ACZ66" s="34">
        <f t="shared" si="156"/>
        <v>0</v>
      </c>
      <c r="ADA66" s="34">
        <f t="shared" si="157"/>
        <v>0</v>
      </c>
      <c r="ADB66" s="34">
        <f t="shared" si="158"/>
        <v>0</v>
      </c>
      <c r="ADC66" s="34">
        <f t="shared" si="159"/>
        <v>0</v>
      </c>
      <c r="ADD66" s="34">
        <f t="shared" si="160"/>
        <v>31</v>
      </c>
      <c r="ADE66" s="73">
        <f t="shared" si="116"/>
        <v>31</v>
      </c>
      <c r="ADF66" s="216" t="e">
        <f t="shared" si="109"/>
        <v>#DIV/0!</v>
      </c>
      <c r="ADG66" s="34">
        <f t="shared" si="161"/>
        <v>0</v>
      </c>
      <c r="ADH66" s="34">
        <f t="shared" si="162"/>
        <v>0</v>
      </c>
      <c r="ADI66" s="34">
        <f t="shared" si="163"/>
        <v>0</v>
      </c>
      <c r="ADJ66" s="34">
        <f t="shared" si="164"/>
        <v>0</v>
      </c>
      <c r="ADK66" s="34">
        <f t="shared" si="165"/>
        <v>0</v>
      </c>
      <c r="ADL66" s="34">
        <f t="shared" si="166"/>
        <v>30</v>
      </c>
      <c r="ADM66" s="73">
        <f t="shared" si="117"/>
        <v>30</v>
      </c>
      <c r="ADN66" s="216" t="e">
        <f t="shared" si="110"/>
        <v>#DIV/0!</v>
      </c>
      <c r="ADO66" s="34">
        <f t="shared" si="167"/>
        <v>0</v>
      </c>
      <c r="ADP66" s="34">
        <f t="shared" si="168"/>
        <v>0</v>
      </c>
      <c r="ADQ66" s="34">
        <f t="shared" si="169"/>
        <v>0</v>
      </c>
      <c r="ADR66" s="34">
        <f t="shared" si="170"/>
        <v>0</v>
      </c>
      <c r="ADS66" s="34">
        <f t="shared" si="171"/>
        <v>0</v>
      </c>
      <c r="ADT66" s="34">
        <f t="shared" si="172"/>
        <v>31</v>
      </c>
      <c r="ADU66" s="73">
        <f t="shared" si="118"/>
        <v>31</v>
      </c>
      <c r="ADV66" s="216" t="e">
        <f t="shared" si="111"/>
        <v>#DIV/0!</v>
      </c>
      <c r="ADW66" s="34">
        <f t="shared" si="72"/>
        <v>0</v>
      </c>
      <c r="ADX66" s="34">
        <f t="shared" si="73"/>
        <v>0</v>
      </c>
      <c r="ADY66" s="34">
        <f t="shared" si="74"/>
        <v>0</v>
      </c>
      <c r="ADZ66" s="34">
        <f t="shared" si="75"/>
        <v>0</v>
      </c>
      <c r="AEA66" s="34">
        <f t="shared" si="76"/>
        <v>0</v>
      </c>
      <c r="AEB66" s="34">
        <f t="shared" si="77"/>
        <v>31</v>
      </c>
      <c r="AEC66" s="73">
        <f t="shared" si="119"/>
        <v>31</v>
      </c>
      <c r="AED66" s="216">
        <f t="shared" si="112"/>
        <v>0</v>
      </c>
      <c r="AEE66" s="34">
        <f t="shared" si="79"/>
        <v>0</v>
      </c>
      <c r="AEF66" s="34">
        <f t="shared" si="80"/>
        <v>0</v>
      </c>
      <c r="AEG66" s="34">
        <f t="shared" si="81"/>
        <v>1</v>
      </c>
      <c r="AEH66" s="34">
        <f t="shared" si="82"/>
        <v>0</v>
      </c>
      <c r="AEI66" s="34">
        <f t="shared" si="83"/>
        <v>0</v>
      </c>
      <c r="AEJ66" s="34">
        <f t="shared" si="84"/>
        <v>9</v>
      </c>
      <c r="AEK66" s="73">
        <f t="shared" si="120"/>
        <v>10</v>
      </c>
    </row>
    <row r="67" spans="1:817" x14ac:dyDescent="0.3">
      <c r="A67" s="200"/>
      <c r="B67" s="290"/>
      <c r="C67" s="251" t="str">
        <f>(Mitglieder!C67)</f>
        <v>Zz-Freaky</v>
      </c>
      <c r="D67" s="171">
        <f t="shared" ref="D67:D77" si="173">100%/(ABJ67-ABG67-ABH67-ABI67)*ABD67</f>
        <v>0.94736842105263153</v>
      </c>
      <c r="E67" s="171">
        <f t="shared" ref="E67:E77" si="174">100%/(AEK67-AEH67-AEI67-AEJ67)*AEE67</f>
        <v>1</v>
      </c>
      <c r="F67" s="56"/>
      <c r="G67" s="207" t="s">
        <v>69</v>
      </c>
      <c r="H67" s="207" t="s">
        <v>69</v>
      </c>
      <c r="I67" s="207" t="s">
        <v>69</v>
      </c>
      <c r="J67" s="207" t="s">
        <v>69</v>
      </c>
      <c r="K67" s="207" t="s">
        <v>69</v>
      </c>
      <c r="L67" s="207" t="s">
        <v>69</v>
      </c>
      <c r="M67" s="207" t="s">
        <v>69</v>
      </c>
      <c r="N67" s="207" t="s">
        <v>69</v>
      </c>
      <c r="O67" s="207" t="s">
        <v>69</v>
      </c>
      <c r="P67" s="207" t="s">
        <v>69</v>
      </c>
      <c r="Q67" s="207" t="s">
        <v>69</v>
      </c>
      <c r="R67" s="207" t="s">
        <v>69</v>
      </c>
      <c r="S67" s="207" t="s">
        <v>69</v>
      </c>
      <c r="T67" s="207" t="s">
        <v>69</v>
      </c>
      <c r="U67" s="207" t="s">
        <v>69</v>
      </c>
      <c r="V67" s="207" t="s">
        <v>69</v>
      </c>
      <c r="W67" s="207" t="s">
        <v>69</v>
      </c>
      <c r="X67" s="207" t="s">
        <v>69</v>
      </c>
      <c r="Y67" s="207" t="s">
        <v>69</v>
      </c>
      <c r="Z67" s="207" t="s">
        <v>69</v>
      </c>
      <c r="AA67" s="207" t="s">
        <v>69</v>
      </c>
      <c r="AB67" s="207" t="s">
        <v>69</v>
      </c>
      <c r="AC67" s="207" t="s">
        <v>69</v>
      </c>
      <c r="AD67" s="207" t="s">
        <v>69</v>
      </c>
      <c r="AE67" s="207" t="s">
        <v>69</v>
      </c>
      <c r="AF67" s="207" t="s">
        <v>69</v>
      </c>
      <c r="AG67" s="207" t="s">
        <v>69</v>
      </c>
      <c r="AH67" s="207" t="s">
        <v>69</v>
      </c>
      <c r="AI67" s="207" t="s">
        <v>69</v>
      </c>
      <c r="AJ67" s="207" t="s">
        <v>69</v>
      </c>
      <c r="AK67" s="207" t="s">
        <v>69</v>
      </c>
      <c r="AL67" s="207" t="s">
        <v>69</v>
      </c>
      <c r="AM67" s="207" t="s">
        <v>69</v>
      </c>
      <c r="AN67" s="207" t="s">
        <v>69</v>
      </c>
      <c r="AO67" s="207" t="s">
        <v>69</v>
      </c>
      <c r="AP67" s="207" t="s">
        <v>69</v>
      </c>
      <c r="AQ67" s="207" t="s">
        <v>69</v>
      </c>
      <c r="AR67" s="207" t="s">
        <v>69</v>
      </c>
      <c r="AS67" s="207" t="s">
        <v>69</v>
      </c>
      <c r="AT67" s="207" t="s">
        <v>69</v>
      </c>
      <c r="AU67" s="207" t="s">
        <v>69</v>
      </c>
      <c r="AV67" s="207" t="s">
        <v>69</v>
      </c>
      <c r="AW67" s="207" t="s">
        <v>69</v>
      </c>
      <c r="AX67" s="207" t="s">
        <v>69</v>
      </c>
      <c r="AY67" s="207" t="s">
        <v>69</v>
      </c>
      <c r="AZ67" s="207" t="s">
        <v>69</v>
      </c>
      <c r="BA67" s="207" t="s">
        <v>69</v>
      </c>
      <c r="BB67" s="207" t="s">
        <v>69</v>
      </c>
      <c r="BC67" s="207" t="s">
        <v>69</v>
      </c>
      <c r="BD67" s="207" t="s">
        <v>69</v>
      </c>
      <c r="BE67" s="207" t="s">
        <v>69</v>
      </c>
      <c r="BF67" s="207" t="s">
        <v>69</v>
      </c>
      <c r="BG67" s="207" t="s">
        <v>69</v>
      </c>
      <c r="BH67" s="207" t="s">
        <v>69</v>
      </c>
      <c r="BI67" s="207" t="s">
        <v>69</v>
      </c>
      <c r="BJ67" s="207" t="s">
        <v>69</v>
      </c>
      <c r="BK67" s="207" t="s">
        <v>69</v>
      </c>
      <c r="BL67" s="207" t="s">
        <v>69</v>
      </c>
      <c r="BM67" s="207" t="s">
        <v>69</v>
      </c>
      <c r="BN67" s="207" t="s">
        <v>69</v>
      </c>
      <c r="BO67" s="207" t="s">
        <v>69</v>
      </c>
      <c r="BP67" s="207" t="s">
        <v>69</v>
      </c>
      <c r="BQ67" s="207" t="s">
        <v>69</v>
      </c>
      <c r="BR67" s="207" t="s">
        <v>69</v>
      </c>
      <c r="BS67" s="207" t="s">
        <v>69</v>
      </c>
      <c r="BT67" s="207" t="s">
        <v>69</v>
      </c>
      <c r="BU67" s="207" t="s">
        <v>69</v>
      </c>
      <c r="BV67" s="207" t="s">
        <v>69</v>
      </c>
      <c r="BW67" s="207" t="s">
        <v>69</v>
      </c>
      <c r="BX67" s="207" t="s">
        <v>69</v>
      </c>
      <c r="BY67" s="207" t="s">
        <v>69</v>
      </c>
      <c r="BZ67" s="207" t="s">
        <v>69</v>
      </c>
      <c r="CA67" s="207" t="s">
        <v>69</v>
      </c>
      <c r="CB67" s="207" t="s">
        <v>69</v>
      </c>
      <c r="CC67" s="207" t="s">
        <v>69</v>
      </c>
      <c r="CD67" s="207" t="s">
        <v>69</v>
      </c>
      <c r="CE67" s="207" t="s">
        <v>69</v>
      </c>
      <c r="CF67" s="207" t="s">
        <v>69</v>
      </c>
      <c r="CG67" s="207" t="s">
        <v>69</v>
      </c>
      <c r="CH67" s="207" t="s">
        <v>69</v>
      </c>
      <c r="CI67" s="207" t="s">
        <v>69</v>
      </c>
      <c r="CJ67" s="207" t="s">
        <v>69</v>
      </c>
      <c r="CK67" s="207" t="s">
        <v>69</v>
      </c>
      <c r="CL67" s="207" t="s">
        <v>69</v>
      </c>
      <c r="CM67" s="207" t="s">
        <v>69</v>
      </c>
      <c r="CN67" s="207" t="s">
        <v>69</v>
      </c>
      <c r="CO67" s="207" t="s">
        <v>69</v>
      </c>
      <c r="CP67" s="207" t="s">
        <v>69</v>
      </c>
      <c r="CQ67" s="207" t="s">
        <v>69</v>
      </c>
      <c r="CR67" s="207" t="s">
        <v>69</v>
      </c>
      <c r="CS67" s="207" t="s">
        <v>69</v>
      </c>
      <c r="CT67" s="207" t="s">
        <v>69</v>
      </c>
      <c r="CU67" s="207" t="s">
        <v>69</v>
      </c>
      <c r="CV67" s="207" t="s">
        <v>69</v>
      </c>
      <c r="CW67" s="207" t="s">
        <v>69</v>
      </c>
      <c r="CX67" s="207" t="s">
        <v>69</v>
      </c>
      <c r="CY67" s="207" t="s">
        <v>69</v>
      </c>
      <c r="CZ67" s="207" t="s">
        <v>69</v>
      </c>
      <c r="DA67" s="207" t="s">
        <v>69</v>
      </c>
      <c r="DB67" s="207" t="s">
        <v>69</v>
      </c>
      <c r="DC67" s="207" t="s">
        <v>69</v>
      </c>
      <c r="DD67" s="207" t="s">
        <v>69</v>
      </c>
      <c r="DE67" s="207" t="s">
        <v>69</v>
      </c>
      <c r="DF67" s="207" t="s">
        <v>69</v>
      </c>
      <c r="DG67" s="207" t="s">
        <v>69</v>
      </c>
      <c r="DH67" s="207" t="s">
        <v>69</v>
      </c>
      <c r="DI67" s="207" t="s">
        <v>69</v>
      </c>
      <c r="DJ67" s="207" t="s">
        <v>69</v>
      </c>
      <c r="DK67" s="207" t="s">
        <v>69</v>
      </c>
      <c r="DL67" s="207" t="s">
        <v>69</v>
      </c>
      <c r="DM67" s="207" t="s">
        <v>69</v>
      </c>
      <c r="DN67" s="207" t="s">
        <v>69</v>
      </c>
      <c r="DO67" s="207" t="s">
        <v>69</v>
      </c>
      <c r="DP67" s="207" t="s">
        <v>69</v>
      </c>
      <c r="DQ67" s="207" t="s">
        <v>69</v>
      </c>
      <c r="DR67" s="207" t="s">
        <v>69</v>
      </c>
      <c r="DS67" s="207" t="s">
        <v>69</v>
      </c>
      <c r="DT67" s="207" t="s">
        <v>69</v>
      </c>
      <c r="DU67" s="207" t="s">
        <v>69</v>
      </c>
      <c r="DV67" s="207" t="s">
        <v>69</v>
      </c>
      <c r="DW67" s="207" t="s">
        <v>69</v>
      </c>
      <c r="DX67" s="207" t="s">
        <v>69</v>
      </c>
      <c r="DY67" s="207" t="s">
        <v>69</v>
      </c>
      <c r="DZ67" s="207" t="s">
        <v>69</v>
      </c>
      <c r="EA67" s="207" t="s">
        <v>69</v>
      </c>
      <c r="EB67" s="207" t="s">
        <v>69</v>
      </c>
      <c r="EC67" s="207" t="s">
        <v>69</v>
      </c>
      <c r="ED67" s="207" t="s">
        <v>69</v>
      </c>
      <c r="EE67" s="207" t="s">
        <v>69</v>
      </c>
      <c r="EF67" s="207" t="s">
        <v>69</v>
      </c>
      <c r="EG67" s="207" t="s">
        <v>69</v>
      </c>
      <c r="EH67" s="207" t="s">
        <v>69</v>
      </c>
      <c r="EI67" s="207" t="s">
        <v>69</v>
      </c>
      <c r="EJ67" s="207" t="s">
        <v>69</v>
      </c>
      <c r="EK67" s="207" t="s">
        <v>69</v>
      </c>
      <c r="EL67" s="207" t="s">
        <v>69</v>
      </c>
      <c r="EM67" s="207" t="s">
        <v>69</v>
      </c>
      <c r="EN67" s="207" t="s">
        <v>69</v>
      </c>
      <c r="EO67" s="207" t="s">
        <v>69</v>
      </c>
      <c r="EP67" s="207" t="s">
        <v>69</v>
      </c>
      <c r="EQ67" s="207" t="s">
        <v>69</v>
      </c>
      <c r="ER67" s="207" t="s">
        <v>69</v>
      </c>
      <c r="ES67" s="207" t="s">
        <v>69</v>
      </c>
      <c r="ET67" s="207" t="s">
        <v>69</v>
      </c>
      <c r="EU67" s="207" t="s">
        <v>69</v>
      </c>
      <c r="EV67" s="207" t="s">
        <v>69</v>
      </c>
      <c r="EW67" s="207" t="s">
        <v>69</v>
      </c>
      <c r="EX67" s="207" t="s">
        <v>69</v>
      </c>
      <c r="EY67" s="207" t="s">
        <v>69</v>
      </c>
      <c r="EZ67" s="207" t="s">
        <v>69</v>
      </c>
      <c r="FA67" s="207" t="s">
        <v>69</v>
      </c>
      <c r="FB67" s="207" t="s">
        <v>69</v>
      </c>
      <c r="FC67" s="207" t="s">
        <v>69</v>
      </c>
      <c r="FD67" s="207" t="s">
        <v>69</v>
      </c>
      <c r="FE67" s="207" t="s">
        <v>69</v>
      </c>
      <c r="FF67" s="207" t="s">
        <v>69</v>
      </c>
      <c r="FG67" s="207" t="s">
        <v>69</v>
      </c>
      <c r="FH67" s="207" t="s">
        <v>69</v>
      </c>
      <c r="FI67" s="207" t="s">
        <v>69</v>
      </c>
      <c r="FJ67" s="207" t="s">
        <v>69</v>
      </c>
      <c r="FK67" s="207" t="s">
        <v>69</v>
      </c>
      <c r="FL67" s="207" t="s">
        <v>69</v>
      </c>
      <c r="FM67" s="207" t="s">
        <v>69</v>
      </c>
      <c r="FN67" s="207" t="s">
        <v>69</v>
      </c>
      <c r="FO67" s="207" t="s">
        <v>69</v>
      </c>
      <c r="FP67" s="207" t="s">
        <v>69</v>
      </c>
      <c r="FQ67" s="207" t="s">
        <v>69</v>
      </c>
      <c r="FR67" s="207" t="s">
        <v>69</v>
      </c>
      <c r="FS67" s="207" t="s">
        <v>69</v>
      </c>
      <c r="FT67" s="207" t="s">
        <v>69</v>
      </c>
      <c r="FU67" s="207" t="s">
        <v>69</v>
      </c>
      <c r="FV67" s="207" t="s">
        <v>69</v>
      </c>
      <c r="FW67" s="207" t="s">
        <v>69</v>
      </c>
      <c r="FX67" s="207" t="s">
        <v>69</v>
      </c>
      <c r="FY67" s="207" t="s">
        <v>69</v>
      </c>
      <c r="FZ67" s="207" t="s">
        <v>69</v>
      </c>
      <c r="GA67" s="207" t="s">
        <v>69</v>
      </c>
      <c r="GB67" s="207" t="s">
        <v>69</v>
      </c>
      <c r="GC67" s="207" t="s">
        <v>69</v>
      </c>
      <c r="GD67" s="207" t="s">
        <v>69</v>
      </c>
      <c r="GE67" s="207" t="s">
        <v>69</v>
      </c>
      <c r="GF67" s="207" t="s">
        <v>69</v>
      </c>
      <c r="GG67" s="207" t="s">
        <v>69</v>
      </c>
      <c r="GH67" s="207" t="s">
        <v>69</v>
      </c>
      <c r="GI67" s="207" t="s">
        <v>69</v>
      </c>
      <c r="GJ67" s="207" t="s">
        <v>69</v>
      </c>
      <c r="GK67" s="207" t="s">
        <v>69</v>
      </c>
      <c r="GL67" s="207" t="s">
        <v>69</v>
      </c>
      <c r="GM67" s="207" t="s">
        <v>69</v>
      </c>
      <c r="GN67" s="207" t="s">
        <v>69</v>
      </c>
      <c r="GO67" s="207" t="s">
        <v>69</v>
      </c>
      <c r="GP67" s="207" t="s">
        <v>69</v>
      </c>
      <c r="GQ67" s="207" t="s">
        <v>69</v>
      </c>
      <c r="GR67" s="207" t="s">
        <v>69</v>
      </c>
      <c r="GS67" s="207" t="s">
        <v>69</v>
      </c>
      <c r="GT67" s="207" t="s">
        <v>69</v>
      </c>
      <c r="GU67" s="207" t="s">
        <v>69</v>
      </c>
      <c r="GV67" s="207" t="s">
        <v>69</v>
      </c>
      <c r="GW67" s="207" t="s">
        <v>69</v>
      </c>
      <c r="GX67" s="207" t="s">
        <v>69</v>
      </c>
      <c r="GY67" s="207" t="s">
        <v>69</v>
      </c>
      <c r="GZ67" s="207" t="s">
        <v>69</v>
      </c>
      <c r="HA67" s="207" t="s">
        <v>69</v>
      </c>
      <c r="HB67" s="207" t="s">
        <v>69</v>
      </c>
      <c r="HC67" s="207" t="s">
        <v>69</v>
      </c>
      <c r="HD67" s="207" t="s">
        <v>69</v>
      </c>
      <c r="HE67" s="207" t="s">
        <v>69</v>
      </c>
      <c r="HF67" s="207" t="s">
        <v>69</v>
      </c>
      <c r="HG67" s="207" t="s">
        <v>69</v>
      </c>
      <c r="HH67" s="207" t="s">
        <v>69</v>
      </c>
      <c r="HI67" s="207" t="s">
        <v>69</v>
      </c>
      <c r="HJ67" s="207" t="s">
        <v>69</v>
      </c>
      <c r="HK67" s="207" t="s">
        <v>69</v>
      </c>
      <c r="HL67" s="207" t="s">
        <v>69</v>
      </c>
      <c r="HM67" s="207" t="s">
        <v>69</v>
      </c>
      <c r="HN67" s="207" t="s">
        <v>69</v>
      </c>
      <c r="HO67" s="207" t="s">
        <v>69</v>
      </c>
      <c r="HP67" s="207" t="s">
        <v>69</v>
      </c>
      <c r="HQ67" s="207" t="s">
        <v>69</v>
      </c>
      <c r="HR67" s="207" t="s">
        <v>69</v>
      </c>
      <c r="HS67" s="207" t="s">
        <v>69</v>
      </c>
      <c r="HT67" s="207" t="s">
        <v>69</v>
      </c>
      <c r="HU67" s="207" t="s">
        <v>69</v>
      </c>
      <c r="HV67" s="207" t="s">
        <v>69</v>
      </c>
      <c r="HW67" s="207" t="s">
        <v>69</v>
      </c>
      <c r="HX67" s="207" t="s">
        <v>69</v>
      </c>
      <c r="HY67" s="207" t="s">
        <v>69</v>
      </c>
      <c r="HZ67" s="207" t="s">
        <v>69</v>
      </c>
      <c r="IA67" s="207" t="s">
        <v>69</v>
      </c>
      <c r="IB67" s="207" t="s">
        <v>69</v>
      </c>
      <c r="IC67" s="207" t="s">
        <v>69</v>
      </c>
      <c r="ID67" s="207" t="s">
        <v>69</v>
      </c>
      <c r="IE67" s="207" t="s">
        <v>69</v>
      </c>
      <c r="IF67" s="207" t="s">
        <v>69</v>
      </c>
      <c r="IG67" s="207" t="s">
        <v>69</v>
      </c>
      <c r="IH67" s="207" t="s">
        <v>69</v>
      </c>
      <c r="II67" s="207" t="s">
        <v>69</v>
      </c>
      <c r="IJ67" s="207" t="s">
        <v>69</v>
      </c>
      <c r="IK67" s="207" t="s">
        <v>69</v>
      </c>
      <c r="IL67" s="207" t="s">
        <v>69</v>
      </c>
      <c r="IM67" s="207" t="s">
        <v>69</v>
      </c>
      <c r="IN67" s="207" t="s">
        <v>69</v>
      </c>
      <c r="IO67" s="207" t="s">
        <v>69</v>
      </c>
      <c r="IP67" s="207" t="s">
        <v>69</v>
      </c>
      <c r="IQ67" s="207" t="s">
        <v>69</v>
      </c>
      <c r="IR67" s="207" t="s">
        <v>69</v>
      </c>
      <c r="IS67" s="207" t="s">
        <v>69</v>
      </c>
      <c r="IT67" s="207" t="s">
        <v>69</v>
      </c>
      <c r="IU67" s="207" t="s">
        <v>69</v>
      </c>
      <c r="IV67" s="207" t="s">
        <v>69</v>
      </c>
      <c r="IW67" s="207" t="s">
        <v>69</v>
      </c>
      <c r="IX67" s="207" t="s">
        <v>69</v>
      </c>
      <c r="IY67" s="207" t="s">
        <v>69</v>
      </c>
      <c r="IZ67" s="207" t="s">
        <v>69</v>
      </c>
      <c r="JA67" s="207" t="s">
        <v>69</v>
      </c>
      <c r="JB67" s="207" t="s">
        <v>69</v>
      </c>
      <c r="JC67" s="207" t="s">
        <v>69</v>
      </c>
      <c r="JD67" s="207" t="s">
        <v>69</v>
      </c>
      <c r="JE67" s="207" t="s">
        <v>69</v>
      </c>
      <c r="JF67" s="207" t="s">
        <v>69</v>
      </c>
      <c r="JG67" s="207" t="s">
        <v>69</v>
      </c>
      <c r="JH67" s="207" t="s">
        <v>69</v>
      </c>
      <c r="JI67" s="207" t="s">
        <v>69</v>
      </c>
      <c r="JJ67" s="207" t="s">
        <v>69</v>
      </c>
      <c r="JK67" s="207" t="s">
        <v>69</v>
      </c>
      <c r="JL67" s="207" t="s">
        <v>69</v>
      </c>
      <c r="JM67" s="207" t="s">
        <v>69</v>
      </c>
      <c r="JN67" s="207" t="s">
        <v>69</v>
      </c>
      <c r="JO67" s="207" t="s">
        <v>69</v>
      </c>
      <c r="JP67" s="207" t="s">
        <v>69</v>
      </c>
      <c r="JQ67" s="207" t="s">
        <v>69</v>
      </c>
      <c r="JR67" s="207" t="s">
        <v>69</v>
      </c>
      <c r="JS67" s="207" t="s">
        <v>69</v>
      </c>
      <c r="JT67" s="207" t="s">
        <v>69</v>
      </c>
      <c r="JU67" s="207" t="s">
        <v>69</v>
      </c>
      <c r="JV67" s="207" t="s">
        <v>69</v>
      </c>
      <c r="JW67" s="207" t="s">
        <v>69</v>
      </c>
      <c r="JX67" s="207" t="s">
        <v>69</v>
      </c>
      <c r="JY67" s="207" t="s">
        <v>69</v>
      </c>
      <c r="JZ67" s="207" t="s">
        <v>69</v>
      </c>
      <c r="KA67" s="207" t="s">
        <v>69</v>
      </c>
      <c r="KB67" s="207" t="s">
        <v>69</v>
      </c>
      <c r="KC67" s="207" t="s">
        <v>69</v>
      </c>
      <c r="KD67" s="207" t="s">
        <v>69</v>
      </c>
      <c r="KE67" s="207" t="s">
        <v>69</v>
      </c>
      <c r="KF67" s="207" t="s">
        <v>69</v>
      </c>
      <c r="KG67" s="207" t="s">
        <v>69</v>
      </c>
      <c r="KH67" s="207" t="s">
        <v>69</v>
      </c>
      <c r="KI67" s="207" t="s">
        <v>69</v>
      </c>
      <c r="KJ67" s="207" t="s">
        <v>69</v>
      </c>
      <c r="KK67" s="207" t="s">
        <v>69</v>
      </c>
      <c r="KL67" s="207" t="s">
        <v>69</v>
      </c>
      <c r="KM67" s="207" t="s">
        <v>69</v>
      </c>
      <c r="KN67" s="207" t="s">
        <v>69</v>
      </c>
      <c r="KO67" s="207" t="s">
        <v>69</v>
      </c>
      <c r="KP67" s="207" t="s">
        <v>69</v>
      </c>
      <c r="KQ67" s="207" t="s">
        <v>69</v>
      </c>
      <c r="KR67" s="207" t="s">
        <v>69</v>
      </c>
      <c r="KS67" s="207" t="s">
        <v>69</v>
      </c>
      <c r="KT67" s="207" t="s">
        <v>69</v>
      </c>
      <c r="KU67" s="207" t="s">
        <v>69</v>
      </c>
      <c r="KV67" s="207" t="s">
        <v>69</v>
      </c>
      <c r="KW67" s="207" t="s">
        <v>69</v>
      </c>
      <c r="KX67" s="207" t="s">
        <v>69</v>
      </c>
      <c r="KY67" s="207" t="s">
        <v>69</v>
      </c>
      <c r="KZ67" s="207" t="s">
        <v>69</v>
      </c>
      <c r="LA67" s="207" t="s">
        <v>69</v>
      </c>
      <c r="LB67" s="207" t="s">
        <v>69</v>
      </c>
      <c r="LC67" s="207" t="s">
        <v>69</v>
      </c>
      <c r="LD67" s="207" t="s">
        <v>69</v>
      </c>
      <c r="LE67" s="207" t="s">
        <v>69</v>
      </c>
      <c r="LF67" s="207" t="s">
        <v>69</v>
      </c>
      <c r="LG67" s="207" t="s">
        <v>69</v>
      </c>
      <c r="LH67" s="207" t="s">
        <v>69</v>
      </c>
      <c r="LI67" s="207" t="s">
        <v>69</v>
      </c>
      <c r="LJ67" s="207" t="s">
        <v>69</v>
      </c>
      <c r="LK67" s="207" t="s">
        <v>69</v>
      </c>
      <c r="LL67" s="207" t="s">
        <v>69</v>
      </c>
      <c r="LM67" s="207" t="s">
        <v>69</v>
      </c>
      <c r="LN67" s="207" t="s">
        <v>69</v>
      </c>
      <c r="LO67" s="207" t="s">
        <v>69</v>
      </c>
      <c r="LP67" s="207" t="s">
        <v>69</v>
      </c>
      <c r="LQ67" s="207" t="s">
        <v>69</v>
      </c>
      <c r="LR67" s="207" t="s">
        <v>69</v>
      </c>
      <c r="LS67" s="207" t="s">
        <v>69</v>
      </c>
      <c r="LT67" s="207" t="s">
        <v>69</v>
      </c>
      <c r="LU67" s="207" t="s">
        <v>69</v>
      </c>
      <c r="LV67" s="207" t="s">
        <v>69</v>
      </c>
      <c r="LW67" s="207" t="s">
        <v>69</v>
      </c>
      <c r="LX67" s="207" t="s">
        <v>69</v>
      </c>
      <c r="LY67" s="207" t="s">
        <v>69</v>
      </c>
      <c r="LZ67" s="207" t="s">
        <v>69</v>
      </c>
      <c r="MA67" s="207" t="s">
        <v>69</v>
      </c>
      <c r="MB67" s="207" t="s">
        <v>69</v>
      </c>
      <c r="MC67" s="207" t="s">
        <v>69</v>
      </c>
      <c r="MD67" s="207" t="s">
        <v>69</v>
      </c>
      <c r="ME67" s="207" t="s">
        <v>69</v>
      </c>
      <c r="MF67" s="207" t="s">
        <v>69</v>
      </c>
      <c r="MG67" s="207" t="s">
        <v>69</v>
      </c>
      <c r="MH67" s="207" t="s">
        <v>69</v>
      </c>
      <c r="MI67" s="207" t="s">
        <v>69</v>
      </c>
      <c r="MJ67" s="207" t="s">
        <v>69</v>
      </c>
      <c r="MK67" s="207" t="s">
        <v>69</v>
      </c>
      <c r="ML67" s="207" t="s">
        <v>69</v>
      </c>
      <c r="MM67" s="207" t="s">
        <v>69</v>
      </c>
      <c r="MN67" s="207" t="s">
        <v>69</v>
      </c>
      <c r="MO67" s="207" t="s">
        <v>69</v>
      </c>
      <c r="MP67" s="207" t="s">
        <v>69</v>
      </c>
      <c r="MQ67" s="207" t="s">
        <v>69</v>
      </c>
      <c r="MR67" s="207" t="s">
        <v>69</v>
      </c>
      <c r="MS67" s="207" t="s">
        <v>69</v>
      </c>
      <c r="MT67" s="207" t="s">
        <v>69</v>
      </c>
      <c r="MU67" s="207" t="s">
        <v>69</v>
      </c>
      <c r="MV67" s="207" t="s">
        <v>69</v>
      </c>
      <c r="MW67" s="207" t="s">
        <v>69</v>
      </c>
      <c r="MX67" s="207" t="s">
        <v>69</v>
      </c>
      <c r="MY67" s="207" t="s">
        <v>69</v>
      </c>
      <c r="MZ67" s="207" t="s">
        <v>69</v>
      </c>
      <c r="NA67" s="207" t="s">
        <v>69</v>
      </c>
      <c r="NB67" s="207" t="s">
        <v>69</v>
      </c>
      <c r="NC67" s="207" t="s">
        <v>69</v>
      </c>
      <c r="ND67" s="207" t="s">
        <v>69</v>
      </c>
      <c r="NE67" s="207" t="s">
        <v>69</v>
      </c>
      <c r="NF67" s="207" t="s">
        <v>69</v>
      </c>
      <c r="NG67" s="207" t="s">
        <v>69</v>
      </c>
      <c r="NH67" s="207" t="s">
        <v>69</v>
      </c>
      <c r="NI67" s="207" t="s">
        <v>69</v>
      </c>
      <c r="NJ67" s="207" t="s">
        <v>69</v>
      </c>
      <c r="NK67" s="207" t="s">
        <v>69</v>
      </c>
      <c r="NL67" s="207" t="s">
        <v>69</v>
      </c>
      <c r="NM67" s="207" t="s">
        <v>69</v>
      </c>
      <c r="NN67" s="207" t="s">
        <v>69</v>
      </c>
      <c r="NO67" s="207" t="s">
        <v>69</v>
      </c>
      <c r="NP67" s="207" t="s">
        <v>69</v>
      </c>
      <c r="NQ67" s="207" t="s">
        <v>69</v>
      </c>
      <c r="NR67" s="207" t="s">
        <v>69</v>
      </c>
      <c r="NS67" s="207" t="s">
        <v>69</v>
      </c>
      <c r="NT67" s="207" t="s">
        <v>69</v>
      </c>
      <c r="NU67" s="207" t="s">
        <v>69</v>
      </c>
      <c r="NV67" s="207" t="s">
        <v>69</v>
      </c>
      <c r="NW67" s="207" t="s">
        <v>69</v>
      </c>
      <c r="NX67" s="207" t="s">
        <v>69</v>
      </c>
      <c r="NY67" s="207" t="s">
        <v>69</v>
      </c>
      <c r="NZ67" s="207" t="s">
        <v>69</v>
      </c>
      <c r="OA67" s="207" t="s">
        <v>69</v>
      </c>
      <c r="OB67" s="207" t="s">
        <v>69</v>
      </c>
      <c r="OC67" s="207" t="s">
        <v>69</v>
      </c>
      <c r="OD67" s="207" t="s">
        <v>69</v>
      </c>
      <c r="OE67" s="207" t="s">
        <v>69</v>
      </c>
      <c r="OF67" s="207" t="s">
        <v>69</v>
      </c>
      <c r="OG67" s="207" t="s">
        <v>69</v>
      </c>
      <c r="OH67" s="207" t="s">
        <v>69</v>
      </c>
      <c r="OI67" s="207" t="s">
        <v>69</v>
      </c>
      <c r="OJ67" s="207" t="s">
        <v>69</v>
      </c>
      <c r="OK67" s="207" t="s">
        <v>69</v>
      </c>
      <c r="OL67" s="207" t="s">
        <v>69</v>
      </c>
      <c r="OM67" s="207" t="s">
        <v>69</v>
      </c>
      <c r="ON67" s="207" t="s">
        <v>69</v>
      </c>
      <c r="OO67" s="207" t="s">
        <v>69</v>
      </c>
      <c r="OP67" s="207" t="s">
        <v>69</v>
      </c>
      <c r="OQ67" s="207" t="s">
        <v>69</v>
      </c>
      <c r="OR67" s="207" t="s">
        <v>69</v>
      </c>
      <c r="OS67" s="207" t="s">
        <v>69</v>
      </c>
      <c r="OT67" s="207" t="s">
        <v>69</v>
      </c>
      <c r="OU67" s="207" t="s">
        <v>69</v>
      </c>
      <c r="OV67" s="207" t="s">
        <v>69</v>
      </c>
      <c r="OW67" s="207" t="s">
        <v>69</v>
      </c>
      <c r="OX67" s="207" t="s">
        <v>69</v>
      </c>
      <c r="OY67" s="207" t="s">
        <v>69</v>
      </c>
      <c r="OZ67" s="207" t="s">
        <v>69</v>
      </c>
      <c r="PA67" s="207" t="s">
        <v>69</v>
      </c>
      <c r="PB67" s="207" t="s">
        <v>69</v>
      </c>
      <c r="PC67" s="207" t="s">
        <v>69</v>
      </c>
      <c r="PD67" s="207" t="s">
        <v>69</v>
      </c>
      <c r="PE67" s="207" t="s">
        <v>69</v>
      </c>
      <c r="PF67" s="207" t="s">
        <v>69</v>
      </c>
      <c r="PG67" s="207" t="s">
        <v>69</v>
      </c>
      <c r="PH67" s="207" t="s">
        <v>69</v>
      </c>
      <c r="PI67" s="207" t="s">
        <v>69</v>
      </c>
      <c r="PJ67" s="207" t="s">
        <v>69</v>
      </c>
      <c r="PK67" s="207" t="s">
        <v>69</v>
      </c>
      <c r="PL67" s="207" t="s">
        <v>69</v>
      </c>
      <c r="PM67" s="207" t="s">
        <v>69</v>
      </c>
      <c r="PN67" s="207" t="s">
        <v>69</v>
      </c>
      <c r="PO67" s="207" t="s">
        <v>69</v>
      </c>
      <c r="PP67" s="207" t="s">
        <v>69</v>
      </c>
      <c r="PQ67" s="207" t="s">
        <v>69</v>
      </c>
      <c r="PR67" s="207" t="s">
        <v>69</v>
      </c>
      <c r="PS67" s="207" t="s">
        <v>69</v>
      </c>
      <c r="PT67" s="207" t="s">
        <v>69</v>
      </c>
      <c r="PU67" s="207" t="s">
        <v>69</v>
      </c>
      <c r="PV67" s="207" t="s">
        <v>69</v>
      </c>
      <c r="PW67" s="207" t="s">
        <v>69</v>
      </c>
      <c r="PX67" s="207" t="s">
        <v>69</v>
      </c>
      <c r="PY67" s="207" t="s">
        <v>69</v>
      </c>
      <c r="PZ67" s="207" t="s">
        <v>69</v>
      </c>
      <c r="QA67" s="207" t="s">
        <v>69</v>
      </c>
      <c r="QB67" s="207" t="s">
        <v>69</v>
      </c>
      <c r="QC67" s="207" t="s">
        <v>69</v>
      </c>
      <c r="QD67" s="207" t="s">
        <v>69</v>
      </c>
      <c r="QE67" s="207" t="s">
        <v>69</v>
      </c>
      <c r="QF67" s="207" t="s">
        <v>69</v>
      </c>
      <c r="QG67" s="207" t="s">
        <v>69</v>
      </c>
      <c r="QH67" s="207" t="s">
        <v>69</v>
      </c>
      <c r="QI67" s="207" t="s">
        <v>69</v>
      </c>
      <c r="QJ67" s="207" t="s">
        <v>69</v>
      </c>
      <c r="QK67" s="207" t="s">
        <v>69</v>
      </c>
      <c r="QL67" s="207" t="s">
        <v>69</v>
      </c>
      <c r="QM67" s="207" t="s">
        <v>69</v>
      </c>
      <c r="QN67" s="207" t="s">
        <v>69</v>
      </c>
      <c r="QO67" s="207" t="s">
        <v>69</v>
      </c>
      <c r="QP67" s="207" t="s">
        <v>69</v>
      </c>
      <c r="QQ67" s="207" t="s">
        <v>69</v>
      </c>
      <c r="QR67" s="207" t="s">
        <v>69</v>
      </c>
      <c r="QS67" s="207" t="s">
        <v>69</v>
      </c>
      <c r="QT67" s="207" t="s">
        <v>69</v>
      </c>
      <c r="QU67" s="207" t="s">
        <v>69</v>
      </c>
      <c r="QV67" s="207" t="s">
        <v>69</v>
      </c>
      <c r="QW67" s="207" t="s">
        <v>69</v>
      </c>
      <c r="QX67" s="207" t="s">
        <v>69</v>
      </c>
      <c r="QY67" s="207" t="s">
        <v>69</v>
      </c>
      <c r="QZ67" s="207" t="s">
        <v>69</v>
      </c>
      <c r="RA67" s="207" t="s">
        <v>69</v>
      </c>
      <c r="RB67" s="207" t="s">
        <v>69</v>
      </c>
      <c r="RC67" s="207" t="s">
        <v>69</v>
      </c>
      <c r="RD67" s="207" t="s">
        <v>69</v>
      </c>
      <c r="RE67" s="207" t="s">
        <v>69</v>
      </c>
      <c r="RF67" s="207" t="s">
        <v>69</v>
      </c>
      <c r="RG67" s="207" t="s">
        <v>69</v>
      </c>
      <c r="RH67" s="207" t="s">
        <v>69</v>
      </c>
      <c r="RI67" s="207" t="s">
        <v>69</v>
      </c>
      <c r="RJ67" s="207" t="s">
        <v>69</v>
      </c>
      <c r="RK67" s="207" t="s">
        <v>69</v>
      </c>
      <c r="RL67" s="207" t="s">
        <v>69</v>
      </c>
      <c r="RM67" s="207" t="s">
        <v>69</v>
      </c>
      <c r="RN67" s="207" t="s">
        <v>69</v>
      </c>
      <c r="RO67" s="207" t="s">
        <v>69</v>
      </c>
      <c r="RP67" s="207" t="s">
        <v>69</v>
      </c>
      <c r="RQ67" s="207" t="s">
        <v>69</v>
      </c>
      <c r="RR67" s="207" t="s">
        <v>69</v>
      </c>
      <c r="RS67" s="207" t="s">
        <v>69</v>
      </c>
      <c r="RT67" s="207" t="s">
        <v>69</v>
      </c>
      <c r="RU67" s="207" t="s">
        <v>69</v>
      </c>
      <c r="RV67" s="207" t="s">
        <v>69</v>
      </c>
      <c r="RW67" s="207" t="s">
        <v>69</v>
      </c>
      <c r="RX67" s="207" t="s">
        <v>69</v>
      </c>
      <c r="RY67" s="207" t="s">
        <v>69</v>
      </c>
      <c r="RZ67" s="207" t="s">
        <v>69</v>
      </c>
      <c r="SA67" s="207" t="s">
        <v>69</v>
      </c>
      <c r="SB67" s="207" t="s">
        <v>69</v>
      </c>
      <c r="SC67" s="207" t="s">
        <v>69</v>
      </c>
      <c r="SD67" s="207" t="s">
        <v>69</v>
      </c>
      <c r="SE67" s="207" t="s">
        <v>69</v>
      </c>
      <c r="SF67" s="207" t="s">
        <v>69</v>
      </c>
      <c r="SG67" s="207" t="s">
        <v>69</v>
      </c>
      <c r="SH67" s="207" t="s">
        <v>69</v>
      </c>
      <c r="SI67" s="207" t="s">
        <v>69</v>
      </c>
      <c r="SJ67" s="207" t="s">
        <v>69</v>
      </c>
      <c r="SK67" s="207" t="s">
        <v>69</v>
      </c>
      <c r="SL67" s="207" t="s">
        <v>69</v>
      </c>
      <c r="SM67" s="207" t="s">
        <v>69</v>
      </c>
      <c r="SN67" s="207" t="s">
        <v>69</v>
      </c>
      <c r="SO67" s="207" t="s">
        <v>69</v>
      </c>
      <c r="SP67" s="207" t="s">
        <v>69</v>
      </c>
      <c r="SQ67" s="207" t="s">
        <v>69</v>
      </c>
      <c r="SR67" s="207" t="s">
        <v>69</v>
      </c>
      <c r="SS67" s="207" t="s">
        <v>69</v>
      </c>
      <c r="ST67" s="207" t="s">
        <v>69</v>
      </c>
      <c r="SU67" s="207" t="s">
        <v>69</v>
      </c>
      <c r="SV67" s="207" t="s">
        <v>69</v>
      </c>
      <c r="SW67" s="207" t="s">
        <v>69</v>
      </c>
      <c r="SX67" s="207" t="s">
        <v>69</v>
      </c>
      <c r="SY67" s="207" t="s">
        <v>69</v>
      </c>
      <c r="SZ67" s="207" t="s">
        <v>69</v>
      </c>
      <c r="TA67" s="207" t="s">
        <v>69</v>
      </c>
      <c r="TB67" s="207" t="s">
        <v>69</v>
      </c>
      <c r="TC67" s="207" t="s">
        <v>69</v>
      </c>
      <c r="TD67" s="207" t="s">
        <v>69</v>
      </c>
      <c r="TE67" s="207" t="s">
        <v>69</v>
      </c>
      <c r="TF67" s="207" t="s">
        <v>69</v>
      </c>
      <c r="TG67" s="207" t="s">
        <v>69</v>
      </c>
      <c r="TH67" s="207" t="s">
        <v>69</v>
      </c>
      <c r="TI67" s="207" t="s">
        <v>69</v>
      </c>
      <c r="TJ67" s="207" t="s">
        <v>69</v>
      </c>
      <c r="TK67" s="207" t="s">
        <v>69</v>
      </c>
      <c r="TL67" s="207" t="s">
        <v>69</v>
      </c>
      <c r="TM67" s="207" t="s">
        <v>69</v>
      </c>
      <c r="TN67" s="207" t="s">
        <v>69</v>
      </c>
      <c r="TO67" s="207" t="s">
        <v>69</v>
      </c>
      <c r="TP67" s="207" t="s">
        <v>69</v>
      </c>
      <c r="TQ67" s="207" t="s">
        <v>69</v>
      </c>
      <c r="TR67" s="207" t="s">
        <v>69</v>
      </c>
      <c r="TS67" s="207" t="s">
        <v>69</v>
      </c>
      <c r="TT67" s="207" t="s">
        <v>69</v>
      </c>
      <c r="TU67" s="207" t="s">
        <v>69</v>
      </c>
      <c r="TV67" s="207" t="s">
        <v>69</v>
      </c>
      <c r="TW67" s="207" t="s">
        <v>69</v>
      </c>
      <c r="TX67" s="207" t="s">
        <v>69</v>
      </c>
      <c r="TY67" s="207" t="s">
        <v>69</v>
      </c>
      <c r="TZ67" s="207" t="s">
        <v>69</v>
      </c>
      <c r="UA67" s="207" t="s">
        <v>69</v>
      </c>
      <c r="UB67" s="207" t="s">
        <v>69</v>
      </c>
      <c r="UC67" s="207" t="s">
        <v>69</v>
      </c>
      <c r="UD67" s="207" t="s">
        <v>69</v>
      </c>
      <c r="UE67" s="207" t="s">
        <v>69</v>
      </c>
      <c r="UF67" s="207" t="s">
        <v>69</v>
      </c>
      <c r="UG67" s="207" t="s">
        <v>69</v>
      </c>
      <c r="UH67" s="207" t="s">
        <v>69</v>
      </c>
      <c r="UI67" s="207" t="s">
        <v>69</v>
      </c>
      <c r="UJ67" s="207" t="s">
        <v>69</v>
      </c>
      <c r="UK67" s="207" t="s">
        <v>69</v>
      </c>
      <c r="UL67" s="207" t="s">
        <v>69</v>
      </c>
      <c r="UM67" s="207" t="s">
        <v>69</v>
      </c>
      <c r="UN67" s="207" t="s">
        <v>69</v>
      </c>
      <c r="UO67" s="207" t="s">
        <v>69</v>
      </c>
      <c r="UP67" s="207" t="s">
        <v>69</v>
      </c>
      <c r="UQ67" s="207" t="s">
        <v>69</v>
      </c>
      <c r="UR67" s="207" t="s">
        <v>69</v>
      </c>
      <c r="US67" s="207" t="s">
        <v>69</v>
      </c>
      <c r="UT67" s="207" t="s">
        <v>69</v>
      </c>
      <c r="UU67" s="207" t="s">
        <v>69</v>
      </c>
      <c r="UV67" s="207" t="s">
        <v>69</v>
      </c>
      <c r="UW67" s="207" t="s">
        <v>69</v>
      </c>
      <c r="UX67" s="207" t="s">
        <v>69</v>
      </c>
      <c r="UY67" s="207" t="s">
        <v>69</v>
      </c>
      <c r="UZ67" s="207" t="s">
        <v>69</v>
      </c>
      <c r="VA67" s="207" t="s">
        <v>69</v>
      </c>
      <c r="VB67" s="207" t="s">
        <v>69</v>
      </c>
      <c r="VC67" s="207" t="s">
        <v>69</v>
      </c>
      <c r="VD67" s="207" t="s">
        <v>69</v>
      </c>
      <c r="VE67" s="207" t="s">
        <v>69</v>
      </c>
      <c r="VF67" s="207" t="s">
        <v>69</v>
      </c>
      <c r="VG67" s="207" t="s">
        <v>69</v>
      </c>
      <c r="VH67" s="207" t="s">
        <v>69</v>
      </c>
      <c r="VI67" s="207" t="s">
        <v>69</v>
      </c>
      <c r="VJ67" s="207" t="s">
        <v>69</v>
      </c>
      <c r="VK67" s="207" t="s">
        <v>69</v>
      </c>
      <c r="VL67" s="207" t="s">
        <v>69</v>
      </c>
      <c r="VM67" s="207" t="s">
        <v>69</v>
      </c>
      <c r="VN67" s="207" t="s">
        <v>69</v>
      </c>
      <c r="VO67" s="207" t="s">
        <v>69</v>
      </c>
      <c r="VP67" s="207" t="s">
        <v>69</v>
      </c>
      <c r="VQ67" s="207" t="s">
        <v>69</v>
      </c>
      <c r="VR67" s="207" t="s">
        <v>69</v>
      </c>
      <c r="VS67" s="207" t="s">
        <v>69</v>
      </c>
      <c r="VT67" s="207" t="s">
        <v>69</v>
      </c>
      <c r="VU67" s="207" t="s">
        <v>69</v>
      </c>
      <c r="VV67" s="207" t="s">
        <v>69</v>
      </c>
      <c r="VW67" s="207" t="s">
        <v>69</v>
      </c>
      <c r="VX67" s="207" t="s">
        <v>69</v>
      </c>
      <c r="VY67" s="207" t="s">
        <v>69</v>
      </c>
      <c r="VZ67" s="207" t="s">
        <v>69</v>
      </c>
      <c r="WA67" s="207" t="s">
        <v>69</v>
      </c>
      <c r="WB67" s="207" t="s">
        <v>69</v>
      </c>
      <c r="WC67" s="207" t="s">
        <v>69</v>
      </c>
      <c r="WD67" s="207" t="s">
        <v>69</v>
      </c>
      <c r="WE67" s="207" t="s">
        <v>69</v>
      </c>
      <c r="WF67" s="207" t="s">
        <v>69</v>
      </c>
      <c r="WG67" s="207" t="s">
        <v>69</v>
      </c>
      <c r="WH67" s="207" t="s">
        <v>69</v>
      </c>
      <c r="WI67" s="207" t="s">
        <v>69</v>
      </c>
      <c r="WJ67" s="207" t="s">
        <v>69</v>
      </c>
      <c r="WK67" s="207" t="s">
        <v>69</v>
      </c>
      <c r="WL67" s="207" t="s">
        <v>69</v>
      </c>
      <c r="WM67" s="207" t="s">
        <v>69</v>
      </c>
      <c r="WN67" s="207" t="s">
        <v>69</v>
      </c>
      <c r="WO67" s="207" t="s">
        <v>69</v>
      </c>
      <c r="WP67" s="207" t="s">
        <v>69</v>
      </c>
      <c r="WQ67" s="207" t="s">
        <v>69</v>
      </c>
      <c r="WR67" s="207" t="s">
        <v>69</v>
      </c>
      <c r="WS67" s="207" t="s">
        <v>69</v>
      </c>
      <c r="WT67" s="207" t="s">
        <v>69</v>
      </c>
      <c r="WU67" s="207" t="s">
        <v>69</v>
      </c>
      <c r="WV67" s="207" t="s">
        <v>69</v>
      </c>
      <c r="WW67" s="207" t="s">
        <v>69</v>
      </c>
      <c r="WX67" s="207" t="s">
        <v>69</v>
      </c>
      <c r="WY67" s="207" t="s">
        <v>69</v>
      </c>
      <c r="WZ67" s="207" t="s">
        <v>69</v>
      </c>
      <c r="XA67" s="207" t="s">
        <v>69</v>
      </c>
      <c r="XB67" s="207" t="s">
        <v>69</v>
      </c>
      <c r="XC67" s="207" t="s">
        <v>69</v>
      </c>
      <c r="XD67" s="207" t="s">
        <v>69</v>
      </c>
      <c r="XE67" s="207" t="s">
        <v>69</v>
      </c>
      <c r="XF67" s="207" t="s">
        <v>69</v>
      </c>
      <c r="XG67" s="207" t="s">
        <v>69</v>
      </c>
      <c r="XH67" s="207" t="s">
        <v>69</v>
      </c>
      <c r="XI67" s="207" t="s">
        <v>69</v>
      </c>
      <c r="XJ67" s="207" t="s">
        <v>69</v>
      </c>
      <c r="XK67" s="207" t="s">
        <v>69</v>
      </c>
      <c r="XL67" s="207" t="s">
        <v>69</v>
      </c>
      <c r="XM67" s="207" t="s">
        <v>69</v>
      </c>
      <c r="XN67" s="207" t="s">
        <v>69</v>
      </c>
      <c r="XO67" s="207" t="s">
        <v>69</v>
      </c>
      <c r="XP67" s="207" t="s">
        <v>69</v>
      </c>
      <c r="XQ67" s="207" t="s">
        <v>69</v>
      </c>
      <c r="XR67" s="207" t="s">
        <v>69</v>
      </c>
      <c r="XS67" s="207" t="s">
        <v>69</v>
      </c>
      <c r="XT67" s="207" t="s">
        <v>69</v>
      </c>
      <c r="XU67" s="207" t="s">
        <v>69</v>
      </c>
      <c r="XV67" s="207" t="s">
        <v>69</v>
      </c>
      <c r="XW67" s="207" t="s">
        <v>69</v>
      </c>
      <c r="XX67" s="207" t="s">
        <v>69</v>
      </c>
      <c r="XY67" s="207" t="s">
        <v>69</v>
      </c>
      <c r="XZ67" s="207" t="s">
        <v>69</v>
      </c>
      <c r="YA67" s="207" t="s">
        <v>69</v>
      </c>
      <c r="YB67" s="207" t="s">
        <v>69</v>
      </c>
      <c r="YC67" s="207" t="s">
        <v>69</v>
      </c>
      <c r="YD67" s="207" t="s">
        <v>69</v>
      </c>
      <c r="YE67" s="207" t="s">
        <v>69</v>
      </c>
      <c r="YF67" s="207" t="s">
        <v>69</v>
      </c>
      <c r="YG67" s="207" t="s">
        <v>69</v>
      </c>
      <c r="YH67" s="207" t="s">
        <v>69</v>
      </c>
      <c r="YI67" s="207" t="s">
        <v>69</v>
      </c>
      <c r="YJ67" s="207" t="s">
        <v>69</v>
      </c>
      <c r="YK67" s="207" t="s">
        <v>69</v>
      </c>
      <c r="YL67" s="207" t="s">
        <v>69</v>
      </c>
      <c r="YM67" s="207" t="s">
        <v>69</v>
      </c>
      <c r="YN67" s="207" t="s">
        <v>69</v>
      </c>
      <c r="YO67" s="207" t="s">
        <v>69</v>
      </c>
      <c r="YP67" s="207" t="s">
        <v>69</v>
      </c>
      <c r="YQ67" s="207" t="s">
        <v>69</v>
      </c>
      <c r="YR67" s="207" t="s">
        <v>69</v>
      </c>
      <c r="YS67" s="207" t="s">
        <v>69</v>
      </c>
      <c r="YT67" s="207" t="s">
        <v>69</v>
      </c>
      <c r="YU67" s="207" t="s">
        <v>69</v>
      </c>
      <c r="YV67" s="207" t="s">
        <v>69</v>
      </c>
      <c r="YW67" s="207" t="s">
        <v>69</v>
      </c>
      <c r="YX67" s="207" t="s">
        <v>69</v>
      </c>
      <c r="YY67" s="207" t="s">
        <v>69</v>
      </c>
      <c r="YZ67" s="207" t="s">
        <v>69</v>
      </c>
      <c r="ZA67" s="207" t="s">
        <v>69</v>
      </c>
      <c r="ZB67" s="207" t="s">
        <v>69</v>
      </c>
      <c r="ZC67" s="207" t="s">
        <v>26</v>
      </c>
      <c r="ZD67" s="207" t="s">
        <v>26</v>
      </c>
      <c r="ZE67" s="207" t="s">
        <v>26</v>
      </c>
      <c r="ZF67" s="207" t="s">
        <v>26</v>
      </c>
      <c r="ZG67" s="207" t="s">
        <v>26</v>
      </c>
      <c r="ZH67" s="207" t="s">
        <v>26</v>
      </c>
      <c r="ZI67" s="207" t="s">
        <v>26</v>
      </c>
      <c r="ZJ67" s="207" t="s">
        <v>27</v>
      </c>
      <c r="ZK67" s="207" t="s">
        <v>26</v>
      </c>
      <c r="ZL67" s="207" t="s">
        <v>26</v>
      </c>
      <c r="ZM67" s="207" t="s">
        <v>26</v>
      </c>
      <c r="ZN67" s="207" t="s">
        <v>26</v>
      </c>
      <c r="ZO67" s="207" t="s">
        <v>26</v>
      </c>
      <c r="ZP67" s="207" t="s">
        <v>26</v>
      </c>
      <c r="ZQ67" s="207" t="s">
        <v>26</v>
      </c>
      <c r="ZR67" s="207" t="s">
        <v>26</v>
      </c>
      <c r="ZS67" s="207" t="s">
        <v>26</v>
      </c>
      <c r="ZT67" s="207" t="s">
        <v>26</v>
      </c>
      <c r="ZU67" s="207" t="s">
        <v>26</v>
      </c>
      <c r="ZV67" s="207" t="s">
        <v>69</v>
      </c>
      <c r="ZW67" s="207" t="s">
        <v>69</v>
      </c>
      <c r="ZX67" s="207" t="s">
        <v>69</v>
      </c>
      <c r="ZY67" s="207" t="s">
        <v>69</v>
      </c>
      <c r="ZZ67" s="207" t="s">
        <v>69</v>
      </c>
      <c r="AAA67" s="207" t="s">
        <v>158</v>
      </c>
      <c r="AAB67" s="207" t="s">
        <v>158</v>
      </c>
      <c r="AAC67" s="207" t="s">
        <v>158</v>
      </c>
      <c r="AAD67" s="207" t="s">
        <v>158</v>
      </c>
      <c r="AAE67" s="207" t="s">
        <v>158</v>
      </c>
      <c r="AAF67" s="207" t="s">
        <v>158</v>
      </c>
      <c r="AAG67" s="207" t="s">
        <v>158</v>
      </c>
      <c r="AAH67" s="207" t="s">
        <v>158</v>
      </c>
      <c r="AAI67" s="207" t="s">
        <v>158</v>
      </c>
      <c r="AAJ67" s="207" t="s">
        <v>158</v>
      </c>
      <c r="AAK67" s="207" t="s">
        <v>158</v>
      </c>
      <c r="AAL67" s="207" t="s">
        <v>158</v>
      </c>
      <c r="AAM67" s="207" t="s">
        <v>158</v>
      </c>
      <c r="AAN67" s="207" t="s">
        <v>158</v>
      </c>
      <c r="AAO67" s="207" t="s">
        <v>158</v>
      </c>
      <c r="AAP67" s="207" t="s">
        <v>158</v>
      </c>
      <c r="AAQ67" s="207" t="s">
        <v>158</v>
      </c>
      <c r="AAR67" s="207" t="s">
        <v>158</v>
      </c>
      <c r="AAS67" s="207" t="s">
        <v>158</v>
      </c>
      <c r="AAT67" s="207" t="s">
        <v>158</v>
      </c>
      <c r="AAU67" s="207" t="s">
        <v>158</v>
      </c>
      <c r="AAV67" s="207" t="s">
        <v>158</v>
      </c>
      <c r="AAW67" s="207" t="s">
        <v>158</v>
      </c>
      <c r="AAX67" s="207" t="s">
        <v>158</v>
      </c>
      <c r="AAY67" s="207" t="s">
        <v>158</v>
      </c>
      <c r="AAZ67" s="207" t="s">
        <v>158</v>
      </c>
      <c r="ABA67" s="306">
        <f>(ÜBERSICHT!K67)</f>
        <v>0</v>
      </c>
      <c r="ABB67" s="195">
        <f>(ÜBERSICHT!L67)</f>
        <v>0</v>
      </c>
      <c r="ABC67" s="206">
        <f t="shared" ref="ABC67:ABC77" si="175">SUM(ABD67,ABE67,ABF67,ABH67)</f>
        <v>19</v>
      </c>
      <c r="ABD67" s="34">
        <f t="shared" ref="ABD67:ABD77" si="176">COUNTIF(G67:AAZ67,"x")</f>
        <v>18</v>
      </c>
      <c r="ABE67" s="34">
        <f t="shared" ref="ABE67:ABE77" si="177">COUNTIF(G67:AAZ67,"o")</f>
        <v>1</v>
      </c>
      <c r="ABF67" s="34">
        <f t="shared" ref="ABF67:ABF77" si="178">COUNTIF(G67:AAZ67,0)</f>
        <v>0</v>
      </c>
      <c r="ABG67" s="34">
        <f t="shared" ref="ABG67:ABG77" si="179">COUNTIF(G67:AAZ67,"/")</f>
        <v>0</v>
      </c>
      <c r="ABH67" s="34">
        <f t="shared" ref="ABH67:ABH77" si="180">COUNTIFS(G67:AAZ67,"[")</f>
        <v>0</v>
      </c>
      <c r="ABI67" s="34">
        <f t="shared" ref="ABI67:ABI77" si="181">COUNTIF(G67:AAZ67,"V")</f>
        <v>677</v>
      </c>
      <c r="ABJ67" s="73">
        <f t="shared" ref="ABJ67:ABJ77" si="182">SUM(ABD67:ABI67)</f>
        <v>696</v>
      </c>
      <c r="ABK67" s="28"/>
      <c r="ABL67" s="26"/>
      <c r="ABM67" s="26"/>
      <c r="ABN67" s="26"/>
      <c r="ABO67" s="28"/>
      <c r="ABP67" s="271" t="str">
        <f>(Mitglieder!C68)</f>
        <v>Zz-Freddy</v>
      </c>
      <c r="ABQ67" s="216">
        <f t="shared" si="103"/>
        <v>0.94736842105263153</v>
      </c>
      <c r="ABR67" s="216" t="e">
        <f t="shared" si="104"/>
        <v>#DIV/0!</v>
      </c>
      <c r="ABS67" s="34">
        <f t="shared" ref="ABS67:ABS77" si="183">COUNTIF(QE67:RI67,"x")</f>
        <v>0</v>
      </c>
      <c r="ABT67" s="34">
        <f t="shared" ref="ABT67:ABT77" si="184">COUNTIF(QE67:RI67,"o")</f>
        <v>0</v>
      </c>
      <c r="ABU67" s="34">
        <f t="shared" ref="ABU67:ABU77" si="185">COUNTIF(QE67:RI67,0)</f>
        <v>0</v>
      </c>
      <c r="ABV67" s="34">
        <f t="shared" ref="ABV67:ABV77" si="186">COUNTIF(QE67:RI67,"/")</f>
        <v>0</v>
      </c>
      <c r="ABW67" s="34">
        <f t="shared" ref="ABW67:ABW77" si="187">COUNTIFS(QE67:RI67,"[")</f>
        <v>0</v>
      </c>
      <c r="ABX67" s="34">
        <f t="shared" ref="ABX67:ABX77" si="188">COUNTIF(QE67:RI67,"V")</f>
        <v>31</v>
      </c>
      <c r="ABY67" s="73">
        <f t="shared" ref="ABY67:ABY77" si="189">SUM(ABS67:ABX67)</f>
        <v>31</v>
      </c>
      <c r="ABZ67" s="216" t="e">
        <f t="shared" si="105"/>
        <v>#DIV/0!</v>
      </c>
      <c r="ACA67" s="34">
        <f t="shared" ref="ACA67:ACA77" si="190">COUNTIF(RJ67:SN67,"x")</f>
        <v>0</v>
      </c>
      <c r="ACB67" s="34">
        <f t="shared" ref="ACB67:ACB77" si="191">COUNTIF(RJ67:SN67,"o")</f>
        <v>0</v>
      </c>
      <c r="ACC67" s="34">
        <f t="shared" ref="ACC67:ACC77" si="192">COUNTIF(RJ67:SN67,0)</f>
        <v>0</v>
      </c>
      <c r="ACD67" s="34">
        <f t="shared" ref="ACD67:ACD77" si="193">COUNTIF(RJ67:SN67,"/")</f>
        <v>0</v>
      </c>
      <c r="ACE67" s="34">
        <f t="shared" ref="ACE67:ACE77" si="194">COUNTIFS(RJ67:SN67,"[")</f>
        <v>0</v>
      </c>
      <c r="ACF67" s="34">
        <f t="shared" ref="ACF67:ACF77" si="195">COUNTIF(RJ67:SN67,"V")</f>
        <v>31</v>
      </c>
      <c r="ACG67" s="73">
        <f t="shared" si="113"/>
        <v>31</v>
      </c>
      <c r="ACH67" s="216" t="e">
        <f t="shared" si="106"/>
        <v>#DIV/0!</v>
      </c>
      <c r="ACI67" s="34">
        <f t="shared" ref="ACI67:ACI77" si="196">COUNTIF(SO67:TS67,"x")</f>
        <v>0</v>
      </c>
      <c r="ACJ67" s="34">
        <f t="shared" ref="ACJ67:ACJ77" si="197">COUNTIF(SO67:TS67,"o")</f>
        <v>0</v>
      </c>
      <c r="ACK67" s="34">
        <f t="shared" ref="ACK67:ACK77" si="198">COUNTIF(SO67:TS67,0)</f>
        <v>0</v>
      </c>
      <c r="ACL67" s="34">
        <f t="shared" ref="ACL67:ACL77" si="199">COUNTIF(SO67:TS67,"/")</f>
        <v>0</v>
      </c>
      <c r="ACM67" s="34">
        <f t="shared" ref="ACM67:ACM77" si="200">COUNTIFS(SO67:TS67,"[")</f>
        <v>0</v>
      </c>
      <c r="ACN67" s="34">
        <f t="shared" ref="ACN67:ACN77" si="201">COUNTIF(SO67:TS67,"V")</f>
        <v>31</v>
      </c>
      <c r="ACO67" s="73">
        <f t="shared" si="114"/>
        <v>31</v>
      </c>
      <c r="ACP67" s="216" t="e">
        <f t="shared" si="107"/>
        <v>#DIV/0!</v>
      </c>
      <c r="ACQ67" s="34">
        <f t="shared" ref="ACQ67:ACQ77" si="202">COUNTIF(TT67:UW67,"x")</f>
        <v>0</v>
      </c>
      <c r="ACR67" s="34">
        <f t="shared" ref="ACR67:ACR77" si="203">COUNTIF(TT67:UW67,"o")</f>
        <v>0</v>
      </c>
      <c r="ACS67" s="34">
        <f t="shared" ref="ACS67:ACS77" si="204">COUNTIF(TT67:UW67,0)</f>
        <v>0</v>
      </c>
      <c r="ACT67" s="34">
        <f t="shared" ref="ACT67:ACT77" si="205">COUNTIF(TT67:UW67,"/")</f>
        <v>0</v>
      </c>
      <c r="ACU67" s="34">
        <f t="shared" ref="ACU67:ACU77" si="206">COUNTIFS(TT67:UW67,"[")</f>
        <v>0</v>
      </c>
      <c r="ACV67" s="34">
        <f t="shared" ref="ACV67:ACV77" si="207">COUNTIF(TT67:UW67,"V")</f>
        <v>30</v>
      </c>
      <c r="ACW67" s="73">
        <f t="shared" si="115"/>
        <v>30</v>
      </c>
      <c r="ACX67" s="216" t="e">
        <f t="shared" si="108"/>
        <v>#DIV/0!</v>
      </c>
      <c r="ACY67" s="34">
        <f t="shared" ref="ACY67:ACY77" si="208">COUNTIF(UX67:WB67,"x")</f>
        <v>0</v>
      </c>
      <c r="ACZ67" s="34">
        <f t="shared" ref="ACZ67:ACZ77" si="209">COUNTIF(UX67:WB67,"o")</f>
        <v>0</v>
      </c>
      <c r="ADA67" s="34">
        <f t="shared" ref="ADA67:ADA77" si="210">COUNTIF(UX67:WB67,0)</f>
        <v>0</v>
      </c>
      <c r="ADB67" s="34">
        <f t="shared" ref="ADB67:ADB77" si="211">COUNTIF(UX67:WB67,"/")</f>
        <v>0</v>
      </c>
      <c r="ADC67" s="34">
        <f t="shared" ref="ADC67:ADC77" si="212">COUNTIFS(UX67:WB67,"[")</f>
        <v>0</v>
      </c>
      <c r="ADD67" s="34">
        <f t="shared" ref="ADD67:ADD77" si="213">COUNTIF(UX67:WB67,"V")</f>
        <v>31</v>
      </c>
      <c r="ADE67" s="73">
        <f t="shared" si="116"/>
        <v>31</v>
      </c>
      <c r="ADF67" s="216" t="e">
        <f t="shared" si="109"/>
        <v>#DIV/0!</v>
      </c>
      <c r="ADG67" s="34">
        <f t="shared" ref="ADG67:ADG77" si="214">COUNTIF(WC67:XF67,"x")</f>
        <v>0</v>
      </c>
      <c r="ADH67" s="34">
        <f t="shared" ref="ADH67:ADH77" si="215">COUNTIF(WC67:XF67,"o")</f>
        <v>0</v>
      </c>
      <c r="ADI67" s="34">
        <f t="shared" ref="ADI67:ADI77" si="216">COUNTIF(WC67:XF67,0)</f>
        <v>0</v>
      </c>
      <c r="ADJ67" s="34">
        <f t="shared" ref="ADJ67:ADJ77" si="217">COUNTIF(WC67:XF67,"/")</f>
        <v>0</v>
      </c>
      <c r="ADK67" s="34">
        <f t="shared" ref="ADK67:ADK77" si="218">COUNTIFS(WC67:XF67,"[")</f>
        <v>0</v>
      </c>
      <c r="ADL67" s="34">
        <f t="shared" ref="ADL67:ADL77" si="219">COUNTIF(WC67:XF67,"V")</f>
        <v>30</v>
      </c>
      <c r="ADM67" s="73">
        <f t="shared" si="117"/>
        <v>30</v>
      </c>
      <c r="ADN67" s="216" t="e">
        <f t="shared" si="110"/>
        <v>#DIV/0!</v>
      </c>
      <c r="ADO67" s="34">
        <f t="shared" ref="ADO67:ADO77" si="220">COUNTIF(XG67:YK67,"x")</f>
        <v>0</v>
      </c>
      <c r="ADP67" s="34">
        <f t="shared" ref="ADP67:ADP77" si="221">COUNTIF(XG67:YK67,"o")</f>
        <v>0</v>
      </c>
      <c r="ADQ67" s="34">
        <f t="shared" ref="ADQ67:ADQ77" si="222">COUNTIF(XG67:YK67,0)</f>
        <v>0</v>
      </c>
      <c r="ADR67" s="34">
        <f t="shared" ref="ADR67:ADR77" si="223">COUNTIF(XG67:YK67,"/")</f>
        <v>0</v>
      </c>
      <c r="ADS67" s="34">
        <f t="shared" ref="ADS67:ADS77" si="224">COUNTIFS(XG67:YK67,"[")</f>
        <v>0</v>
      </c>
      <c r="ADT67" s="34">
        <f t="shared" ref="ADT67:ADT77" si="225">COUNTIF(XG67:YK67,"V")</f>
        <v>31</v>
      </c>
      <c r="ADU67" s="73">
        <f t="shared" si="118"/>
        <v>31</v>
      </c>
      <c r="ADV67" s="216">
        <f t="shared" si="111"/>
        <v>0.92857142857142849</v>
      </c>
      <c r="ADW67" s="34">
        <f t="shared" si="72"/>
        <v>13</v>
      </c>
      <c r="ADX67" s="34">
        <f t="shared" si="73"/>
        <v>1</v>
      </c>
      <c r="ADY67" s="34">
        <f t="shared" si="74"/>
        <v>0</v>
      </c>
      <c r="ADZ67" s="34">
        <f t="shared" si="75"/>
        <v>0</v>
      </c>
      <c r="AEA67" s="34">
        <f t="shared" si="76"/>
        <v>0</v>
      </c>
      <c r="AEB67" s="34">
        <f t="shared" si="77"/>
        <v>17</v>
      </c>
      <c r="AEC67" s="73">
        <f t="shared" si="119"/>
        <v>31</v>
      </c>
      <c r="AED67" s="216">
        <f t="shared" si="112"/>
        <v>1</v>
      </c>
      <c r="AEE67" s="34">
        <f t="shared" si="79"/>
        <v>5</v>
      </c>
      <c r="AEF67" s="34">
        <f t="shared" si="80"/>
        <v>0</v>
      </c>
      <c r="AEG67" s="34">
        <f t="shared" si="81"/>
        <v>0</v>
      </c>
      <c r="AEH67" s="34">
        <f t="shared" si="82"/>
        <v>0</v>
      </c>
      <c r="AEI67" s="34">
        <f t="shared" si="83"/>
        <v>0</v>
      </c>
      <c r="AEJ67" s="34">
        <f t="shared" si="84"/>
        <v>5</v>
      </c>
      <c r="AEK67" s="73">
        <f t="shared" si="120"/>
        <v>10</v>
      </c>
    </row>
    <row r="68" spans="1:817" x14ac:dyDescent="0.3">
      <c r="A68" s="200"/>
      <c r="B68" s="290"/>
      <c r="C68" s="251" t="str">
        <f>(Mitglieder!C68)</f>
        <v>Zz-Freddy</v>
      </c>
      <c r="D68" s="171">
        <f t="shared" si="173"/>
        <v>0.91584158415841588</v>
      </c>
      <c r="E68" s="171">
        <f t="shared" si="174"/>
        <v>1</v>
      </c>
      <c r="F68" s="56"/>
      <c r="G68" s="207" t="s">
        <v>69</v>
      </c>
      <c r="H68" s="207" t="s">
        <v>69</v>
      </c>
      <c r="I68" s="207" t="s">
        <v>69</v>
      </c>
      <c r="J68" s="207" t="s">
        <v>69</v>
      </c>
      <c r="K68" s="207" t="s">
        <v>69</v>
      </c>
      <c r="L68" s="207" t="s">
        <v>69</v>
      </c>
      <c r="M68" s="207" t="s">
        <v>69</v>
      </c>
      <c r="N68" s="207" t="s">
        <v>69</v>
      </c>
      <c r="O68" s="207" t="s">
        <v>69</v>
      </c>
      <c r="P68" s="207" t="s">
        <v>69</v>
      </c>
      <c r="Q68" s="207" t="s">
        <v>69</v>
      </c>
      <c r="R68" s="207" t="s">
        <v>69</v>
      </c>
      <c r="S68" s="207" t="s">
        <v>69</v>
      </c>
      <c r="T68" s="207" t="s">
        <v>69</v>
      </c>
      <c r="U68" s="207" t="s">
        <v>69</v>
      </c>
      <c r="V68" s="207" t="s">
        <v>69</v>
      </c>
      <c r="W68" s="207" t="s">
        <v>69</v>
      </c>
      <c r="X68" s="207" t="s">
        <v>69</v>
      </c>
      <c r="Y68" s="207" t="s">
        <v>69</v>
      </c>
      <c r="Z68" s="207" t="s">
        <v>69</v>
      </c>
      <c r="AA68" s="207" t="s">
        <v>69</v>
      </c>
      <c r="AB68" s="207" t="s">
        <v>69</v>
      </c>
      <c r="AC68" s="207" t="s">
        <v>69</v>
      </c>
      <c r="AD68" s="207" t="s">
        <v>69</v>
      </c>
      <c r="AE68" s="207" t="s">
        <v>69</v>
      </c>
      <c r="AF68" s="207" t="s">
        <v>69</v>
      </c>
      <c r="AG68" s="207" t="s">
        <v>69</v>
      </c>
      <c r="AH68" s="207" t="s">
        <v>69</v>
      </c>
      <c r="AI68" s="207" t="s">
        <v>69</v>
      </c>
      <c r="AJ68" s="207" t="s">
        <v>69</v>
      </c>
      <c r="AK68" s="207" t="s">
        <v>69</v>
      </c>
      <c r="AL68" s="207" t="s">
        <v>69</v>
      </c>
      <c r="AM68" s="207" t="s">
        <v>69</v>
      </c>
      <c r="AN68" s="207" t="s">
        <v>69</v>
      </c>
      <c r="AO68" s="207" t="s">
        <v>69</v>
      </c>
      <c r="AP68" s="207" t="s">
        <v>69</v>
      </c>
      <c r="AQ68" s="207" t="s">
        <v>69</v>
      </c>
      <c r="AR68" s="207" t="s">
        <v>69</v>
      </c>
      <c r="AS68" s="207" t="s">
        <v>69</v>
      </c>
      <c r="AT68" s="207" t="s">
        <v>69</v>
      </c>
      <c r="AU68" s="207" t="s">
        <v>69</v>
      </c>
      <c r="AV68" s="207" t="s">
        <v>69</v>
      </c>
      <c r="AW68" s="207" t="s">
        <v>69</v>
      </c>
      <c r="AX68" s="207" t="s">
        <v>69</v>
      </c>
      <c r="AY68" s="207" t="s">
        <v>69</v>
      </c>
      <c r="AZ68" s="207" t="s">
        <v>69</v>
      </c>
      <c r="BA68" s="207" t="s">
        <v>69</v>
      </c>
      <c r="BB68" s="207" t="s">
        <v>69</v>
      </c>
      <c r="BC68" s="207" t="s">
        <v>69</v>
      </c>
      <c r="BD68" s="207" t="s">
        <v>69</v>
      </c>
      <c r="BE68" s="207" t="s">
        <v>69</v>
      </c>
      <c r="BF68" s="207" t="s">
        <v>69</v>
      </c>
      <c r="BG68" s="207" t="s">
        <v>69</v>
      </c>
      <c r="BH68" s="207" t="s">
        <v>69</v>
      </c>
      <c r="BI68" s="207" t="s">
        <v>69</v>
      </c>
      <c r="BJ68" s="207" t="s">
        <v>69</v>
      </c>
      <c r="BK68" s="207" t="s">
        <v>69</v>
      </c>
      <c r="BL68" s="207" t="s">
        <v>69</v>
      </c>
      <c r="BM68" s="207" t="s">
        <v>69</v>
      </c>
      <c r="BN68" s="207" t="s">
        <v>69</v>
      </c>
      <c r="BO68" s="207" t="s">
        <v>69</v>
      </c>
      <c r="BP68" s="207" t="s">
        <v>69</v>
      </c>
      <c r="BQ68" s="207" t="s">
        <v>69</v>
      </c>
      <c r="BR68" s="207" t="s">
        <v>69</v>
      </c>
      <c r="BS68" s="207" t="s">
        <v>69</v>
      </c>
      <c r="BT68" s="207" t="s">
        <v>69</v>
      </c>
      <c r="BU68" s="207" t="s">
        <v>69</v>
      </c>
      <c r="BV68" s="207" t="s">
        <v>69</v>
      </c>
      <c r="BW68" s="207" t="s">
        <v>69</v>
      </c>
      <c r="BX68" s="207" t="s">
        <v>69</v>
      </c>
      <c r="BY68" s="207" t="s">
        <v>69</v>
      </c>
      <c r="BZ68" s="207" t="s">
        <v>69</v>
      </c>
      <c r="CA68" s="207" t="s">
        <v>69</v>
      </c>
      <c r="CB68" s="207" t="s">
        <v>69</v>
      </c>
      <c r="CC68" s="207" t="s">
        <v>69</v>
      </c>
      <c r="CD68" s="207" t="s">
        <v>69</v>
      </c>
      <c r="CE68" s="207" t="s">
        <v>69</v>
      </c>
      <c r="CF68" s="207" t="s">
        <v>69</v>
      </c>
      <c r="CG68" s="207" t="s">
        <v>69</v>
      </c>
      <c r="CH68" s="207" t="s">
        <v>69</v>
      </c>
      <c r="CI68" s="207" t="s">
        <v>69</v>
      </c>
      <c r="CJ68" s="207" t="s">
        <v>69</v>
      </c>
      <c r="CK68" s="207" t="s">
        <v>69</v>
      </c>
      <c r="CL68" s="207" t="s">
        <v>69</v>
      </c>
      <c r="CM68" s="207" t="s">
        <v>69</v>
      </c>
      <c r="CN68" s="207" t="s">
        <v>69</v>
      </c>
      <c r="CO68" s="207" t="s">
        <v>69</v>
      </c>
      <c r="CP68" s="207" t="s">
        <v>69</v>
      </c>
      <c r="CQ68" s="207" t="s">
        <v>69</v>
      </c>
      <c r="CR68" s="207" t="s">
        <v>69</v>
      </c>
      <c r="CS68" s="207" t="s">
        <v>69</v>
      </c>
      <c r="CT68" s="207" t="s">
        <v>69</v>
      </c>
      <c r="CU68" s="207" t="s">
        <v>69</v>
      </c>
      <c r="CV68" s="207" t="s">
        <v>69</v>
      </c>
      <c r="CW68" s="207" t="s">
        <v>69</v>
      </c>
      <c r="CX68" s="207" t="s">
        <v>69</v>
      </c>
      <c r="CY68" s="207" t="s">
        <v>69</v>
      </c>
      <c r="CZ68" s="207" t="s">
        <v>69</v>
      </c>
      <c r="DA68" s="207" t="s">
        <v>69</v>
      </c>
      <c r="DB68" s="207" t="s">
        <v>69</v>
      </c>
      <c r="DC68" s="207" t="s">
        <v>69</v>
      </c>
      <c r="DD68" s="207" t="s">
        <v>69</v>
      </c>
      <c r="DE68" s="207" t="s">
        <v>69</v>
      </c>
      <c r="DF68" s="207" t="s">
        <v>69</v>
      </c>
      <c r="DG68" s="207" t="s">
        <v>69</v>
      </c>
      <c r="DH68" s="207" t="s">
        <v>69</v>
      </c>
      <c r="DI68" s="207" t="s">
        <v>69</v>
      </c>
      <c r="DJ68" s="207" t="s">
        <v>69</v>
      </c>
      <c r="DK68" s="207" t="s">
        <v>69</v>
      </c>
      <c r="DL68" s="207" t="s">
        <v>69</v>
      </c>
      <c r="DM68" s="207" t="s">
        <v>69</v>
      </c>
      <c r="DN68" s="207" t="s">
        <v>69</v>
      </c>
      <c r="DO68" s="207" t="s">
        <v>69</v>
      </c>
      <c r="DP68" s="207" t="s">
        <v>69</v>
      </c>
      <c r="DQ68" s="207" t="s">
        <v>69</v>
      </c>
      <c r="DR68" s="207" t="s">
        <v>69</v>
      </c>
      <c r="DS68" s="207" t="s">
        <v>69</v>
      </c>
      <c r="DT68" s="207" t="s">
        <v>69</v>
      </c>
      <c r="DU68" s="207" t="s">
        <v>69</v>
      </c>
      <c r="DV68" s="207" t="s">
        <v>69</v>
      </c>
      <c r="DW68" s="207" t="s">
        <v>69</v>
      </c>
      <c r="DX68" s="207" t="s">
        <v>69</v>
      </c>
      <c r="DY68" s="207" t="s">
        <v>69</v>
      </c>
      <c r="DZ68" s="207" t="s">
        <v>69</v>
      </c>
      <c r="EA68" s="207" t="s">
        <v>69</v>
      </c>
      <c r="EB68" s="207" t="s">
        <v>69</v>
      </c>
      <c r="EC68" s="207" t="s">
        <v>69</v>
      </c>
      <c r="ED68" s="207" t="s">
        <v>69</v>
      </c>
      <c r="EE68" s="207" t="s">
        <v>69</v>
      </c>
      <c r="EF68" s="207" t="s">
        <v>69</v>
      </c>
      <c r="EG68" s="207" t="s">
        <v>69</v>
      </c>
      <c r="EH68" s="207" t="s">
        <v>69</v>
      </c>
      <c r="EI68" s="207" t="s">
        <v>69</v>
      </c>
      <c r="EJ68" s="207" t="s">
        <v>69</v>
      </c>
      <c r="EK68" s="207" t="s">
        <v>69</v>
      </c>
      <c r="EL68" s="207" t="s">
        <v>69</v>
      </c>
      <c r="EM68" s="207" t="s">
        <v>69</v>
      </c>
      <c r="EN68" s="207" t="s">
        <v>69</v>
      </c>
      <c r="EO68" s="207" t="s">
        <v>69</v>
      </c>
      <c r="EP68" s="207" t="s">
        <v>69</v>
      </c>
      <c r="EQ68" s="207" t="s">
        <v>69</v>
      </c>
      <c r="ER68" s="207" t="s">
        <v>69</v>
      </c>
      <c r="ES68" s="207" t="s">
        <v>69</v>
      </c>
      <c r="ET68" s="207" t="s">
        <v>69</v>
      </c>
      <c r="EU68" s="207" t="s">
        <v>69</v>
      </c>
      <c r="EV68" s="207" t="s">
        <v>69</v>
      </c>
      <c r="EW68" s="207" t="s">
        <v>69</v>
      </c>
      <c r="EX68" s="207" t="s">
        <v>69</v>
      </c>
      <c r="EY68" s="207" t="s">
        <v>69</v>
      </c>
      <c r="EZ68" s="207" t="s">
        <v>69</v>
      </c>
      <c r="FA68" s="207" t="s">
        <v>69</v>
      </c>
      <c r="FB68" s="207" t="s">
        <v>69</v>
      </c>
      <c r="FC68" s="207" t="s">
        <v>69</v>
      </c>
      <c r="FD68" s="207" t="s">
        <v>69</v>
      </c>
      <c r="FE68" s="207" t="s">
        <v>69</v>
      </c>
      <c r="FF68" s="207" t="s">
        <v>69</v>
      </c>
      <c r="FG68" s="207" t="s">
        <v>69</v>
      </c>
      <c r="FH68" s="207" t="s">
        <v>69</v>
      </c>
      <c r="FI68" s="207" t="s">
        <v>69</v>
      </c>
      <c r="FJ68" s="207" t="s">
        <v>69</v>
      </c>
      <c r="FK68" s="207" t="s">
        <v>69</v>
      </c>
      <c r="FL68" s="207" t="s">
        <v>69</v>
      </c>
      <c r="FM68" s="207" t="s">
        <v>69</v>
      </c>
      <c r="FN68" s="207" t="s">
        <v>69</v>
      </c>
      <c r="FO68" s="207" t="s">
        <v>69</v>
      </c>
      <c r="FP68" s="207" t="s">
        <v>69</v>
      </c>
      <c r="FQ68" s="207" t="s">
        <v>69</v>
      </c>
      <c r="FR68" s="207" t="s">
        <v>69</v>
      </c>
      <c r="FS68" s="207" t="s">
        <v>69</v>
      </c>
      <c r="FT68" s="207" t="s">
        <v>69</v>
      </c>
      <c r="FU68" s="207" t="s">
        <v>69</v>
      </c>
      <c r="FV68" s="207" t="s">
        <v>69</v>
      </c>
      <c r="FW68" s="207" t="s">
        <v>69</v>
      </c>
      <c r="FX68" s="207" t="s">
        <v>69</v>
      </c>
      <c r="FY68" s="207" t="s">
        <v>69</v>
      </c>
      <c r="FZ68" s="207" t="s">
        <v>69</v>
      </c>
      <c r="GA68" s="207" t="s">
        <v>69</v>
      </c>
      <c r="GB68" s="207" t="s">
        <v>69</v>
      </c>
      <c r="GC68" s="207" t="s">
        <v>69</v>
      </c>
      <c r="GD68" s="207" t="s">
        <v>69</v>
      </c>
      <c r="GE68" s="207" t="s">
        <v>69</v>
      </c>
      <c r="GF68" s="207" t="s">
        <v>69</v>
      </c>
      <c r="GG68" s="207" t="s">
        <v>69</v>
      </c>
      <c r="GH68" s="207" t="s">
        <v>69</v>
      </c>
      <c r="GI68" s="207" t="s">
        <v>69</v>
      </c>
      <c r="GJ68" s="207" t="s">
        <v>69</v>
      </c>
      <c r="GK68" s="207" t="s">
        <v>69</v>
      </c>
      <c r="GL68" s="207" t="s">
        <v>69</v>
      </c>
      <c r="GM68" s="207" t="s">
        <v>69</v>
      </c>
      <c r="GN68" s="207" t="s">
        <v>69</v>
      </c>
      <c r="GO68" s="207" t="s">
        <v>69</v>
      </c>
      <c r="GP68" s="207" t="s">
        <v>69</v>
      </c>
      <c r="GQ68" s="207" t="s">
        <v>69</v>
      </c>
      <c r="GR68" s="207" t="s">
        <v>69</v>
      </c>
      <c r="GS68" s="207" t="s">
        <v>69</v>
      </c>
      <c r="GT68" s="207" t="s">
        <v>69</v>
      </c>
      <c r="GU68" s="207" t="s">
        <v>69</v>
      </c>
      <c r="GV68" s="207" t="s">
        <v>69</v>
      </c>
      <c r="GW68" s="207" t="s">
        <v>69</v>
      </c>
      <c r="GX68" s="207" t="s">
        <v>69</v>
      </c>
      <c r="GY68" s="207" t="s">
        <v>69</v>
      </c>
      <c r="GZ68" s="207" t="s">
        <v>69</v>
      </c>
      <c r="HA68" s="207" t="s">
        <v>69</v>
      </c>
      <c r="HB68" s="207" t="s">
        <v>69</v>
      </c>
      <c r="HC68" s="207" t="s">
        <v>69</v>
      </c>
      <c r="HD68" s="207" t="s">
        <v>69</v>
      </c>
      <c r="HE68" s="207" t="s">
        <v>69</v>
      </c>
      <c r="HF68" s="207" t="s">
        <v>69</v>
      </c>
      <c r="HG68" s="207" t="s">
        <v>69</v>
      </c>
      <c r="HH68" s="207" t="s">
        <v>69</v>
      </c>
      <c r="HI68" s="207" t="s">
        <v>69</v>
      </c>
      <c r="HJ68" s="207" t="s">
        <v>69</v>
      </c>
      <c r="HK68" s="207" t="s">
        <v>69</v>
      </c>
      <c r="HL68" s="207" t="s">
        <v>69</v>
      </c>
      <c r="HM68" s="207" t="s">
        <v>69</v>
      </c>
      <c r="HN68" s="207" t="s">
        <v>69</v>
      </c>
      <c r="HO68" s="207" t="s">
        <v>69</v>
      </c>
      <c r="HP68" s="207" t="s">
        <v>69</v>
      </c>
      <c r="HQ68" s="207" t="s">
        <v>69</v>
      </c>
      <c r="HR68" s="207" t="s">
        <v>69</v>
      </c>
      <c r="HS68" s="207" t="s">
        <v>69</v>
      </c>
      <c r="HT68" s="207" t="s">
        <v>69</v>
      </c>
      <c r="HU68" s="207" t="s">
        <v>69</v>
      </c>
      <c r="HV68" s="207" t="s">
        <v>69</v>
      </c>
      <c r="HW68" s="207" t="s">
        <v>69</v>
      </c>
      <c r="HX68" s="207" t="s">
        <v>69</v>
      </c>
      <c r="HY68" s="207" t="s">
        <v>69</v>
      </c>
      <c r="HZ68" s="207" t="s">
        <v>69</v>
      </c>
      <c r="IA68" s="207" t="s">
        <v>69</v>
      </c>
      <c r="IB68" s="207" t="s">
        <v>69</v>
      </c>
      <c r="IC68" s="207" t="s">
        <v>69</v>
      </c>
      <c r="ID68" s="207" t="s">
        <v>69</v>
      </c>
      <c r="IE68" s="207" t="s">
        <v>69</v>
      </c>
      <c r="IF68" s="207" t="s">
        <v>69</v>
      </c>
      <c r="IG68" s="207" t="s">
        <v>69</v>
      </c>
      <c r="IH68" s="207" t="s">
        <v>69</v>
      </c>
      <c r="II68" s="207" t="s">
        <v>69</v>
      </c>
      <c r="IJ68" s="207" t="s">
        <v>69</v>
      </c>
      <c r="IK68" s="207" t="s">
        <v>69</v>
      </c>
      <c r="IL68" s="207" t="s">
        <v>69</v>
      </c>
      <c r="IM68" s="207" t="s">
        <v>69</v>
      </c>
      <c r="IN68" s="207" t="s">
        <v>69</v>
      </c>
      <c r="IO68" s="207" t="s">
        <v>69</v>
      </c>
      <c r="IP68" s="207" t="s">
        <v>69</v>
      </c>
      <c r="IQ68" s="207" t="s">
        <v>69</v>
      </c>
      <c r="IR68" s="207" t="s">
        <v>69</v>
      </c>
      <c r="IS68" s="207" t="s">
        <v>69</v>
      </c>
      <c r="IT68" s="207" t="s">
        <v>69</v>
      </c>
      <c r="IU68" s="207" t="s">
        <v>69</v>
      </c>
      <c r="IV68" s="207" t="s">
        <v>69</v>
      </c>
      <c r="IW68" s="207" t="s">
        <v>69</v>
      </c>
      <c r="IX68" s="207" t="s">
        <v>69</v>
      </c>
      <c r="IY68" s="207" t="s">
        <v>69</v>
      </c>
      <c r="IZ68" s="207" t="s">
        <v>69</v>
      </c>
      <c r="JA68" s="207" t="s">
        <v>69</v>
      </c>
      <c r="JB68" s="207" t="s">
        <v>69</v>
      </c>
      <c r="JC68" s="207" t="s">
        <v>69</v>
      </c>
      <c r="JD68" s="207" t="s">
        <v>69</v>
      </c>
      <c r="JE68" s="207" t="s">
        <v>69</v>
      </c>
      <c r="JF68" s="207" t="s">
        <v>69</v>
      </c>
      <c r="JG68" s="207" t="s">
        <v>69</v>
      </c>
      <c r="JH68" s="207" t="s">
        <v>69</v>
      </c>
      <c r="JI68" s="207" t="s">
        <v>69</v>
      </c>
      <c r="JJ68" s="207" t="s">
        <v>69</v>
      </c>
      <c r="JK68" s="207" t="s">
        <v>69</v>
      </c>
      <c r="JL68" s="207" t="s">
        <v>69</v>
      </c>
      <c r="JM68" s="207" t="s">
        <v>69</v>
      </c>
      <c r="JN68" s="207" t="s">
        <v>69</v>
      </c>
      <c r="JO68" s="207" t="s">
        <v>69</v>
      </c>
      <c r="JP68" s="207" t="s">
        <v>69</v>
      </c>
      <c r="JQ68" s="207" t="s">
        <v>69</v>
      </c>
      <c r="JR68" s="207" t="s">
        <v>69</v>
      </c>
      <c r="JS68" s="207" t="s">
        <v>69</v>
      </c>
      <c r="JT68" s="207" t="s">
        <v>69</v>
      </c>
      <c r="JU68" s="207" t="s">
        <v>69</v>
      </c>
      <c r="JV68" s="207" t="s">
        <v>69</v>
      </c>
      <c r="JW68" s="207" t="s">
        <v>69</v>
      </c>
      <c r="JX68" s="207" t="s">
        <v>69</v>
      </c>
      <c r="JY68" s="207" t="s">
        <v>69</v>
      </c>
      <c r="JZ68" s="207" t="s">
        <v>69</v>
      </c>
      <c r="KA68" s="207" t="s">
        <v>69</v>
      </c>
      <c r="KB68" s="207" t="s">
        <v>69</v>
      </c>
      <c r="KC68" s="207" t="s">
        <v>69</v>
      </c>
      <c r="KD68" s="207" t="s">
        <v>69</v>
      </c>
      <c r="KE68" s="207" t="s">
        <v>69</v>
      </c>
      <c r="KF68" s="207" t="s">
        <v>69</v>
      </c>
      <c r="KG68" s="207" t="s">
        <v>69</v>
      </c>
      <c r="KH68" s="207" t="s">
        <v>69</v>
      </c>
      <c r="KI68" s="207" t="s">
        <v>69</v>
      </c>
      <c r="KJ68" s="207" t="s">
        <v>69</v>
      </c>
      <c r="KK68" s="207" t="s">
        <v>69</v>
      </c>
      <c r="KL68" s="207" t="s">
        <v>69</v>
      </c>
      <c r="KM68" s="207" t="s">
        <v>69</v>
      </c>
      <c r="KN68" s="207" t="s">
        <v>69</v>
      </c>
      <c r="KO68" s="207" t="s">
        <v>69</v>
      </c>
      <c r="KP68" s="207" t="s">
        <v>69</v>
      </c>
      <c r="KQ68" s="207" t="s">
        <v>69</v>
      </c>
      <c r="KR68" s="207" t="s">
        <v>69</v>
      </c>
      <c r="KS68" s="207" t="s">
        <v>69</v>
      </c>
      <c r="KT68" s="207" t="s">
        <v>69</v>
      </c>
      <c r="KU68" s="207" t="s">
        <v>69</v>
      </c>
      <c r="KV68" s="207" t="s">
        <v>69</v>
      </c>
      <c r="KW68" s="207" t="s">
        <v>69</v>
      </c>
      <c r="KX68" s="207" t="s">
        <v>69</v>
      </c>
      <c r="KY68" s="207" t="s">
        <v>69</v>
      </c>
      <c r="KZ68" s="207" t="s">
        <v>69</v>
      </c>
      <c r="LA68" s="207" t="s">
        <v>69</v>
      </c>
      <c r="LB68" s="207" t="s">
        <v>69</v>
      </c>
      <c r="LC68" s="207" t="s">
        <v>69</v>
      </c>
      <c r="LD68" s="207" t="s">
        <v>69</v>
      </c>
      <c r="LE68" s="207" t="s">
        <v>69</v>
      </c>
      <c r="LF68" s="207" t="s">
        <v>69</v>
      </c>
      <c r="LG68" s="207" t="s">
        <v>69</v>
      </c>
      <c r="LH68" s="207" t="s">
        <v>69</v>
      </c>
      <c r="LI68" s="207" t="s">
        <v>69</v>
      </c>
      <c r="LJ68" s="207" t="s">
        <v>69</v>
      </c>
      <c r="LK68" s="207" t="s">
        <v>69</v>
      </c>
      <c r="LL68" s="207" t="s">
        <v>69</v>
      </c>
      <c r="LM68" s="207" t="s">
        <v>69</v>
      </c>
      <c r="LN68" s="207" t="s">
        <v>69</v>
      </c>
      <c r="LO68" s="207" t="s">
        <v>69</v>
      </c>
      <c r="LP68" s="207" t="s">
        <v>69</v>
      </c>
      <c r="LQ68" s="207" t="s">
        <v>69</v>
      </c>
      <c r="LR68" s="207" t="s">
        <v>69</v>
      </c>
      <c r="LS68" s="207" t="s">
        <v>69</v>
      </c>
      <c r="LT68" s="207" t="s">
        <v>69</v>
      </c>
      <c r="LU68" s="207" t="s">
        <v>69</v>
      </c>
      <c r="LV68" s="207" t="s">
        <v>69</v>
      </c>
      <c r="LW68" s="207" t="s">
        <v>69</v>
      </c>
      <c r="LX68" s="207" t="s">
        <v>69</v>
      </c>
      <c r="LY68" s="207" t="s">
        <v>69</v>
      </c>
      <c r="LZ68" s="207" t="s">
        <v>69</v>
      </c>
      <c r="MA68" s="207" t="s">
        <v>69</v>
      </c>
      <c r="MB68" s="207" t="s">
        <v>69</v>
      </c>
      <c r="MC68" s="207" t="s">
        <v>69</v>
      </c>
      <c r="MD68" s="207" t="s">
        <v>69</v>
      </c>
      <c r="ME68" s="207" t="s">
        <v>69</v>
      </c>
      <c r="MF68" s="207" t="s">
        <v>69</v>
      </c>
      <c r="MG68" s="207" t="s">
        <v>69</v>
      </c>
      <c r="MH68" s="207" t="s">
        <v>69</v>
      </c>
      <c r="MI68" s="207" t="s">
        <v>69</v>
      </c>
      <c r="MJ68" s="207" t="s">
        <v>69</v>
      </c>
      <c r="MK68" s="207" t="s">
        <v>69</v>
      </c>
      <c r="ML68" s="207" t="s">
        <v>69</v>
      </c>
      <c r="MM68" s="207" t="s">
        <v>69</v>
      </c>
      <c r="MN68" s="207" t="s">
        <v>69</v>
      </c>
      <c r="MO68" s="207" t="s">
        <v>69</v>
      </c>
      <c r="MP68" s="207" t="s">
        <v>69</v>
      </c>
      <c r="MQ68" s="207" t="s">
        <v>69</v>
      </c>
      <c r="MR68" s="207" t="s">
        <v>69</v>
      </c>
      <c r="MS68" s="207" t="s">
        <v>69</v>
      </c>
      <c r="MT68" s="207" t="s">
        <v>69</v>
      </c>
      <c r="MU68" s="207" t="s">
        <v>69</v>
      </c>
      <c r="MV68" s="207" t="s">
        <v>69</v>
      </c>
      <c r="MW68" s="207" t="s">
        <v>69</v>
      </c>
      <c r="MX68" s="207" t="s">
        <v>69</v>
      </c>
      <c r="MY68" s="207" t="s">
        <v>69</v>
      </c>
      <c r="MZ68" s="207" t="s">
        <v>69</v>
      </c>
      <c r="NA68" s="207" t="s">
        <v>69</v>
      </c>
      <c r="NB68" s="207" t="s">
        <v>69</v>
      </c>
      <c r="NC68" s="207" t="s">
        <v>69</v>
      </c>
      <c r="ND68" s="207" t="s">
        <v>69</v>
      </c>
      <c r="NE68" s="207" t="s">
        <v>69</v>
      </c>
      <c r="NF68" s="207" t="s">
        <v>69</v>
      </c>
      <c r="NG68" s="207" t="s">
        <v>69</v>
      </c>
      <c r="NH68" s="207" t="s">
        <v>69</v>
      </c>
      <c r="NI68" s="207" t="s">
        <v>69</v>
      </c>
      <c r="NJ68" s="207" t="s">
        <v>69</v>
      </c>
      <c r="NK68" s="207" t="s">
        <v>69</v>
      </c>
      <c r="NL68" s="207" t="s">
        <v>69</v>
      </c>
      <c r="NM68" s="207" t="s">
        <v>69</v>
      </c>
      <c r="NN68" s="207" t="s">
        <v>69</v>
      </c>
      <c r="NO68" s="207" t="s">
        <v>69</v>
      </c>
      <c r="NP68" s="207" t="s">
        <v>69</v>
      </c>
      <c r="NQ68" s="207" t="s">
        <v>69</v>
      </c>
      <c r="NR68" s="207" t="s">
        <v>69</v>
      </c>
      <c r="NS68" s="207" t="s">
        <v>69</v>
      </c>
      <c r="NT68" s="207" t="s">
        <v>69</v>
      </c>
      <c r="NU68" s="207" t="s">
        <v>69</v>
      </c>
      <c r="NV68" s="207" t="s">
        <v>69</v>
      </c>
      <c r="NW68" s="207" t="s">
        <v>69</v>
      </c>
      <c r="NX68" s="207" t="s">
        <v>69</v>
      </c>
      <c r="NY68" s="207" t="s">
        <v>69</v>
      </c>
      <c r="NZ68" s="207" t="s">
        <v>69</v>
      </c>
      <c r="OA68" s="207" t="s">
        <v>69</v>
      </c>
      <c r="OB68" s="207" t="s">
        <v>69</v>
      </c>
      <c r="OC68" s="207" t="s">
        <v>69</v>
      </c>
      <c r="OD68" s="207" t="s">
        <v>69</v>
      </c>
      <c r="OE68" s="207" t="s">
        <v>69</v>
      </c>
      <c r="OF68" s="207" t="s">
        <v>69</v>
      </c>
      <c r="OG68" s="207" t="s">
        <v>69</v>
      </c>
      <c r="OH68" s="207" t="s">
        <v>69</v>
      </c>
      <c r="OI68" s="207" t="s">
        <v>69</v>
      </c>
      <c r="OJ68" s="207" t="s">
        <v>69</v>
      </c>
      <c r="OK68" s="207" t="s">
        <v>69</v>
      </c>
      <c r="OL68" s="207" t="s">
        <v>69</v>
      </c>
      <c r="OM68" s="207" t="s">
        <v>69</v>
      </c>
      <c r="ON68" s="207" t="s">
        <v>69</v>
      </c>
      <c r="OO68" s="207" t="s">
        <v>69</v>
      </c>
      <c r="OP68" s="207" t="s">
        <v>69</v>
      </c>
      <c r="OQ68" s="207" t="s">
        <v>69</v>
      </c>
      <c r="OR68" s="207" t="s">
        <v>69</v>
      </c>
      <c r="OS68" s="207" t="s">
        <v>69</v>
      </c>
      <c r="OT68" s="207" t="s">
        <v>69</v>
      </c>
      <c r="OU68" s="207" t="s">
        <v>69</v>
      </c>
      <c r="OV68" s="207" t="s">
        <v>69</v>
      </c>
      <c r="OW68" s="207" t="s">
        <v>69</v>
      </c>
      <c r="OX68" s="207" t="s">
        <v>69</v>
      </c>
      <c r="OY68" s="207" t="s">
        <v>69</v>
      </c>
      <c r="OZ68" s="207" t="s">
        <v>69</v>
      </c>
      <c r="PA68" s="207" t="s">
        <v>69</v>
      </c>
      <c r="PB68" s="207" t="s">
        <v>69</v>
      </c>
      <c r="PC68" s="207" t="s">
        <v>69</v>
      </c>
      <c r="PD68" s="207" t="s">
        <v>69</v>
      </c>
      <c r="PE68" s="207" t="s">
        <v>69</v>
      </c>
      <c r="PF68" s="207" t="s">
        <v>69</v>
      </c>
      <c r="PG68" s="207" t="s">
        <v>69</v>
      </c>
      <c r="PH68" s="207" t="s">
        <v>69</v>
      </c>
      <c r="PI68" s="207" t="s">
        <v>69</v>
      </c>
      <c r="PJ68" s="207" t="s">
        <v>69</v>
      </c>
      <c r="PK68" s="207" t="s">
        <v>69</v>
      </c>
      <c r="PL68" s="207" t="s">
        <v>69</v>
      </c>
      <c r="PM68" s="207" t="s">
        <v>69</v>
      </c>
      <c r="PN68" s="207" t="s">
        <v>69</v>
      </c>
      <c r="PO68" s="207" t="s">
        <v>69</v>
      </c>
      <c r="PP68" s="207" t="s">
        <v>69</v>
      </c>
      <c r="PQ68" s="207" t="s">
        <v>69</v>
      </c>
      <c r="PR68" s="207" t="s">
        <v>69</v>
      </c>
      <c r="PS68" s="207" t="s">
        <v>69</v>
      </c>
      <c r="PT68" s="207" t="s">
        <v>69</v>
      </c>
      <c r="PU68" s="207" t="s">
        <v>69</v>
      </c>
      <c r="PV68" s="207" t="s">
        <v>69</v>
      </c>
      <c r="PW68" s="207" t="s">
        <v>69</v>
      </c>
      <c r="PX68" s="207" t="s">
        <v>69</v>
      </c>
      <c r="PY68" s="207" t="s">
        <v>69</v>
      </c>
      <c r="PZ68" s="207" t="s">
        <v>69</v>
      </c>
      <c r="QA68" s="207" t="s">
        <v>69</v>
      </c>
      <c r="QB68" s="207" t="s">
        <v>69</v>
      </c>
      <c r="QC68" s="207" t="s">
        <v>69</v>
      </c>
      <c r="QD68" s="207" t="s">
        <v>69</v>
      </c>
      <c r="QE68" s="207" t="s">
        <v>69</v>
      </c>
      <c r="QF68" s="207" t="s">
        <v>69</v>
      </c>
      <c r="QG68" s="207" t="s">
        <v>69</v>
      </c>
      <c r="QH68" s="207" t="s">
        <v>69</v>
      </c>
      <c r="QI68" s="207" t="s">
        <v>69</v>
      </c>
      <c r="QJ68" s="207" t="s">
        <v>69</v>
      </c>
      <c r="QK68" s="207" t="s">
        <v>69</v>
      </c>
      <c r="QL68" s="207" t="s">
        <v>69</v>
      </c>
      <c r="QM68" s="207" t="s">
        <v>69</v>
      </c>
      <c r="QN68" s="207" t="s">
        <v>69</v>
      </c>
      <c r="QO68" s="207" t="s">
        <v>69</v>
      </c>
      <c r="QP68" s="207" t="s">
        <v>69</v>
      </c>
      <c r="QQ68" s="207" t="s">
        <v>69</v>
      </c>
      <c r="QR68" s="207" t="s">
        <v>69</v>
      </c>
      <c r="QS68" s="207" t="s">
        <v>69</v>
      </c>
      <c r="QT68" s="207" t="s">
        <v>69</v>
      </c>
      <c r="QU68" s="207" t="s">
        <v>69</v>
      </c>
      <c r="QV68" s="207" t="s">
        <v>69</v>
      </c>
      <c r="QW68" s="207" t="s">
        <v>69</v>
      </c>
      <c r="QX68" s="207" t="s">
        <v>69</v>
      </c>
      <c r="QY68" s="207" t="s">
        <v>69</v>
      </c>
      <c r="QZ68" s="207" t="s">
        <v>69</v>
      </c>
      <c r="RA68" s="207" t="s">
        <v>69</v>
      </c>
      <c r="RB68" s="207" t="s">
        <v>69</v>
      </c>
      <c r="RC68" s="207" t="s">
        <v>69</v>
      </c>
      <c r="RD68" s="207" t="s">
        <v>69</v>
      </c>
      <c r="RE68" s="207" t="s">
        <v>69</v>
      </c>
      <c r="RF68" s="207" t="s">
        <v>69</v>
      </c>
      <c r="RG68" s="207" t="s">
        <v>69</v>
      </c>
      <c r="RH68" s="207" t="s">
        <v>69</v>
      </c>
      <c r="RI68" s="207" t="s">
        <v>69</v>
      </c>
      <c r="RJ68" s="207" t="s">
        <v>69</v>
      </c>
      <c r="RK68" s="207" t="s">
        <v>69</v>
      </c>
      <c r="RL68" s="207" t="s">
        <v>69</v>
      </c>
      <c r="RM68" s="207" t="s">
        <v>69</v>
      </c>
      <c r="RN68" s="207" t="s">
        <v>69</v>
      </c>
      <c r="RO68" s="207" t="s">
        <v>69</v>
      </c>
      <c r="RP68" s="207" t="s">
        <v>69</v>
      </c>
      <c r="RQ68" s="207" t="s">
        <v>69</v>
      </c>
      <c r="RR68" s="207" t="s">
        <v>69</v>
      </c>
      <c r="RS68" s="207" t="s">
        <v>69</v>
      </c>
      <c r="RT68" s="207" t="s">
        <v>69</v>
      </c>
      <c r="RU68" s="207" t="s">
        <v>26</v>
      </c>
      <c r="RV68" s="207" t="s">
        <v>26</v>
      </c>
      <c r="RW68" s="207" t="s">
        <v>26</v>
      </c>
      <c r="RX68" s="207" t="s">
        <v>26</v>
      </c>
      <c r="RY68" s="207" t="s">
        <v>26</v>
      </c>
      <c r="RZ68" s="207" t="s">
        <v>26</v>
      </c>
      <c r="SA68" s="207" t="s">
        <v>26</v>
      </c>
      <c r="SB68" s="207" t="s">
        <v>26</v>
      </c>
      <c r="SC68" s="207" t="s">
        <v>26</v>
      </c>
      <c r="SD68" s="207" t="s">
        <v>26</v>
      </c>
      <c r="SE68" s="207" t="s">
        <v>26</v>
      </c>
      <c r="SF68" s="207" t="s">
        <v>26</v>
      </c>
      <c r="SG68" s="207" t="s">
        <v>26</v>
      </c>
      <c r="SH68" s="207" t="s">
        <v>26</v>
      </c>
      <c r="SI68" s="207" t="s">
        <v>26</v>
      </c>
      <c r="SJ68" s="207" t="s">
        <v>26</v>
      </c>
      <c r="SK68" s="207" t="s">
        <v>26</v>
      </c>
      <c r="SL68" s="207" t="s">
        <v>26</v>
      </c>
      <c r="SM68" s="207" t="s">
        <v>26</v>
      </c>
      <c r="SN68" s="207" t="s">
        <v>26</v>
      </c>
      <c r="SO68" s="207" t="s">
        <v>27</v>
      </c>
      <c r="SP68" s="207" t="s">
        <v>26</v>
      </c>
      <c r="SQ68" s="207" t="s">
        <v>26</v>
      </c>
      <c r="SR68" s="207" t="s">
        <v>26</v>
      </c>
      <c r="SS68" s="207" t="s">
        <v>26</v>
      </c>
      <c r="ST68" s="207" t="s">
        <v>26</v>
      </c>
      <c r="SU68" s="207" t="s">
        <v>26</v>
      </c>
      <c r="SV68" s="207" t="s">
        <v>26</v>
      </c>
      <c r="SW68" s="207" t="s">
        <v>26</v>
      </c>
      <c r="SX68" s="207" t="s">
        <v>26</v>
      </c>
      <c r="SY68" s="207" t="s">
        <v>26</v>
      </c>
      <c r="SZ68" s="207" t="s">
        <v>26</v>
      </c>
      <c r="TA68" s="207" t="s">
        <v>26</v>
      </c>
      <c r="TB68" s="207" t="s">
        <v>26</v>
      </c>
      <c r="TC68" s="207" t="s">
        <v>26</v>
      </c>
      <c r="TD68" s="207" t="s">
        <v>26</v>
      </c>
      <c r="TE68" s="207" t="s">
        <v>26</v>
      </c>
      <c r="TF68" s="207" t="s">
        <v>26</v>
      </c>
      <c r="TG68" s="207" t="s">
        <v>26</v>
      </c>
      <c r="TH68" s="207" t="s">
        <v>26</v>
      </c>
      <c r="TI68" s="207" t="s">
        <v>26</v>
      </c>
      <c r="TJ68" s="207" t="s">
        <v>26</v>
      </c>
      <c r="TK68" s="207" t="s">
        <v>27</v>
      </c>
      <c r="TL68" s="207" t="s">
        <v>26</v>
      </c>
      <c r="TM68" s="207" t="s">
        <v>26</v>
      </c>
      <c r="TN68" s="207" t="s">
        <v>26</v>
      </c>
      <c r="TO68" s="207" t="s">
        <v>26</v>
      </c>
      <c r="TP68" s="207" t="s">
        <v>26</v>
      </c>
      <c r="TQ68" s="207" t="s">
        <v>26</v>
      </c>
      <c r="TR68" s="207" t="s">
        <v>26</v>
      </c>
      <c r="TS68" s="207" t="s">
        <v>26</v>
      </c>
      <c r="TT68" s="207" t="s">
        <v>26</v>
      </c>
      <c r="TU68" s="207" t="s">
        <v>26</v>
      </c>
      <c r="TV68" s="207" t="s">
        <v>26</v>
      </c>
      <c r="TW68" s="207" t="s">
        <v>26</v>
      </c>
      <c r="TX68" s="207" t="s">
        <v>26</v>
      </c>
      <c r="TY68" s="207" t="s">
        <v>26</v>
      </c>
      <c r="TZ68" s="207" t="s">
        <v>26</v>
      </c>
      <c r="UA68" s="207" t="s">
        <v>26</v>
      </c>
      <c r="UB68" s="207" t="s">
        <v>26</v>
      </c>
      <c r="UC68" s="207" t="s">
        <v>26</v>
      </c>
      <c r="UD68" s="207" t="s">
        <v>26</v>
      </c>
      <c r="UE68" s="207" t="s">
        <v>26</v>
      </c>
      <c r="UF68" s="207" t="s">
        <v>26</v>
      </c>
      <c r="UG68" s="207" t="s">
        <v>26</v>
      </c>
      <c r="UH68" s="207" t="s">
        <v>26</v>
      </c>
      <c r="UI68" s="207" t="s">
        <v>26</v>
      </c>
      <c r="UJ68" s="207" t="s">
        <v>26</v>
      </c>
      <c r="UK68" s="207" t="s">
        <v>26</v>
      </c>
      <c r="UL68" s="207" t="s">
        <v>26</v>
      </c>
      <c r="UM68" s="207" t="s">
        <v>26</v>
      </c>
      <c r="UN68" s="207" t="s">
        <v>26</v>
      </c>
      <c r="UO68" s="207" t="s">
        <v>26</v>
      </c>
      <c r="UP68" s="207" t="s">
        <v>26</v>
      </c>
      <c r="UQ68" s="207" t="s">
        <v>26</v>
      </c>
      <c r="UR68" s="207" t="s">
        <v>26</v>
      </c>
      <c r="US68" s="207" t="s">
        <v>26</v>
      </c>
      <c r="UT68" s="207" t="s">
        <v>26</v>
      </c>
      <c r="UU68" s="207" t="s">
        <v>26</v>
      </c>
      <c r="UV68" s="207" t="s">
        <v>26</v>
      </c>
      <c r="UW68" s="207" t="s">
        <v>26</v>
      </c>
      <c r="UX68" s="207" t="s">
        <v>26</v>
      </c>
      <c r="UY68" s="207" t="s">
        <v>26</v>
      </c>
      <c r="UZ68" s="207" t="s">
        <v>26</v>
      </c>
      <c r="VA68" s="207" t="s">
        <v>26</v>
      </c>
      <c r="VB68" s="207" t="s">
        <v>26</v>
      </c>
      <c r="VC68" s="207" t="s">
        <v>26</v>
      </c>
      <c r="VD68" s="207" t="s">
        <v>26</v>
      </c>
      <c r="VE68" s="207" t="s">
        <v>15</v>
      </c>
      <c r="VF68" s="207" t="s">
        <v>26</v>
      </c>
      <c r="VG68" s="207" t="s">
        <v>15</v>
      </c>
      <c r="VH68" s="207" t="s">
        <v>26</v>
      </c>
      <c r="VI68" s="207" t="s">
        <v>26</v>
      </c>
      <c r="VJ68" s="207" t="s">
        <v>26</v>
      </c>
      <c r="VK68" s="207">
        <v>0</v>
      </c>
      <c r="VL68" s="207" t="s">
        <v>26</v>
      </c>
      <c r="VM68" s="207" t="s">
        <v>15</v>
      </c>
      <c r="VN68" s="207" t="s">
        <v>26</v>
      </c>
      <c r="VO68" s="207" t="s">
        <v>15</v>
      </c>
      <c r="VP68" s="207" t="s">
        <v>26</v>
      </c>
      <c r="VQ68" s="207" t="s">
        <v>26</v>
      </c>
      <c r="VR68" s="207" t="s">
        <v>15</v>
      </c>
      <c r="VS68" s="207" t="s">
        <v>26</v>
      </c>
      <c r="VT68" s="207" t="s">
        <v>26</v>
      </c>
      <c r="VU68" s="207" t="s">
        <v>26</v>
      </c>
      <c r="VV68" s="207" t="s">
        <v>26</v>
      </c>
      <c r="VW68" s="207" t="s">
        <v>27</v>
      </c>
      <c r="VX68" s="207" t="s">
        <v>26</v>
      </c>
      <c r="VY68" s="207" t="s">
        <v>26</v>
      </c>
      <c r="VZ68" s="207" t="s">
        <v>27</v>
      </c>
      <c r="WA68" s="207" t="s">
        <v>26</v>
      </c>
      <c r="WB68" s="207" t="s">
        <v>26</v>
      </c>
      <c r="WC68" s="207" t="s">
        <v>26</v>
      </c>
      <c r="WD68" s="207" t="s">
        <v>26</v>
      </c>
      <c r="WE68" s="207" t="s">
        <v>26</v>
      </c>
      <c r="WF68" s="207" t="s">
        <v>27</v>
      </c>
      <c r="WG68" s="207" t="s">
        <v>27</v>
      </c>
      <c r="WH68" s="207" t="s">
        <v>26</v>
      </c>
      <c r="WI68" s="207" t="s">
        <v>27</v>
      </c>
      <c r="WJ68" s="207" t="s">
        <v>26</v>
      </c>
      <c r="WK68" s="207" t="s">
        <v>26</v>
      </c>
      <c r="WL68" s="207" t="s">
        <v>26</v>
      </c>
      <c r="WM68" s="207" t="s">
        <v>26</v>
      </c>
      <c r="WN68" s="207" t="s">
        <v>26</v>
      </c>
      <c r="WO68" s="207" t="s">
        <v>26</v>
      </c>
      <c r="WP68" s="207" t="s">
        <v>26</v>
      </c>
      <c r="WQ68" s="207" t="s">
        <v>26</v>
      </c>
      <c r="WR68" s="207" t="s">
        <v>26</v>
      </c>
      <c r="WS68" s="207" t="s">
        <v>26</v>
      </c>
      <c r="WT68" s="207" t="s">
        <v>26</v>
      </c>
      <c r="WU68" s="207" t="s">
        <v>27</v>
      </c>
      <c r="WV68" s="207" t="s">
        <v>27</v>
      </c>
      <c r="WW68" s="207" t="s">
        <v>26</v>
      </c>
      <c r="WX68" s="207" t="s">
        <v>26</v>
      </c>
      <c r="WY68" s="207" t="s">
        <v>26</v>
      </c>
      <c r="WZ68" s="207" t="s">
        <v>26</v>
      </c>
      <c r="XA68" s="207" t="s">
        <v>26</v>
      </c>
      <c r="XB68" s="207" t="s">
        <v>26</v>
      </c>
      <c r="XC68" s="207" t="s">
        <v>26</v>
      </c>
      <c r="XD68" s="207" t="s">
        <v>26</v>
      </c>
      <c r="XE68" s="207" t="s">
        <v>26</v>
      </c>
      <c r="XF68" s="207" t="s">
        <v>26</v>
      </c>
      <c r="XG68" s="207" t="s">
        <v>26</v>
      </c>
      <c r="XH68" s="207" t="s">
        <v>27</v>
      </c>
      <c r="XI68" s="207" t="s">
        <v>27</v>
      </c>
      <c r="XJ68" s="207" t="s">
        <v>26</v>
      </c>
      <c r="XK68" s="207" t="s">
        <v>26</v>
      </c>
      <c r="XL68" s="207" t="s">
        <v>26</v>
      </c>
      <c r="XM68" s="207" t="s">
        <v>26</v>
      </c>
      <c r="XN68" s="207" t="s">
        <v>26</v>
      </c>
      <c r="XO68" s="207" t="s">
        <v>26</v>
      </c>
      <c r="XP68" s="207" t="s">
        <v>26</v>
      </c>
      <c r="XQ68" s="207" t="s">
        <v>26</v>
      </c>
      <c r="XR68" s="207" t="s">
        <v>26</v>
      </c>
      <c r="XS68" s="207" t="s">
        <v>26</v>
      </c>
      <c r="XT68" s="207" t="s">
        <v>26</v>
      </c>
      <c r="XU68" s="207" t="s">
        <v>26</v>
      </c>
      <c r="XV68" s="207" t="s">
        <v>27</v>
      </c>
      <c r="XW68" s="207" t="s">
        <v>26</v>
      </c>
      <c r="XX68" s="207" t="s">
        <v>26</v>
      </c>
      <c r="XY68" s="207" t="s">
        <v>26</v>
      </c>
      <c r="XZ68" s="207" t="s">
        <v>26</v>
      </c>
      <c r="YA68" s="207" t="s">
        <v>26</v>
      </c>
      <c r="YB68" s="207" t="s">
        <v>26</v>
      </c>
      <c r="YC68" s="207" t="s">
        <v>27</v>
      </c>
      <c r="YD68" s="207" t="s">
        <v>26</v>
      </c>
      <c r="YE68" s="207" t="s">
        <v>26</v>
      </c>
      <c r="YF68" s="207" t="s">
        <v>26</v>
      </c>
      <c r="YG68" s="207" t="s">
        <v>26</v>
      </c>
      <c r="YH68" s="207" t="s">
        <v>26</v>
      </c>
      <c r="YI68" s="207" t="s">
        <v>26</v>
      </c>
      <c r="YJ68" s="207" t="s">
        <v>27</v>
      </c>
      <c r="YK68" s="207" t="s">
        <v>15</v>
      </c>
      <c r="YL68" s="207" t="s">
        <v>26</v>
      </c>
      <c r="YM68" s="207" t="s">
        <v>26</v>
      </c>
      <c r="YN68" s="207" t="s">
        <v>26</v>
      </c>
      <c r="YO68" s="207" t="s">
        <v>26</v>
      </c>
      <c r="YP68" s="207" t="s">
        <v>26</v>
      </c>
      <c r="YQ68" s="207" t="s">
        <v>26</v>
      </c>
      <c r="YR68" s="207" t="s">
        <v>26</v>
      </c>
      <c r="YS68" s="207" t="s">
        <v>26</v>
      </c>
      <c r="YT68" s="207" t="s">
        <v>26</v>
      </c>
      <c r="YU68" s="207" t="s">
        <v>26</v>
      </c>
      <c r="YV68" s="207" t="s">
        <v>26</v>
      </c>
      <c r="YW68" s="207" t="s">
        <v>26</v>
      </c>
      <c r="YX68" s="207" t="s">
        <v>26</v>
      </c>
      <c r="YY68" s="207" t="s">
        <v>26</v>
      </c>
      <c r="YZ68" s="207" t="s">
        <v>26</v>
      </c>
      <c r="ZA68" s="207" t="s">
        <v>26</v>
      </c>
      <c r="ZB68" s="207" t="s">
        <v>26</v>
      </c>
      <c r="ZC68" s="207" t="s">
        <v>26</v>
      </c>
      <c r="ZD68" s="207" t="s">
        <v>15</v>
      </c>
      <c r="ZE68" s="207" t="s">
        <v>15</v>
      </c>
      <c r="ZF68" s="207" t="s">
        <v>27</v>
      </c>
      <c r="ZG68" s="207" t="s">
        <v>26</v>
      </c>
      <c r="ZH68" s="207" t="s">
        <v>26</v>
      </c>
      <c r="ZI68" s="207" t="s">
        <v>26</v>
      </c>
      <c r="ZJ68" s="207" t="s">
        <v>26</v>
      </c>
      <c r="ZK68" s="207" t="s">
        <v>26</v>
      </c>
      <c r="ZL68" s="207" t="s">
        <v>26</v>
      </c>
      <c r="ZM68" s="207" t="s">
        <v>26</v>
      </c>
      <c r="ZN68" s="207" t="s">
        <v>26</v>
      </c>
      <c r="ZO68" s="207" t="s">
        <v>27</v>
      </c>
      <c r="ZP68" s="207" t="s">
        <v>26</v>
      </c>
      <c r="ZQ68" s="207" t="s">
        <v>26</v>
      </c>
      <c r="ZR68" s="207" t="s">
        <v>26</v>
      </c>
      <c r="ZS68" s="207" t="s">
        <v>69</v>
      </c>
      <c r="ZT68" s="207" t="s">
        <v>69</v>
      </c>
      <c r="ZU68" s="207" t="s">
        <v>69</v>
      </c>
      <c r="ZV68" s="207" t="s">
        <v>26</v>
      </c>
      <c r="ZW68" s="207" t="s">
        <v>26</v>
      </c>
      <c r="ZX68" s="207" t="s">
        <v>26</v>
      </c>
      <c r="ZY68" s="207" t="s">
        <v>26</v>
      </c>
      <c r="ZZ68" s="207" t="s">
        <v>69</v>
      </c>
      <c r="AAA68" s="207" t="s">
        <v>158</v>
      </c>
      <c r="AAB68" s="207" t="s">
        <v>158</v>
      </c>
      <c r="AAC68" s="207" t="s">
        <v>158</v>
      </c>
      <c r="AAD68" s="207" t="s">
        <v>158</v>
      </c>
      <c r="AAE68" s="207" t="s">
        <v>158</v>
      </c>
      <c r="AAF68" s="207" t="s">
        <v>158</v>
      </c>
      <c r="AAG68" s="207" t="s">
        <v>158</v>
      </c>
      <c r="AAH68" s="207" t="s">
        <v>158</v>
      </c>
      <c r="AAI68" s="207" t="s">
        <v>158</v>
      </c>
      <c r="AAJ68" s="207" t="s">
        <v>158</v>
      </c>
      <c r="AAK68" s="207" t="s">
        <v>158</v>
      </c>
      <c r="AAL68" s="207" t="s">
        <v>158</v>
      </c>
      <c r="AAM68" s="207" t="s">
        <v>158</v>
      </c>
      <c r="AAN68" s="207" t="s">
        <v>158</v>
      </c>
      <c r="AAO68" s="207" t="s">
        <v>158</v>
      </c>
      <c r="AAP68" s="207" t="s">
        <v>158</v>
      </c>
      <c r="AAQ68" s="207" t="s">
        <v>158</v>
      </c>
      <c r="AAR68" s="207" t="s">
        <v>158</v>
      </c>
      <c r="AAS68" s="207" t="s">
        <v>158</v>
      </c>
      <c r="AAT68" s="207" t="s">
        <v>158</v>
      </c>
      <c r="AAU68" s="207" t="s">
        <v>158</v>
      </c>
      <c r="AAV68" s="207" t="s">
        <v>158</v>
      </c>
      <c r="AAW68" s="207" t="s">
        <v>158</v>
      </c>
      <c r="AAX68" s="207" t="s">
        <v>158</v>
      </c>
      <c r="AAY68" s="207" t="s">
        <v>158</v>
      </c>
      <c r="AAZ68" s="207" t="s">
        <v>158</v>
      </c>
      <c r="ABA68" s="306">
        <f>(ÜBERSICHT!K68)</f>
        <v>0</v>
      </c>
      <c r="ABB68" s="195">
        <f>(ÜBERSICHT!L68)</f>
        <v>0</v>
      </c>
      <c r="ABC68" s="206">
        <f t="shared" si="175"/>
        <v>202</v>
      </c>
      <c r="ABD68" s="34">
        <f t="shared" si="176"/>
        <v>185</v>
      </c>
      <c r="ABE68" s="34">
        <f t="shared" si="177"/>
        <v>16</v>
      </c>
      <c r="ABF68" s="34">
        <f t="shared" si="178"/>
        <v>1</v>
      </c>
      <c r="ABG68" s="34">
        <f t="shared" si="179"/>
        <v>8</v>
      </c>
      <c r="ABH68" s="34">
        <f t="shared" si="180"/>
        <v>0</v>
      </c>
      <c r="ABI68" s="34">
        <f t="shared" si="181"/>
        <v>486</v>
      </c>
      <c r="ABJ68" s="73">
        <f t="shared" si="182"/>
        <v>696</v>
      </c>
      <c r="ABK68" s="28"/>
      <c r="ABL68" s="26"/>
      <c r="ABM68" s="26"/>
      <c r="ABN68" s="26"/>
      <c r="ABO68" s="28"/>
      <c r="ABP68" s="271" t="str">
        <f>(Mitglieder!C69)</f>
        <v>Zz-HELLBOY</v>
      </c>
      <c r="ABQ68" s="216">
        <f t="shared" si="103"/>
        <v>0.91584158415841588</v>
      </c>
      <c r="ABR68" s="216" t="e">
        <f t="shared" si="104"/>
        <v>#DIV/0!</v>
      </c>
      <c r="ABS68" s="34">
        <f t="shared" si="183"/>
        <v>0</v>
      </c>
      <c r="ABT68" s="34">
        <f t="shared" si="184"/>
        <v>0</v>
      </c>
      <c r="ABU68" s="34">
        <f t="shared" si="185"/>
        <v>0</v>
      </c>
      <c r="ABV68" s="34">
        <f t="shared" si="186"/>
        <v>0</v>
      </c>
      <c r="ABW68" s="34">
        <f t="shared" si="187"/>
        <v>0</v>
      </c>
      <c r="ABX68" s="34">
        <f t="shared" si="188"/>
        <v>31</v>
      </c>
      <c r="ABY68" s="73">
        <f t="shared" si="189"/>
        <v>31</v>
      </c>
      <c r="ABZ68" s="216">
        <f t="shared" si="105"/>
        <v>1</v>
      </c>
      <c r="ACA68" s="34">
        <f t="shared" si="190"/>
        <v>20</v>
      </c>
      <c r="ACB68" s="34">
        <f t="shared" si="191"/>
        <v>0</v>
      </c>
      <c r="ACC68" s="34">
        <f t="shared" si="192"/>
        <v>0</v>
      </c>
      <c r="ACD68" s="34">
        <f t="shared" si="193"/>
        <v>0</v>
      </c>
      <c r="ACE68" s="34">
        <f t="shared" si="194"/>
        <v>0</v>
      </c>
      <c r="ACF68" s="34">
        <f t="shared" si="195"/>
        <v>11</v>
      </c>
      <c r="ACG68" s="73">
        <f t="shared" si="113"/>
        <v>31</v>
      </c>
      <c r="ACH68" s="216">
        <f t="shared" si="106"/>
        <v>0.93548387096774188</v>
      </c>
      <c r="ACI68" s="34">
        <f t="shared" si="196"/>
        <v>29</v>
      </c>
      <c r="ACJ68" s="34">
        <f t="shared" si="197"/>
        <v>2</v>
      </c>
      <c r="ACK68" s="34">
        <f t="shared" si="198"/>
        <v>0</v>
      </c>
      <c r="ACL68" s="34">
        <f t="shared" si="199"/>
        <v>0</v>
      </c>
      <c r="ACM68" s="34">
        <f t="shared" si="200"/>
        <v>0</v>
      </c>
      <c r="ACN68" s="34">
        <f t="shared" si="201"/>
        <v>0</v>
      </c>
      <c r="ACO68" s="73">
        <f t="shared" si="114"/>
        <v>31</v>
      </c>
      <c r="ACP68" s="216">
        <f t="shared" si="107"/>
        <v>1</v>
      </c>
      <c r="ACQ68" s="34">
        <f t="shared" si="202"/>
        <v>30</v>
      </c>
      <c r="ACR68" s="34">
        <f t="shared" si="203"/>
        <v>0</v>
      </c>
      <c r="ACS68" s="34">
        <f t="shared" si="204"/>
        <v>0</v>
      </c>
      <c r="ACT68" s="34">
        <f t="shared" si="205"/>
        <v>0</v>
      </c>
      <c r="ACU68" s="34">
        <f t="shared" si="206"/>
        <v>0</v>
      </c>
      <c r="ACV68" s="34">
        <f t="shared" si="207"/>
        <v>0</v>
      </c>
      <c r="ACW68" s="73">
        <f t="shared" si="115"/>
        <v>30</v>
      </c>
      <c r="ACX68" s="216">
        <f t="shared" si="108"/>
        <v>0.88461538461538469</v>
      </c>
      <c r="ACY68" s="34">
        <f t="shared" si="208"/>
        <v>23</v>
      </c>
      <c r="ACZ68" s="34">
        <f t="shared" si="209"/>
        <v>2</v>
      </c>
      <c r="ADA68" s="34">
        <f t="shared" si="210"/>
        <v>1</v>
      </c>
      <c r="ADB68" s="34">
        <f t="shared" si="211"/>
        <v>5</v>
      </c>
      <c r="ADC68" s="34">
        <f t="shared" si="212"/>
        <v>0</v>
      </c>
      <c r="ADD68" s="34">
        <f t="shared" si="213"/>
        <v>0</v>
      </c>
      <c r="ADE68" s="73">
        <f t="shared" si="116"/>
        <v>31</v>
      </c>
      <c r="ADF68" s="216">
        <f t="shared" si="109"/>
        <v>0.83333333333333337</v>
      </c>
      <c r="ADG68" s="34">
        <f t="shared" si="214"/>
        <v>25</v>
      </c>
      <c r="ADH68" s="34">
        <f t="shared" si="215"/>
        <v>5</v>
      </c>
      <c r="ADI68" s="34">
        <f t="shared" si="216"/>
        <v>0</v>
      </c>
      <c r="ADJ68" s="34">
        <f t="shared" si="217"/>
        <v>0</v>
      </c>
      <c r="ADK68" s="34">
        <f t="shared" si="218"/>
        <v>0</v>
      </c>
      <c r="ADL68" s="34">
        <f t="shared" si="219"/>
        <v>0</v>
      </c>
      <c r="ADM68" s="73">
        <f t="shared" si="117"/>
        <v>30</v>
      </c>
      <c r="ADN68" s="216">
        <f t="shared" si="110"/>
        <v>0.83333333333333337</v>
      </c>
      <c r="ADO68" s="34">
        <f t="shared" si="220"/>
        <v>25</v>
      </c>
      <c r="ADP68" s="34">
        <f t="shared" si="221"/>
        <v>5</v>
      </c>
      <c r="ADQ68" s="34">
        <f t="shared" si="222"/>
        <v>0</v>
      </c>
      <c r="ADR68" s="34">
        <f t="shared" si="223"/>
        <v>1</v>
      </c>
      <c r="ADS68" s="34">
        <f t="shared" si="224"/>
        <v>0</v>
      </c>
      <c r="ADT68" s="34">
        <f t="shared" si="225"/>
        <v>0</v>
      </c>
      <c r="ADU68" s="73">
        <f t="shared" si="118"/>
        <v>31</v>
      </c>
      <c r="ADV68" s="216">
        <f t="shared" si="111"/>
        <v>0.93103448275862066</v>
      </c>
      <c r="ADW68" s="34">
        <f t="shared" ref="ADW68:ADW77" si="226">COUNTIF(YL68:ZP68,"x")</f>
        <v>27</v>
      </c>
      <c r="ADX68" s="34">
        <f t="shared" ref="ADX68:ADX77" si="227">COUNTIF(YL68:ZP68,"o")</f>
        <v>2</v>
      </c>
      <c r="ADY68" s="34">
        <f t="shared" ref="ADY68:ADY77" si="228">COUNTIF(YL68:ZP68,0)</f>
        <v>0</v>
      </c>
      <c r="ADZ68" s="34">
        <f t="shared" ref="ADZ68:ADZ77" si="229">COUNTIF(YL68:ZP68,"/")</f>
        <v>2</v>
      </c>
      <c r="AEA68" s="34">
        <f t="shared" ref="AEA68:AEA77" si="230">COUNTIFS(YL68:ZP68,"[")</f>
        <v>0</v>
      </c>
      <c r="AEB68" s="34">
        <f t="shared" ref="AEB68:AEB77" si="231">COUNTIF(YL68:ZP68,"V")</f>
        <v>0</v>
      </c>
      <c r="AEC68" s="73">
        <f t="shared" si="119"/>
        <v>31</v>
      </c>
      <c r="AED68" s="216">
        <f t="shared" si="112"/>
        <v>1</v>
      </c>
      <c r="AEE68" s="34">
        <f t="shared" ref="AEE68:AEE77" si="232">COUNTIF(ZQ68:AAZ68,"x")</f>
        <v>6</v>
      </c>
      <c r="AEF68" s="34">
        <f t="shared" ref="AEF68:AEF77" si="233">COUNTIF(ZQ68:AAZ68,"o")</f>
        <v>0</v>
      </c>
      <c r="AEG68" s="34">
        <f t="shared" ref="AEG68:AEG77" si="234">COUNTIF(ZQ68:AAZ68,0)</f>
        <v>0</v>
      </c>
      <c r="AEH68" s="34">
        <f t="shared" ref="AEH68:AEH77" si="235">COUNTIF(ZQ68:AAZ68,"/")</f>
        <v>0</v>
      </c>
      <c r="AEI68" s="34">
        <f t="shared" ref="AEI68:AEI77" si="236">COUNTIFS(ZQ68:AAZ68,"[")</f>
        <v>0</v>
      </c>
      <c r="AEJ68" s="34">
        <f t="shared" ref="AEJ68:AEJ77" si="237">COUNTIF(ZQ68:AAZ68,"V")</f>
        <v>4</v>
      </c>
      <c r="AEK68" s="73">
        <f t="shared" si="120"/>
        <v>10</v>
      </c>
    </row>
    <row r="69" spans="1:817" x14ac:dyDescent="0.3">
      <c r="A69" s="200"/>
      <c r="B69" s="290"/>
      <c r="C69" s="251" t="str">
        <f>(Mitglieder!C69)</f>
        <v>Zz-HELLBOY</v>
      </c>
      <c r="D69" s="171">
        <f t="shared" si="173"/>
        <v>0.83628318584070793</v>
      </c>
      <c r="E69" s="171" t="e">
        <f t="shared" si="174"/>
        <v>#DIV/0!</v>
      </c>
      <c r="F69" s="56"/>
      <c r="G69" s="207" t="s">
        <v>69</v>
      </c>
      <c r="H69" s="207" t="s">
        <v>69</v>
      </c>
      <c r="I69" s="207" t="s">
        <v>69</v>
      </c>
      <c r="J69" s="207" t="s">
        <v>69</v>
      </c>
      <c r="K69" s="207" t="s">
        <v>69</v>
      </c>
      <c r="L69" s="207" t="s">
        <v>69</v>
      </c>
      <c r="M69" s="207" t="s">
        <v>69</v>
      </c>
      <c r="N69" s="207" t="s">
        <v>69</v>
      </c>
      <c r="O69" s="207" t="s">
        <v>69</v>
      </c>
      <c r="P69" s="207" t="s">
        <v>69</v>
      </c>
      <c r="Q69" s="207" t="s">
        <v>69</v>
      </c>
      <c r="R69" s="207" t="s">
        <v>69</v>
      </c>
      <c r="S69" s="207" t="s">
        <v>69</v>
      </c>
      <c r="T69" s="207" t="s">
        <v>69</v>
      </c>
      <c r="U69" s="207" t="s">
        <v>69</v>
      </c>
      <c r="V69" s="207" t="s">
        <v>69</v>
      </c>
      <c r="W69" s="207" t="s">
        <v>69</v>
      </c>
      <c r="X69" s="207" t="s">
        <v>69</v>
      </c>
      <c r="Y69" s="207" t="s">
        <v>69</v>
      </c>
      <c r="Z69" s="207" t="s">
        <v>69</v>
      </c>
      <c r="AA69" s="207" t="s">
        <v>69</v>
      </c>
      <c r="AB69" s="207" t="s">
        <v>69</v>
      </c>
      <c r="AC69" s="207" t="s">
        <v>69</v>
      </c>
      <c r="AD69" s="207" t="s">
        <v>69</v>
      </c>
      <c r="AE69" s="207" t="s">
        <v>69</v>
      </c>
      <c r="AF69" s="207" t="s">
        <v>69</v>
      </c>
      <c r="AG69" s="207" t="s">
        <v>69</v>
      </c>
      <c r="AH69" s="207" t="s">
        <v>69</v>
      </c>
      <c r="AI69" s="207" t="s">
        <v>69</v>
      </c>
      <c r="AJ69" s="207" t="s">
        <v>69</v>
      </c>
      <c r="AK69" s="207" t="s">
        <v>69</v>
      </c>
      <c r="AL69" s="207" t="s">
        <v>69</v>
      </c>
      <c r="AM69" s="207" t="s">
        <v>69</v>
      </c>
      <c r="AN69" s="207" t="s">
        <v>69</v>
      </c>
      <c r="AO69" s="207" t="s">
        <v>69</v>
      </c>
      <c r="AP69" s="207" t="s">
        <v>69</v>
      </c>
      <c r="AQ69" s="207" t="s">
        <v>69</v>
      </c>
      <c r="AR69" s="207" t="s">
        <v>69</v>
      </c>
      <c r="AS69" s="207" t="s">
        <v>69</v>
      </c>
      <c r="AT69" s="207" t="s">
        <v>69</v>
      </c>
      <c r="AU69" s="207" t="s">
        <v>69</v>
      </c>
      <c r="AV69" s="207" t="s">
        <v>69</v>
      </c>
      <c r="AW69" s="207" t="s">
        <v>69</v>
      </c>
      <c r="AX69" s="207" t="s">
        <v>69</v>
      </c>
      <c r="AY69" s="207" t="s">
        <v>69</v>
      </c>
      <c r="AZ69" s="207" t="s">
        <v>69</v>
      </c>
      <c r="BA69" s="207" t="s">
        <v>69</v>
      </c>
      <c r="BB69" s="207" t="s">
        <v>69</v>
      </c>
      <c r="BC69" s="207" t="s">
        <v>69</v>
      </c>
      <c r="BD69" s="207" t="s">
        <v>69</v>
      </c>
      <c r="BE69" s="207" t="s">
        <v>69</v>
      </c>
      <c r="BF69" s="207" t="s">
        <v>69</v>
      </c>
      <c r="BG69" s="207" t="s">
        <v>69</v>
      </c>
      <c r="BH69" s="207" t="s">
        <v>69</v>
      </c>
      <c r="BI69" s="207" t="s">
        <v>69</v>
      </c>
      <c r="BJ69" s="207" t="s">
        <v>69</v>
      </c>
      <c r="BK69" s="207" t="s">
        <v>69</v>
      </c>
      <c r="BL69" s="207" t="s">
        <v>69</v>
      </c>
      <c r="BM69" s="207" t="s">
        <v>69</v>
      </c>
      <c r="BN69" s="207" t="s">
        <v>69</v>
      </c>
      <c r="BO69" s="207" t="s">
        <v>69</v>
      </c>
      <c r="BP69" s="207" t="s">
        <v>69</v>
      </c>
      <c r="BQ69" s="207" t="s">
        <v>69</v>
      </c>
      <c r="BR69" s="207" t="s">
        <v>69</v>
      </c>
      <c r="BS69" s="207" t="s">
        <v>69</v>
      </c>
      <c r="BT69" s="207" t="s">
        <v>69</v>
      </c>
      <c r="BU69" s="207" t="s">
        <v>69</v>
      </c>
      <c r="BV69" s="207" t="s">
        <v>69</v>
      </c>
      <c r="BW69" s="207" t="s">
        <v>69</v>
      </c>
      <c r="BX69" s="207" t="s">
        <v>69</v>
      </c>
      <c r="BY69" s="207" t="s">
        <v>69</v>
      </c>
      <c r="BZ69" s="207" t="s">
        <v>69</v>
      </c>
      <c r="CA69" s="207" t="s">
        <v>69</v>
      </c>
      <c r="CB69" s="207" t="s">
        <v>69</v>
      </c>
      <c r="CC69" s="207" t="s">
        <v>69</v>
      </c>
      <c r="CD69" s="207" t="s">
        <v>69</v>
      </c>
      <c r="CE69" s="207" t="s">
        <v>69</v>
      </c>
      <c r="CF69" s="207" t="s">
        <v>69</v>
      </c>
      <c r="CG69" s="207" t="s">
        <v>69</v>
      </c>
      <c r="CH69" s="207" t="s">
        <v>69</v>
      </c>
      <c r="CI69" s="207" t="s">
        <v>69</v>
      </c>
      <c r="CJ69" s="207" t="s">
        <v>69</v>
      </c>
      <c r="CK69" s="207" t="s">
        <v>69</v>
      </c>
      <c r="CL69" s="207" t="s">
        <v>69</v>
      </c>
      <c r="CM69" s="207" t="s">
        <v>69</v>
      </c>
      <c r="CN69" s="207" t="s">
        <v>69</v>
      </c>
      <c r="CO69" s="207" t="s">
        <v>69</v>
      </c>
      <c r="CP69" s="207" t="s">
        <v>69</v>
      </c>
      <c r="CQ69" s="207" t="s">
        <v>69</v>
      </c>
      <c r="CR69" s="207" t="s">
        <v>69</v>
      </c>
      <c r="CS69" s="207" t="s">
        <v>69</v>
      </c>
      <c r="CT69" s="207" t="s">
        <v>69</v>
      </c>
      <c r="CU69" s="207" t="s">
        <v>69</v>
      </c>
      <c r="CV69" s="207" t="s">
        <v>69</v>
      </c>
      <c r="CW69" s="207" t="s">
        <v>69</v>
      </c>
      <c r="CX69" s="207" t="s">
        <v>69</v>
      </c>
      <c r="CY69" s="207" t="s">
        <v>69</v>
      </c>
      <c r="CZ69" s="207" t="s">
        <v>69</v>
      </c>
      <c r="DA69" s="207" t="s">
        <v>69</v>
      </c>
      <c r="DB69" s="207" t="s">
        <v>69</v>
      </c>
      <c r="DC69" s="207" t="s">
        <v>69</v>
      </c>
      <c r="DD69" s="207" t="s">
        <v>69</v>
      </c>
      <c r="DE69" s="207" t="s">
        <v>69</v>
      </c>
      <c r="DF69" s="207" t="s">
        <v>69</v>
      </c>
      <c r="DG69" s="207" t="s">
        <v>69</v>
      </c>
      <c r="DH69" s="207" t="s">
        <v>69</v>
      </c>
      <c r="DI69" s="207" t="s">
        <v>69</v>
      </c>
      <c r="DJ69" s="207" t="s">
        <v>69</v>
      </c>
      <c r="DK69" s="207" t="s">
        <v>69</v>
      </c>
      <c r="DL69" s="207" t="s">
        <v>69</v>
      </c>
      <c r="DM69" s="207" t="s">
        <v>69</v>
      </c>
      <c r="DN69" s="207" t="s">
        <v>69</v>
      </c>
      <c r="DO69" s="207" t="s">
        <v>69</v>
      </c>
      <c r="DP69" s="207" t="s">
        <v>69</v>
      </c>
      <c r="DQ69" s="207" t="s">
        <v>69</v>
      </c>
      <c r="DR69" s="207" t="s">
        <v>69</v>
      </c>
      <c r="DS69" s="207" t="s">
        <v>69</v>
      </c>
      <c r="DT69" s="207" t="s">
        <v>69</v>
      </c>
      <c r="DU69" s="207" t="s">
        <v>69</v>
      </c>
      <c r="DV69" s="207" t="s">
        <v>69</v>
      </c>
      <c r="DW69" s="207" t="s">
        <v>69</v>
      </c>
      <c r="DX69" s="207" t="s">
        <v>69</v>
      </c>
      <c r="DY69" s="207" t="s">
        <v>69</v>
      </c>
      <c r="DZ69" s="207" t="s">
        <v>69</v>
      </c>
      <c r="EA69" s="207" t="s">
        <v>69</v>
      </c>
      <c r="EB69" s="207" t="s">
        <v>69</v>
      </c>
      <c r="EC69" s="207" t="s">
        <v>69</v>
      </c>
      <c r="ED69" s="207" t="s">
        <v>69</v>
      </c>
      <c r="EE69" s="207" t="s">
        <v>69</v>
      </c>
      <c r="EF69" s="207" t="s">
        <v>69</v>
      </c>
      <c r="EG69" s="207" t="s">
        <v>69</v>
      </c>
      <c r="EH69" s="207" t="s">
        <v>69</v>
      </c>
      <c r="EI69" s="207" t="s">
        <v>69</v>
      </c>
      <c r="EJ69" s="207" t="s">
        <v>69</v>
      </c>
      <c r="EK69" s="207" t="s">
        <v>69</v>
      </c>
      <c r="EL69" s="207" t="s">
        <v>69</v>
      </c>
      <c r="EM69" s="207" t="s">
        <v>69</v>
      </c>
      <c r="EN69" s="207" t="s">
        <v>69</v>
      </c>
      <c r="EO69" s="207" t="s">
        <v>69</v>
      </c>
      <c r="EP69" s="207" t="s">
        <v>69</v>
      </c>
      <c r="EQ69" s="207" t="s">
        <v>69</v>
      </c>
      <c r="ER69" s="207" t="s">
        <v>69</v>
      </c>
      <c r="ES69" s="207" t="s">
        <v>69</v>
      </c>
      <c r="ET69" s="207" t="s">
        <v>69</v>
      </c>
      <c r="EU69" s="207" t="s">
        <v>69</v>
      </c>
      <c r="EV69" s="207" t="s">
        <v>69</v>
      </c>
      <c r="EW69" s="207" t="s">
        <v>69</v>
      </c>
      <c r="EX69" s="207" t="s">
        <v>69</v>
      </c>
      <c r="EY69" s="207" t="s">
        <v>69</v>
      </c>
      <c r="EZ69" s="207" t="s">
        <v>69</v>
      </c>
      <c r="FA69" s="207" t="s">
        <v>69</v>
      </c>
      <c r="FB69" s="207" t="s">
        <v>69</v>
      </c>
      <c r="FC69" s="207" t="s">
        <v>69</v>
      </c>
      <c r="FD69" s="207" t="s">
        <v>69</v>
      </c>
      <c r="FE69" s="207" t="s">
        <v>69</v>
      </c>
      <c r="FF69" s="207" t="s">
        <v>69</v>
      </c>
      <c r="FG69" s="207" t="s">
        <v>69</v>
      </c>
      <c r="FH69" s="207" t="s">
        <v>69</v>
      </c>
      <c r="FI69" s="207" t="s">
        <v>69</v>
      </c>
      <c r="FJ69" s="207" t="s">
        <v>69</v>
      </c>
      <c r="FK69" s="207" t="s">
        <v>69</v>
      </c>
      <c r="FL69" s="207" t="s">
        <v>69</v>
      </c>
      <c r="FM69" s="207" t="s">
        <v>69</v>
      </c>
      <c r="FN69" s="207" t="s">
        <v>69</v>
      </c>
      <c r="FO69" s="207" t="s">
        <v>69</v>
      </c>
      <c r="FP69" s="207" t="s">
        <v>69</v>
      </c>
      <c r="FQ69" s="207" t="s">
        <v>69</v>
      </c>
      <c r="FR69" s="207" t="s">
        <v>69</v>
      </c>
      <c r="FS69" s="207" t="s">
        <v>69</v>
      </c>
      <c r="FT69" s="207" t="s">
        <v>69</v>
      </c>
      <c r="FU69" s="207" t="s">
        <v>69</v>
      </c>
      <c r="FV69" s="207" t="s">
        <v>69</v>
      </c>
      <c r="FW69" s="207" t="s">
        <v>69</v>
      </c>
      <c r="FX69" s="207" t="s">
        <v>69</v>
      </c>
      <c r="FY69" s="207" t="s">
        <v>69</v>
      </c>
      <c r="FZ69" s="207" t="s">
        <v>69</v>
      </c>
      <c r="GA69" s="207" t="s">
        <v>69</v>
      </c>
      <c r="GB69" s="207" t="s">
        <v>69</v>
      </c>
      <c r="GC69" s="207" t="s">
        <v>69</v>
      </c>
      <c r="GD69" s="207" t="s">
        <v>69</v>
      </c>
      <c r="GE69" s="207" t="s">
        <v>69</v>
      </c>
      <c r="GF69" s="207" t="s">
        <v>69</v>
      </c>
      <c r="GG69" s="207" t="s">
        <v>69</v>
      </c>
      <c r="GH69" s="207" t="s">
        <v>69</v>
      </c>
      <c r="GI69" s="207" t="s">
        <v>69</v>
      </c>
      <c r="GJ69" s="207" t="s">
        <v>69</v>
      </c>
      <c r="GK69" s="207" t="s">
        <v>69</v>
      </c>
      <c r="GL69" s="207" t="s">
        <v>69</v>
      </c>
      <c r="GM69" s="207" t="s">
        <v>69</v>
      </c>
      <c r="GN69" s="207" t="s">
        <v>69</v>
      </c>
      <c r="GO69" s="207" t="s">
        <v>69</v>
      </c>
      <c r="GP69" s="207" t="s">
        <v>69</v>
      </c>
      <c r="GQ69" s="207" t="s">
        <v>69</v>
      </c>
      <c r="GR69" s="207" t="s">
        <v>69</v>
      </c>
      <c r="GS69" s="207" t="s">
        <v>69</v>
      </c>
      <c r="GT69" s="207" t="s">
        <v>69</v>
      </c>
      <c r="GU69" s="207" t="s">
        <v>69</v>
      </c>
      <c r="GV69" s="207" t="s">
        <v>69</v>
      </c>
      <c r="GW69" s="207" t="s">
        <v>69</v>
      </c>
      <c r="GX69" s="207" t="s">
        <v>69</v>
      </c>
      <c r="GY69" s="207" t="s">
        <v>69</v>
      </c>
      <c r="GZ69" s="207" t="s">
        <v>69</v>
      </c>
      <c r="HA69" s="207" t="s">
        <v>69</v>
      </c>
      <c r="HB69" s="207" t="s">
        <v>69</v>
      </c>
      <c r="HC69" s="207" t="s">
        <v>69</v>
      </c>
      <c r="HD69" s="207" t="s">
        <v>69</v>
      </c>
      <c r="HE69" s="207" t="s">
        <v>69</v>
      </c>
      <c r="HF69" s="207" t="s">
        <v>69</v>
      </c>
      <c r="HG69" s="207" t="s">
        <v>69</v>
      </c>
      <c r="HH69" s="207" t="s">
        <v>69</v>
      </c>
      <c r="HI69" s="207" t="s">
        <v>69</v>
      </c>
      <c r="HJ69" s="207" t="s">
        <v>69</v>
      </c>
      <c r="HK69" s="207" t="s">
        <v>69</v>
      </c>
      <c r="HL69" s="207" t="s">
        <v>69</v>
      </c>
      <c r="HM69" s="207" t="s">
        <v>69</v>
      </c>
      <c r="HN69" s="207" t="s">
        <v>69</v>
      </c>
      <c r="HO69" s="207" t="s">
        <v>69</v>
      </c>
      <c r="HP69" s="207" t="s">
        <v>69</v>
      </c>
      <c r="HQ69" s="207" t="s">
        <v>69</v>
      </c>
      <c r="HR69" s="207" t="s">
        <v>69</v>
      </c>
      <c r="HS69" s="207" t="s">
        <v>69</v>
      </c>
      <c r="HT69" s="207" t="s">
        <v>69</v>
      </c>
      <c r="HU69" s="207" t="s">
        <v>69</v>
      </c>
      <c r="HV69" s="207" t="s">
        <v>26</v>
      </c>
      <c r="HW69" s="207" t="s">
        <v>26</v>
      </c>
      <c r="HX69" s="207" t="s">
        <v>27</v>
      </c>
      <c r="HY69" s="207" t="s">
        <v>26</v>
      </c>
      <c r="HZ69" s="207" t="s">
        <v>26</v>
      </c>
      <c r="IA69" s="207" t="s">
        <v>26</v>
      </c>
      <c r="IB69" s="207" t="s">
        <v>26</v>
      </c>
      <c r="IC69" s="207" t="s">
        <v>26</v>
      </c>
      <c r="ID69" s="207" t="s">
        <v>27</v>
      </c>
      <c r="IE69" s="207" t="s">
        <v>26</v>
      </c>
      <c r="IF69" s="207" t="s">
        <v>26</v>
      </c>
      <c r="IG69" s="207" t="s">
        <v>26</v>
      </c>
      <c r="IH69" s="207" t="s">
        <v>26</v>
      </c>
      <c r="II69" s="207" t="s">
        <v>26</v>
      </c>
      <c r="IJ69" s="207" t="s">
        <v>27</v>
      </c>
      <c r="IK69" s="207" t="s">
        <v>26</v>
      </c>
      <c r="IL69" s="207" t="s">
        <v>26</v>
      </c>
      <c r="IM69" s="207" t="s">
        <v>26</v>
      </c>
      <c r="IN69" s="207" t="s">
        <v>26</v>
      </c>
      <c r="IO69" s="207" t="s">
        <v>26</v>
      </c>
      <c r="IP69" s="207" t="s">
        <v>26</v>
      </c>
      <c r="IQ69" s="207" t="s">
        <v>26</v>
      </c>
      <c r="IR69" s="207" t="s">
        <v>26</v>
      </c>
      <c r="IS69" s="207" t="s">
        <v>26</v>
      </c>
      <c r="IT69" s="207" t="s">
        <v>26</v>
      </c>
      <c r="IU69" s="207" t="s">
        <v>26</v>
      </c>
      <c r="IV69" s="207" t="s">
        <v>26</v>
      </c>
      <c r="IW69" s="207" t="s">
        <v>26</v>
      </c>
      <c r="IX69" s="207" t="s">
        <v>26</v>
      </c>
      <c r="IY69" s="207" t="s">
        <v>26</v>
      </c>
      <c r="IZ69" s="207" t="s">
        <v>26</v>
      </c>
      <c r="JA69" s="207" t="s">
        <v>26</v>
      </c>
      <c r="JB69" s="207" t="s">
        <v>26</v>
      </c>
      <c r="JC69" s="207" t="s">
        <v>27</v>
      </c>
      <c r="JD69" s="207" t="s">
        <v>27</v>
      </c>
      <c r="JE69" s="207" t="s">
        <v>26</v>
      </c>
      <c r="JF69" s="207" t="s">
        <v>26</v>
      </c>
      <c r="JG69" s="207" t="s">
        <v>26</v>
      </c>
      <c r="JH69" s="207" t="s">
        <v>26</v>
      </c>
      <c r="JI69" s="207" t="s">
        <v>26</v>
      </c>
      <c r="JJ69" s="207" t="s">
        <v>26</v>
      </c>
      <c r="JK69" s="207" t="s">
        <v>26</v>
      </c>
      <c r="JL69" s="207" t="s">
        <v>26</v>
      </c>
      <c r="JM69" s="207" t="s">
        <v>26</v>
      </c>
      <c r="JN69" s="207" t="s">
        <v>27</v>
      </c>
      <c r="JO69" s="207" t="s">
        <v>26</v>
      </c>
      <c r="JP69" s="207" t="s">
        <v>26</v>
      </c>
      <c r="JQ69" s="207" t="s">
        <v>26</v>
      </c>
      <c r="JR69" s="207" t="s">
        <v>26</v>
      </c>
      <c r="JS69" s="207" t="s">
        <v>26</v>
      </c>
      <c r="JT69" s="207" t="s">
        <v>26</v>
      </c>
      <c r="JU69" s="207" t="s">
        <v>26</v>
      </c>
      <c r="JV69" s="207" t="s">
        <v>26</v>
      </c>
      <c r="JW69" s="207" t="s">
        <v>27</v>
      </c>
      <c r="JX69" s="207" t="s">
        <v>26</v>
      </c>
      <c r="JY69" s="207" t="s">
        <v>26</v>
      </c>
      <c r="JZ69" s="207" t="s">
        <v>26</v>
      </c>
      <c r="KA69" s="207" t="s">
        <v>26</v>
      </c>
      <c r="KB69" s="207" t="s">
        <v>26</v>
      </c>
      <c r="KC69" s="207" t="s">
        <v>27</v>
      </c>
      <c r="KD69" s="207" t="s">
        <v>26</v>
      </c>
      <c r="KE69" s="207" t="s">
        <v>26</v>
      </c>
      <c r="KF69" s="207" t="s">
        <v>26</v>
      </c>
      <c r="KG69" s="207" t="s">
        <v>26</v>
      </c>
      <c r="KH69" s="207" t="s">
        <v>26</v>
      </c>
      <c r="KI69" s="207" t="s">
        <v>26</v>
      </c>
      <c r="KJ69" s="207" t="s">
        <v>26</v>
      </c>
      <c r="KK69" s="207" t="s">
        <v>26</v>
      </c>
      <c r="KL69" s="207" t="s">
        <v>26</v>
      </c>
      <c r="KM69" s="207" t="s">
        <v>26</v>
      </c>
      <c r="KN69" s="207" t="s">
        <v>26</v>
      </c>
      <c r="KO69" s="207" t="s">
        <v>26</v>
      </c>
      <c r="KP69" s="207" t="s">
        <v>26</v>
      </c>
      <c r="KQ69" s="207" t="s">
        <v>26</v>
      </c>
      <c r="KR69" s="207" t="s">
        <v>26</v>
      </c>
      <c r="KS69" s="207" t="s">
        <v>26</v>
      </c>
      <c r="KT69" s="207" t="s">
        <v>26</v>
      </c>
      <c r="KU69" s="207" t="s">
        <v>26</v>
      </c>
      <c r="KV69" s="207" t="s">
        <v>26</v>
      </c>
      <c r="KW69" s="207" t="s">
        <v>26</v>
      </c>
      <c r="KX69" s="207" t="s">
        <v>27</v>
      </c>
      <c r="KY69" s="207" t="s">
        <v>26</v>
      </c>
      <c r="KZ69" s="207" t="s">
        <v>26</v>
      </c>
      <c r="LA69" s="207" t="s">
        <v>27</v>
      </c>
      <c r="LB69" s="207" t="s">
        <v>26</v>
      </c>
      <c r="LC69" s="207" t="s">
        <v>27</v>
      </c>
      <c r="LD69" s="207" t="s">
        <v>27</v>
      </c>
      <c r="LE69" s="207" t="s">
        <v>26</v>
      </c>
      <c r="LF69" s="207" t="s">
        <v>26</v>
      </c>
      <c r="LG69" s="207" t="s">
        <v>26</v>
      </c>
      <c r="LH69" s="207" t="s">
        <v>26</v>
      </c>
      <c r="LI69" s="207" t="s">
        <v>26</v>
      </c>
      <c r="LJ69" s="207" t="s">
        <v>26</v>
      </c>
      <c r="LK69" s="207" t="s">
        <v>26</v>
      </c>
      <c r="LL69" s="207" t="s">
        <v>26</v>
      </c>
      <c r="LM69" s="207" t="s">
        <v>26</v>
      </c>
      <c r="LN69" s="207" t="s">
        <v>26</v>
      </c>
      <c r="LO69" s="207" t="s">
        <v>26</v>
      </c>
      <c r="LP69" s="207" t="s">
        <v>26</v>
      </c>
      <c r="LQ69" s="207" t="s">
        <v>27</v>
      </c>
      <c r="LR69" s="207" t="s">
        <v>26</v>
      </c>
      <c r="LS69" s="207" t="s">
        <v>26</v>
      </c>
      <c r="LT69" s="207" t="s">
        <v>26</v>
      </c>
      <c r="LU69" s="207" t="s">
        <v>26</v>
      </c>
      <c r="LV69" s="207" t="s">
        <v>26</v>
      </c>
      <c r="LW69" s="207" t="s">
        <v>27</v>
      </c>
      <c r="LX69" s="207" t="s">
        <v>26</v>
      </c>
      <c r="LY69" s="207" t="s">
        <v>27</v>
      </c>
      <c r="LZ69" s="207" t="s">
        <v>26</v>
      </c>
      <c r="MA69" s="207" t="s">
        <v>27</v>
      </c>
      <c r="MB69" s="207" t="s">
        <v>26</v>
      </c>
      <c r="MC69" s="207" t="s">
        <v>26</v>
      </c>
      <c r="MD69" s="207" t="s">
        <v>26</v>
      </c>
      <c r="ME69" s="207" t="s">
        <v>26</v>
      </c>
      <c r="MF69" s="207">
        <v>0</v>
      </c>
      <c r="MG69" s="207" t="s">
        <v>26</v>
      </c>
      <c r="MH69" s="207" t="s">
        <v>26</v>
      </c>
      <c r="MI69" s="207" t="s">
        <v>26</v>
      </c>
      <c r="MJ69" s="207" t="s">
        <v>26</v>
      </c>
      <c r="MK69" s="207" t="s">
        <v>26</v>
      </c>
      <c r="ML69" s="207" t="s">
        <v>26</v>
      </c>
      <c r="MM69" s="207" t="s">
        <v>26</v>
      </c>
      <c r="MN69" s="207" t="s">
        <v>26</v>
      </c>
      <c r="MO69" s="207" t="s">
        <v>27</v>
      </c>
      <c r="MP69" s="207" t="s">
        <v>26</v>
      </c>
      <c r="MQ69" s="207" t="s">
        <v>26</v>
      </c>
      <c r="MR69" s="207" t="s">
        <v>26</v>
      </c>
      <c r="MS69" s="207" t="s">
        <v>26</v>
      </c>
      <c r="MT69" s="207" t="s">
        <v>27</v>
      </c>
      <c r="MU69" s="207" t="s">
        <v>26</v>
      </c>
      <c r="MV69" s="207" t="s">
        <v>26</v>
      </c>
      <c r="MW69" s="207" t="s">
        <v>26</v>
      </c>
      <c r="MX69" s="207" t="s">
        <v>26</v>
      </c>
      <c r="MY69" s="207" t="s">
        <v>26</v>
      </c>
      <c r="MZ69" s="207" t="s">
        <v>27</v>
      </c>
      <c r="NA69" s="207" t="s">
        <v>26</v>
      </c>
      <c r="NB69" s="207" t="s">
        <v>26</v>
      </c>
      <c r="NC69" s="207" t="s">
        <v>26</v>
      </c>
      <c r="ND69" s="207" t="s">
        <v>26</v>
      </c>
      <c r="NE69" s="207" t="s">
        <v>26</v>
      </c>
      <c r="NF69" s="207" t="s">
        <v>26</v>
      </c>
      <c r="NG69" s="207" t="s">
        <v>26</v>
      </c>
      <c r="NH69" s="207" t="s">
        <v>26</v>
      </c>
      <c r="NI69" s="207" t="s">
        <v>27</v>
      </c>
      <c r="NJ69" s="207" t="s">
        <v>27</v>
      </c>
      <c r="NK69" s="207" t="s">
        <v>26</v>
      </c>
      <c r="NL69" s="207" t="s">
        <v>27</v>
      </c>
      <c r="NM69" s="207" t="s">
        <v>26</v>
      </c>
      <c r="NN69" s="207" t="s">
        <v>26</v>
      </c>
      <c r="NO69" s="207" t="s">
        <v>26</v>
      </c>
      <c r="NP69" s="207" t="s">
        <v>26</v>
      </c>
      <c r="NQ69" s="207" t="s">
        <v>26</v>
      </c>
      <c r="NR69" s="207" t="s">
        <v>26</v>
      </c>
      <c r="NS69" s="207" t="s">
        <v>26</v>
      </c>
      <c r="NT69" s="207" t="s">
        <v>26</v>
      </c>
      <c r="NU69" s="207" t="s">
        <v>26</v>
      </c>
      <c r="NV69" s="207" t="s">
        <v>26</v>
      </c>
      <c r="NW69" s="207" t="s">
        <v>26</v>
      </c>
      <c r="NX69" s="207" t="s">
        <v>26</v>
      </c>
      <c r="NY69" s="207" t="s">
        <v>26</v>
      </c>
      <c r="NZ69" s="207" t="s">
        <v>27</v>
      </c>
      <c r="OA69" s="207" t="s">
        <v>26</v>
      </c>
      <c r="OB69" s="207" t="s">
        <v>26</v>
      </c>
      <c r="OC69" s="207" t="s">
        <v>26</v>
      </c>
      <c r="OD69" s="207" t="s">
        <v>26</v>
      </c>
      <c r="OE69" s="207" t="s">
        <v>27</v>
      </c>
      <c r="OF69" s="207" t="s">
        <v>26</v>
      </c>
      <c r="OG69" s="207" t="s">
        <v>26</v>
      </c>
      <c r="OH69" s="207" t="s">
        <v>26</v>
      </c>
      <c r="OI69" s="207" t="s">
        <v>26</v>
      </c>
      <c r="OJ69" s="207" t="s">
        <v>26</v>
      </c>
      <c r="OK69" s="207" t="s">
        <v>26</v>
      </c>
      <c r="OL69" s="207" t="s">
        <v>26</v>
      </c>
      <c r="OM69" s="207" t="s">
        <v>26</v>
      </c>
      <c r="ON69" s="207" t="s">
        <v>26</v>
      </c>
      <c r="OO69" s="207" t="s">
        <v>26</v>
      </c>
      <c r="OP69" s="207" t="s">
        <v>26</v>
      </c>
      <c r="OQ69" s="207" t="s">
        <v>26</v>
      </c>
      <c r="OR69" s="207" t="s">
        <v>26</v>
      </c>
      <c r="OS69" s="207" t="s">
        <v>26</v>
      </c>
      <c r="OT69" s="207" t="s">
        <v>26</v>
      </c>
      <c r="OU69" s="207" t="s">
        <v>26</v>
      </c>
      <c r="OV69" s="207" t="s">
        <v>26</v>
      </c>
      <c r="OW69" s="207" t="s">
        <v>26</v>
      </c>
      <c r="OX69" s="207">
        <v>0</v>
      </c>
      <c r="OY69" s="207" t="s">
        <v>27</v>
      </c>
      <c r="OZ69" s="207" t="s">
        <v>26</v>
      </c>
      <c r="PA69" s="207" t="s">
        <v>26</v>
      </c>
      <c r="PB69" s="207" t="s">
        <v>26</v>
      </c>
      <c r="PC69" s="207" t="s">
        <v>26</v>
      </c>
      <c r="PD69" s="207" t="s">
        <v>26</v>
      </c>
      <c r="PE69" s="207" t="s">
        <v>26</v>
      </c>
      <c r="PF69" s="207" t="s">
        <v>26</v>
      </c>
      <c r="PG69" s="207" t="s">
        <v>27</v>
      </c>
      <c r="PH69" s="207" t="s">
        <v>26</v>
      </c>
      <c r="PI69" s="207" t="s">
        <v>27</v>
      </c>
      <c r="PJ69" s="207" t="s">
        <v>26</v>
      </c>
      <c r="PK69" s="207" t="s">
        <v>26</v>
      </c>
      <c r="PL69" s="207" t="s">
        <v>26</v>
      </c>
      <c r="PM69" s="207" t="s">
        <v>27</v>
      </c>
      <c r="PN69" s="207" t="s">
        <v>27</v>
      </c>
      <c r="PO69" s="207" t="s">
        <v>26</v>
      </c>
      <c r="PP69" s="207" t="s">
        <v>26</v>
      </c>
      <c r="PQ69" s="207" t="s">
        <v>26</v>
      </c>
      <c r="PR69" s="207" t="s">
        <v>15</v>
      </c>
      <c r="PS69" s="207" t="s">
        <v>26</v>
      </c>
      <c r="PT69" s="207" t="s">
        <v>26</v>
      </c>
      <c r="PU69" s="207" t="s">
        <v>26</v>
      </c>
      <c r="PV69" s="207" t="s">
        <v>26</v>
      </c>
      <c r="PW69" s="207" t="s">
        <v>15</v>
      </c>
      <c r="PX69" s="207" t="s">
        <v>15</v>
      </c>
      <c r="PY69" s="207" t="s">
        <v>15</v>
      </c>
      <c r="PZ69" s="207" t="s">
        <v>15</v>
      </c>
      <c r="QA69" s="207" t="s">
        <v>15</v>
      </c>
      <c r="QB69" s="207" t="s">
        <v>15</v>
      </c>
      <c r="QC69" s="207" t="s">
        <v>15</v>
      </c>
      <c r="QD69" s="207" t="s">
        <v>15</v>
      </c>
      <c r="QE69" s="207" t="s">
        <v>15</v>
      </c>
      <c r="QF69" s="207" t="s">
        <v>15</v>
      </c>
      <c r="QG69" s="207" t="s">
        <v>15</v>
      </c>
      <c r="QH69" s="207" t="s">
        <v>15</v>
      </c>
      <c r="QI69" s="207" t="s">
        <v>15</v>
      </c>
      <c r="QJ69" s="207" t="s">
        <v>27</v>
      </c>
      <c r="QK69" s="207" t="s">
        <v>27</v>
      </c>
      <c r="QL69" s="207" t="s">
        <v>26</v>
      </c>
      <c r="QM69" s="207" t="s">
        <v>69</v>
      </c>
      <c r="QN69" s="207" t="s">
        <v>69</v>
      </c>
      <c r="QO69" s="207" t="s">
        <v>69</v>
      </c>
      <c r="QP69" s="207" t="s">
        <v>69</v>
      </c>
      <c r="QQ69" s="207" t="s">
        <v>69</v>
      </c>
      <c r="QR69" s="207" t="s">
        <v>69</v>
      </c>
      <c r="QS69" s="207" t="s">
        <v>69</v>
      </c>
      <c r="QT69" s="207" t="s">
        <v>69</v>
      </c>
      <c r="QU69" s="207" t="s">
        <v>69</v>
      </c>
      <c r="QV69" s="207" t="s">
        <v>69</v>
      </c>
      <c r="QW69" s="207" t="s">
        <v>69</v>
      </c>
      <c r="QX69" s="207" t="s">
        <v>69</v>
      </c>
      <c r="QY69" s="207" t="s">
        <v>69</v>
      </c>
      <c r="QZ69" s="207" t="s">
        <v>69</v>
      </c>
      <c r="RA69" s="207" t="s">
        <v>69</v>
      </c>
      <c r="RB69" s="207" t="s">
        <v>69</v>
      </c>
      <c r="RC69" s="207" t="s">
        <v>69</v>
      </c>
      <c r="RD69" s="207" t="s">
        <v>69</v>
      </c>
      <c r="RE69" s="207" t="s">
        <v>69</v>
      </c>
      <c r="RF69" s="207" t="s">
        <v>69</v>
      </c>
      <c r="RG69" s="207" t="s">
        <v>69</v>
      </c>
      <c r="RH69" s="207" t="s">
        <v>69</v>
      </c>
      <c r="RI69" s="207" t="s">
        <v>69</v>
      </c>
      <c r="RJ69" s="207" t="s">
        <v>69</v>
      </c>
      <c r="RK69" s="207" t="s">
        <v>69</v>
      </c>
      <c r="RL69" s="207" t="s">
        <v>69</v>
      </c>
      <c r="RM69" s="207" t="s">
        <v>69</v>
      </c>
      <c r="RN69" s="207" t="s">
        <v>69</v>
      </c>
      <c r="RO69" s="207" t="s">
        <v>69</v>
      </c>
      <c r="RP69" s="207" t="s">
        <v>69</v>
      </c>
      <c r="RQ69" s="207" t="s">
        <v>69</v>
      </c>
      <c r="RR69" s="207" t="s">
        <v>69</v>
      </c>
      <c r="RS69" s="207" t="s">
        <v>69</v>
      </c>
      <c r="RT69" s="207" t="s">
        <v>69</v>
      </c>
      <c r="RU69" s="207" t="s">
        <v>69</v>
      </c>
      <c r="RV69" s="207" t="s">
        <v>69</v>
      </c>
      <c r="RW69" s="207" t="s">
        <v>69</v>
      </c>
      <c r="RX69" s="207" t="s">
        <v>69</v>
      </c>
      <c r="RY69" s="207" t="s">
        <v>69</v>
      </c>
      <c r="RZ69" s="207" t="s">
        <v>69</v>
      </c>
      <c r="SA69" s="207" t="s">
        <v>69</v>
      </c>
      <c r="SB69" s="207" t="s">
        <v>69</v>
      </c>
      <c r="SC69" s="207" t="s">
        <v>69</v>
      </c>
      <c r="SD69" s="207" t="s">
        <v>69</v>
      </c>
      <c r="SE69" s="207" t="s">
        <v>69</v>
      </c>
      <c r="SF69" s="207" t="s">
        <v>69</v>
      </c>
      <c r="SG69" s="207" t="s">
        <v>69</v>
      </c>
      <c r="SH69" s="207" t="s">
        <v>69</v>
      </c>
      <c r="SI69" s="207" t="s">
        <v>69</v>
      </c>
      <c r="SJ69" s="207" t="s">
        <v>69</v>
      </c>
      <c r="SK69" s="207" t="s">
        <v>69</v>
      </c>
      <c r="SL69" s="207" t="s">
        <v>69</v>
      </c>
      <c r="SM69" s="207" t="s">
        <v>69</v>
      </c>
      <c r="SN69" s="207" t="s">
        <v>69</v>
      </c>
      <c r="SO69" s="207" t="s">
        <v>69</v>
      </c>
      <c r="SP69" s="207" t="s">
        <v>69</v>
      </c>
      <c r="SQ69" s="207" t="s">
        <v>69</v>
      </c>
      <c r="SR69" s="207" t="s">
        <v>69</v>
      </c>
      <c r="SS69" s="207" t="s">
        <v>69</v>
      </c>
      <c r="ST69" s="207" t="s">
        <v>69</v>
      </c>
      <c r="SU69" s="207" t="s">
        <v>69</v>
      </c>
      <c r="SV69" s="207" t="s">
        <v>69</v>
      </c>
      <c r="SW69" s="207" t="s">
        <v>69</v>
      </c>
      <c r="SX69" s="207" t="s">
        <v>69</v>
      </c>
      <c r="SY69" s="207" t="s">
        <v>69</v>
      </c>
      <c r="SZ69" s="207" t="s">
        <v>69</v>
      </c>
      <c r="TA69" s="207" t="s">
        <v>26</v>
      </c>
      <c r="TB69" s="207" t="s">
        <v>26</v>
      </c>
      <c r="TC69" s="207" t="s">
        <v>26</v>
      </c>
      <c r="TD69" s="207" t="s">
        <v>26</v>
      </c>
      <c r="TE69" s="207" t="s">
        <v>26</v>
      </c>
      <c r="TF69" s="207" t="s">
        <v>26</v>
      </c>
      <c r="TG69" s="207" t="s">
        <v>26</v>
      </c>
      <c r="TH69" s="207" t="s">
        <v>26</v>
      </c>
      <c r="TI69" s="207" t="s">
        <v>27</v>
      </c>
      <c r="TJ69" s="207" t="s">
        <v>26</v>
      </c>
      <c r="TK69" s="207" t="s">
        <v>27</v>
      </c>
      <c r="TL69" s="207" t="s">
        <v>26</v>
      </c>
      <c r="TM69" s="207">
        <v>0</v>
      </c>
      <c r="TN69" s="207" t="s">
        <v>26</v>
      </c>
      <c r="TO69" s="207">
        <v>0</v>
      </c>
      <c r="TP69" s="207" t="s">
        <v>69</v>
      </c>
      <c r="TQ69" s="207" t="s">
        <v>69</v>
      </c>
      <c r="TR69" s="207" t="s">
        <v>69</v>
      </c>
      <c r="TS69" s="207" t="s">
        <v>69</v>
      </c>
      <c r="TT69" s="207" t="s">
        <v>69</v>
      </c>
      <c r="TU69" s="207" t="s">
        <v>69</v>
      </c>
      <c r="TV69" s="207" t="s">
        <v>69</v>
      </c>
      <c r="TW69" s="207" t="s">
        <v>69</v>
      </c>
      <c r="TX69" s="207" t="s">
        <v>69</v>
      </c>
      <c r="TY69" s="207" t="s">
        <v>69</v>
      </c>
      <c r="TZ69" s="207" t="s">
        <v>69</v>
      </c>
      <c r="UA69" s="207" t="s">
        <v>69</v>
      </c>
      <c r="UB69" s="207" t="s">
        <v>69</v>
      </c>
      <c r="UC69" s="207" t="s">
        <v>69</v>
      </c>
      <c r="UD69" s="207" t="s">
        <v>69</v>
      </c>
      <c r="UE69" s="207" t="s">
        <v>69</v>
      </c>
      <c r="UF69" s="207" t="s">
        <v>69</v>
      </c>
      <c r="UG69" s="207" t="s">
        <v>69</v>
      </c>
      <c r="UH69" s="207" t="s">
        <v>69</v>
      </c>
      <c r="UI69" s="207" t="s">
        <v>69</v>
      </c>
      <c r="UJ69" s="207" t="s">
        <v>69</v>
      </c>
      <c r="UK69" s="207" t="s">
        <v>69</v>
      </c>
      <c r="UL69" s="207" t="s">
        <v>69</v>
      </c>
      <c r="UM69" s="207" t="s">
        <v>69</v>
      </c>
      <c r="UN69" s="207" t="s">
        <v>69</v>
      </c>
      <c r="UO69" s="207" t="s">
        <v>69</v>
      </c>
      <c r="UP69" s="207" t="s">
        <v>69</v>
      </c>
      <c r="UQ69" s="207" t="s">
        <v>69</v>
      </c>
      <c r="UR69" s="207" t="s">
        <v>69</v>
      </c>
      <c r="US69" s="207" t="s">
        <v>69</v>
      </c>
      <c r="UT69" s="207" t="s">
        <v>69</v>
      </c>
      <c r="UU69" s="207" t="s">
        <v>69</v>
      </c>
      <c r="UV69" s="207" t="s">
        <v>69</v>
      </c>
      <c r="UW69" s="207" t="s">
        <v>69</v>
      </c>
      <c r="UX69" s="207" t="s">
        <v>69</v>
      </c>
      <c r="UY69" s="207" t="s">
        <v>69</v>
      </c>
      <c r="UZ69" s="207" t="s">
        <v>69</v>
      </c>
      <c r="VA69" s="207" t="s">
        <v>69</v>
      </c>
      <c r="VB69" s="207" t="s">
        <v>69</v>
      </c>
      <c r="VC69" s="207" t="s">
        <v>69</v>
      </c>
      <c r="VD69" s="207" t="s">
        <v>69</v>
      </c>
      <c r="VE69" s="207" t="s">
        <v>69</v>
      </c>
      <c r="VF69" s="207" t="s">
        <v>69</v>
      </c>
      <c r="VG69" s="207" t="s">
        <v>69</v>
      </c>
      <c r="VH69" s="207" t="s">
        <v>69</v>
      </c>
      <c r="VI69" s="207" t="s">
        <v>69</v>
      </c>
      <c r="VJ69" s="207" t="s">
        <v>69</v>
      </c>
      <c r="VK69" s="207" t="s">
        <v>69</v>
      </c>
      <c r="VL69" s="207" t="s">
        <v>69</v>
      </c>
      <c r="VM69" s="207" t="s">
        <v>69</v>
      </c>
      <c r="VN69" s="207" t="s">
        <v>69</v>
      </c>
      <c r="VO69" s="207" t="s">
        <v>69</v>
      </c>
      <c r="VP69" s="207" t="s">
        <v>69</v>
      </c>
      <c r="VQ69" s="207" t="s">
        <v>69</v>
      </c>
      <c r="VR69" s="207" t="s">
        <v>69</v>
      </c>
      <c r="VS69" s="207" t="s">
        <v>69</v>
      </c>
      <c r="VT69" s="207" t="s">
        <v>69</v>
      </c>
      <c r="VU69" s="207" t="s">
        <v>69</v>
      </c>
      <c r="VV69" s="207" t="s">
        <v>69</v>
      </c>
      <c r="VW69" s="207" t="s">
        <v>69</v>
      </c>
      <c r="VX69" s="207" t="s">
        <v>69</v>
      </c>
      <c r="VY69" s="207" t="s">
        <v>69</v>
      </c>
      <c r="VZ69" s="207" t="s">
        <v>69</v>
      </c>
      <c r="WA69" s="207" t="s">
        <v>69</v>
      </c>
      <c r="WB69" s="207" t="s">
        <v>69</v>
      </c>
      <c r="WC69" s="207" t="s">
        <v>69</v>
      </c>
      <c r="WD69" s="207" t="s">
        <v>69</v>
      </c>
      <c r="WE69" s="207" t="s">
        <v>69</v>
      </c>
      <c r="WF69" s="207" t="s">
        <v>69</v>
      </c>
      <c r="WG69" s="207" t="s">
        <v>69</v>
      </c>
      <c r="WH69" s="207" t="s">
        <v>69</v>
      </c>
      <c r="WI69" s="207" t="s">
        <v>69</v>
      </c>
      <c r="WJ69" s="207" t="s">
        <v>69</v>
      </c>
      <c r="WK69" s="207" t="s">
        <v>69</v>
      </c>
      <c r="WL69" s="207" t="s">
        <v>69</v>
      </c>
      <c r="WM69" s="207" t="s">
        <v>69</v>
      </c>
      <c r="WN69" s="207" t="s">
        <v>69</v>
      </c>
      <c r="WO69" s="207" t="s">
        <v>69</v>
      </c>
      <c r="WP69" s="207" t="s">
        <v>69</v>
      </c>
      <c r="WQ69" s="207" t="s">
        <v>69</v>
      </c>
      <c r="WR69" s="207" t="s">
        <v>69</v>
      </c>
      <c r="WS69" s="207" t="s">
        <v>69</v>
      </c>
      <c r="WT69" s="207" t="s">
        <v>69</v>
      </c>
      <c r="WU69" s="207" t="s">
        <v>69</v>
      </c>
      <c r="WV69" s="207" t="s">
        <v>69</v>
      </c>
      <c r="WW69" s="207" t="s">
        <v>69</v>
      </c>
      <c r="WX69" s="207" t="s">
        <v>69</v>
      </c>
      <c r="WY69" s="207" t="s">
        <v>69</v>
      </c>
      <c r="WZ69" s="207" t="s">
        <v>69</v>
      </c>
      <c r="XA69" s="207" t="s">
        <v>69</v>
      </c>
      <c r="XB69" s="207" t="s">
        <v>69</v>
      </c>
      <c r="XC69" s="207" t="s">
        <v>69</v>
      </c>
      <c r="XD69" s="207" t="s">
        <v>69</v>
      </c>
      <c r="XE69" s="207" t="s">
        <v>69</v>
      </c>
      <c r="XF69" s="207" t="s">
        <v>69</v>
      </c>
      <c r="XG69" s="207" t="s">
        <v>69</v>
      </c>
      <c r="XH69" s="207" t="s">
        <v>69</v>
      </c>
      <c r="XI69" s="207" t="s">
        <v>69</v>
      </c>
      <c r="XJ69" s="207" t="s">
        <v>69</v>
      </c>
      <c r="XK69" s="207" t="s">
        <v>69</v>
      </c>
      <c r="XL69" s="207" t="s">
        <v>69</v>
      </c>
      <c r="XM69" s="207" t="s">
        <v>69</v>
      </c>
      <c r="XN69" s="207" t="s">
        <v>69</v>
      </c>
      <c r="XO69" s="207" t="s">
        <v>69</v>
      </c>
      <c r="XP69" s="207" t="s">
        <v>69</v>
      </c>
      <c r="XQ69" s="207" t="s">
        <v>69</v>
      </c>
      <c r="XR69" s="207" t="s">
        <v>69</v>
      </c>
      <c r="XS69" s="207" t="s">
        <v>69</v>
      </c>
      <c r="XT69" s="207" t="s">
        <v>69</v>
      </c>
      <c r="XU69" s="207" t="s">
        <v>69</v>
      </c>
      <c r="XV69" s="207" t="s">
        <v>69</v>
      </c>
      <c r="XW69" s="207" t="s">
        <v>69</v>
      </c>
      <c r="XX69" s="207" t="s">
        <v>69</v>
      </c>
      <c r="XY69" s="207" t="s">
        <v>69</v>
      </c>
      <c r="XZ69" s="207" t="s">
        <v>69</v>
      </c>
      <c r="YA69" s="207" t="s">
        <v>69</v>
      </c>
      <c r="YB69" s="207" t="s">
        <v>69</v>
      </c>
      <c r="YC69" s="207" t="s">
        <v>69</v>
      </c>
      <c r="YD69" s="207" t="s">
        <v>69</v>
      </c>
      <c r="YE69" s="207" t="s">
        <v>69</v>
      </c>
      <c r="YF69" s="207" t="s">
        <v>69</v>
      </c>
      <c r="YG69" s="207" t="s">
        <v>69</v>
      </c>
      <c r="YH69" s="207" t="s">
        <v>69</v>
      </c>
      <c r="YI69" s="207" t="s">
        <v>69</v>
      </c>
      <c r="YJ69" s="207" t="s">
        <v>69</v>
      </c>
      <c r="YK69" s="207" t="s">
        <v>69</v>
      </c>
      <c r="YL69" s="207" t="s">
        <v>69</v>
      </c>
      <c r="YM69" s="207" t="s">
        <v>69</v>
      </c>
      <c r="YN69" s="207" t="s">
        <v>69</v>
      </c>
      <c r="YO69" s="207" t="s">
        <v>69</v>
      </c>
      <c r="YP69" s="207" t="s">
        <v>69</v>
      </c>
      <c r="YQ69" s="207" t="s">
        <v>69</v>
      </c>
      <c r="YR69" s="207" t="s">
        <v>69</v>
      </c>
      <c r="YS69" s="207" t="s">
        <v>69</v>
      </c>
      <c r="YT69" s="207" t="s">
        <v>69</v>
      </c>
      <c r="YU69" s="207" t="s">
        <v>69</v>
      </c>
      <c r="YV69" s="207" t="s">
        <v>69</v>
      </c>
      <c r="YW69" s="207" t="s">
        <v>69</v>
      </c>
      <c r="YX69" s="207" t="s">
        <v>69</v>
      </c>
      <c r="YY69" s="207" t="s">
        <v>69</v>
      </c>
      <c r="YZ69" s="207" t="s">
        <v>69</v>
      </c>
      <c r="ZA69" s="207" t="s">
        <v>69</v>
      </c>
      <c r="ZB69" s="207" t="s">
        <v>69</v>
      </c>
      <c r="ZC69" s="207" t="s">
        <v>69</v>
      </c>
      <c r="ZD69" s="207" t="s">
        <v>69</v>
      </c>
      <c r="ZE69" s="207" t="s">
        <v>69</v>
      </c>
      <c r="ZF69" s="207" t="s">
        <v>69</v>
      </c>
      <c r="ZG69" s="207" t="s">
        <v>69</v>
      </c>
      <c r="ZH69" s="207" t="s">
        <v>69</v>
      </c>
      <c r="ZI69" s="207" t="s">
        <v>69</v>
      </c>
      <c r="ZJ69" s="207" t="s">
        <v>69</v>
      </c>
      <c r="ZK69" s="207" t="s">
        <v>69</v>
      </c>
      <c r="ZL69" s="207" t="s">
        <v>69</v>
      </c>
      <c r="ZM69" s="207" t="s">
        <v>69</v>
      </c>
      <c r="ZN69" s="207" t="s">
        <v>69</v>
      </c>
      <c r="ZO69" s="207" t="s">
        <v>69</v>
      </c>
      <c r="ZP69" s="207" t="s">
        <v>69</v>
      </c>
      <c r="ZQ69" s="207" t="s">
        <v>69</v>
      </c>
      <c r="ZR69" s="207" t="s">
        <v>69</v>
      </c>
      <c r="ZS69" s="207" t="s">
        <v>69</v>
      </c>
      <c r="ZT69" s="207" t="s">
        <v>69</v>
      </c>
      <c r="ZU69" s="207" t="s">
        <v>69</v>
      </c>
      <c r="ZV69" s="207" t="s">
        <v>69</v>
      </c>
      <c r="ZW69" s="207" t="s">
        <v>69</v>
      </c>
      <c r="ZX69" s="207" t="s">
        <v>69</v>
      </c>
      <c r="ZY69" s="207" t="s">
        <v>69</v>
      </c>
      <c r="ZZ69" s="207" t="s">
        <v>69</v>
      </c>
      <c r="AAA69" s="207" t="s">
        <v>158</v>
      </c>
      <c r="AAB69" s="207" t="s">
        <v>158</v>
      </c>
      <c r="AAC69" s="207" t="s">
        <v>158</v>
      </c>
      <c r="AAD69" s="207" t="s">
        <v>158</v>
      </c>
      <c r="AAE69" s="207" t="s">
        <v>158</v>
      </c>
      <c r="AAF69" s="207" t="s">
        <v>158</v>
      </c>
      <c r="AAG69" s="207" t="s">
        <v>158</v>
      </c>
      <c r="AAH69" s="207" t="s">
        <v>158</v>
      </c>
      <c r="AAI69" s="207" t="s">
        <v>158</v>
      </c>
      <c r="AAJ69" s="207" t="s">
        <v>158</v>
      </c>
      <c r="AAK69" s="207" t="s">
        <v>158</v>
      </c>
      <c r="AAL69" s="207" t="s">
        <v>158</v>
      </c>
      <c r="AAM69" s="207" t="s">
        <v>158</v>
      </c>
      <c r="AAN69" s="207" t="s">
        <v>158</v>
      </c>
      <c r="AAO69" s="207" t="s">
        <v>158</v>
      </c>
      <c r="AAP69" s="207" t="s">
        <v>158</v>
      </c>
      <c r="AAQ69" s="207" t="s">
        <v>158</v>
      </c>
      <c r="AAR69" s="207" t="s">
        <v>158</v>
      </c>
      <c r="AAS69" s="207" t="s">
        <v>158</v>
      </c>
      <c r="AAT69" s="207" t="s">
        <v>158</v>
      </c>
      <c r="AAU69" s="207" t="s">
        <v>158</v>
      </c>
      <c r="AAV69" s="207" t="s">
        <v>158</v>
      </c>
      <c r="AAW69" s="207" t="s">
        <v>158</v>
      </c>
      <c r="AAX69" s="207" t="s">
        <v>158</v>
      </c>
      <c r="AAY69" s="207" t="s">
        <v>158</v>
      </c>
      <c r="AAZ69" s="207" t="s">
        <v>158</v>
      </c>
      <c r="ABA69" s="306">
        <f>(ÜBERSICHT!K69)</f>
        <v>0</v>
      </c>
      <c r="ABB69" s="195">
        <f>(ÜBERSICHT!L69)</f>
        <v>0</v>
      </c>
      <c r="ABC69" s="206">
        <f t="shared" si="175"/>
        <v>226</v>
      </c>
      <c r="ABD69" s="34">
        <f t="shared" si="176"/>
        <v>189</v>
      </c>
      <c r="ABE69" s="34">
        <f t="shared" si="177"/>
        <v>33</v>
      </c>
      <c r="ABF69" s="34">
        <f t="shared" si="178"/>
        <v>4</v>
      </c>
      <c r="ABG69" s="34">
        <f t="shared" si="179"/>
        <v>14</v>
      </c>
      <c r="ABH69" s="34">
        <f t="shared" si="180"/>
        <v>0</v>
      </c>
      <c r="ABI69" s="34">
        <f t="shared" si="181"/>
        <v>456</v>
      </c>
      <c r="ABJ69" s="73">
        <f t="shared" si="182"/>
        <v>696</v>
      </c>
      <c r="ABK69" s="28"/>
      <c r="ABL69" s="26"/>
      <c r="ABM69" s="26"/>
      <c r="ABN69" s="26"/>
      <c r="ABO69" s="28"/>
      <c r="ABP69" s="271" t="str">
        <f>(Mitglieder!C70)</f>
        <v>Zz-Kingping!</v>
      </c>
      <c r="ABQ69" s="216">
        <f t="shared" si="103"/>
        <v>0.83628318584070793</v>
      </c>
      <c r="ABR69" s="216">
        <f t="shared" si="104"/>
        <v>0.33333333333333331</v>
      </c>
      <c r="ABS69" s="34">
        <f t="shared" si="183"/>
        <v>1</v>
      </c>
      <c r="ABT69" s="34">
        <f t="shared" si="184"/>
        <v>2</v>
      </c>
      <c r="ABU69" s="34">
        <f t="shared" si="185"/>
        <v>0</v>
      </c>
      <c r="ABV69" s="34">
        <f t="shared" si="186"/>
        <v>5</v>
      </c>
      <c r="ABW69" s="34">
        <f t="shared" si="187"/>
        <v>0</v>
      </c>
      <c r="ABX69" s="34">
        <f t="shared" si="188"/>
        <v>23</v>
      </c>
      <c r="ABY69" s="73">
        <f t="shared" si="189"/>
        <v>31</v>
      </c>
      <c r="ABZ69" s="216" t="e">
        <f t="shared" si="105"/>
        <v>#DIV/0!</v>
      </c>
      <c r="ACA69" s="34">
        <f t="shared" si="190"/>
        <v>0</v>
      </c>
      <c r="ACB69" s="34">
        <f t="shared" si="191"/>
        <v>0</v>
      </c>
      <c r="ACC69" s="34">
        <f t="shared" si="192"/>
        <v>0</v>
      </c>
      <c r="ACD69" s="34">
        <f t="shared" si="193"/>
        <v>0</v>
      </c>
      <c r="ACE69" s="34">
        <f t="shared" si="194"/>
        <v>0</v>
      </c>
      <c r="ACF69" s="34">
        <f t="shared" si="195"/>
        <v>31</v>
      </c>
      <c r="ACG69" s="73">
        <f t="shared" si="113"/>
        <v>31</v>
      </c>
      <c r="ACH69" s="216">
        <f t="shared" si="106"/>
        <v>0.73333333333333328</v>
      </c>
      <c r="ACI69" s="34">
        <f t="shared" si="196"/>
        <v>11</v>
      </c>
      <c r="ACJ69" s="34">
        <f t="shared" si="197"/>
        <v>2</v>
      </c>
      <c r="ACK69" s="34">
        <f t="shared" si="198"/>
        <v>2</v>
      </c>
      <c r="ACL69" s="34">
        <f t="shared" si="199"/>
        <v>0</v>
      </c>
      <c r="ACM69" s="34">
        <f t="shared" si="200"/>
        <v>0</v>
      </c>
      <c r="ACN69" s="34">
        <f t="shared" si="201"/>
        <v>16</v>
      </c>
      <c r="ACO69" s="73">
        <f t="shared" si="114"/>
        <v>31</v>
      </c>
      <c r="ACP69" s="216" t="e">
        <f t="shared" si="107"/>
        <v>#DIV/0!</v>
      </c>
      <c r="ACQ69" s="34">
        <f t="shared" si="202"/>
        <v>0</v>
      </c>
      <c r="ACR69" s="34">
        <f t="shared" si="203"/>
        <v>0</v>
      </c>
      <c r="ACS69" s="34">
        <f t="shared" si="204"/>
        <v>0</v>
      </c>
      <c r="ACT69" s="34">
        <f t="shared" si="205"/>
        <v>0</v>
      </c>
      <c r="ACU69" s="34">
        <f t="shared" si="206"/>
        <v>0</v>
      </c>
      <c r="ACV69" s="34">
        <f t="shared" si="207"/>
        <v>30</v>
      </c>
      <c r="ACW69" s="73">
        <f t="shared" si="115"/>
        <v>30</v>
      </c>
      <c r="ACX69" s="216" t="e">
        <f t="shared" si="108"/>
        <v>#DIV/0!</v>
      </c>
      <c r="ACY69" s="34">
        <f t="shared" si="208"/>
        <v>0</v>
      </c>
      <c r="ACZ69" s="34">
        <f t="shared" si="209"/>
        <v>0</v>
      </c>
      <c r="ADA69" s="34">
        <f t="shared" si="210"/>
        <v>0</v>
      </c>
      <c r="ADB69" s="34">
        <f t="shared" si="211"/>
        <v>0</v>
      </c>
      <c r="ADC69" s="34">
        <f t="shared" si="212"/>
        <v>0</v>
      </c>
      <c r="ADD69" s="34">
        <f t="shared" si="213"/>
        <v>31</v>
      </c>
      <c r="ADE69" s="73">
        <f t="shared" si="116"/>
        <v>31</v>
      </c>
      <c r="ADF69" s="216" t="e">
        <f t="shared" si="109"/>
        <v>#DIV/0!</v>
      </c>
      <c r="ADG69" s="34">
        <f t="shared" si="214"/>
        <v>0</v>
      </c>
      <c r="ADH69" s="34">
        <f t="shared" si="215"/>
        <v>0</v>
      </c>
      <c r="ADI69" s="34">
        <f t="shared" si="216"/>
        <v>0</v>
      </c>
      <c r="ADJ69" s="34">
        <f t="shared" si="217"/>
        <v>0</v>
      </c>
      <c r="ADK69" s="34">
        <f t="shared" si="218"/>
        <v>0</v>
      </c>
      <c r="ADL69" s="34">
        <f t="shared" si="219"/>
        <v>30</v>
      </c>
      <c r="ADM69" s="73">
        <f t="shared" si="117"/>
        <v>30</v>
      </c>
      <c r="ADN69" s="216" t="e">
        <f t="shared" si="110"/>
        <v>#DIV/0!</v>
      </c>
      <c r="ADO69" s="34">
        <f t="shared" si="220"/>
        <v>0</v>
      </c>
      <c r="ADP69" s="34">
        <f t="shared" si="221"/>
        <v>0</v>
      </c>
      <c r="ADQ69" s="34">
        <f t="shared" si="222"/>
        <v>0</v>
      </c>
      <c r="ADR69" s="34">
        <f t="shared" si="223"/>
        <v>0</v>
      </c>
      <c r="ADS69" s="34">
        <f t="shared" si="224"/>
        <v>0</v>
      </c>
      <c r="ADT69" s="34">
        <f t="shared" si="225"/>
        <v>31</v>
      </c>
      <c r="ADU69" s="73">
        <f t="shared" si="118"/>
        <v>31</v>
      </c>
      <c r="ADV69" s="216" t="e">
        <f t="shared" si="111"/>
        <v>#DIV/0!</v>
      </c>
      <c r="ADW69" s="34">
        <f t="shared" si="226"/>
        <v>0</v>
      </c>
      <c r="ADX69" s="34">
        <f t="shared" si="227"/>
        <v>0</v>
      </c>
      <c r="ADY69" s="34">
        <f t="shared" si="228"/>
        <v>0</v>
      </c>
      <c r="ADZ69" s="34">
        <f t="shared" si="229"/>
        <v>0</v>
      </c>
      <c r="AEA69" s="34">
        <f t="shared" si="230"/>
        <v>0</v>
      </c>
      <c r="AEB69" s="34">
        <f t="shared" si="231"/>
        <v>31</v>
      </c>
      <c r="AEC69" s="73">
        <f t="shared" si="119"/>
        <v>31</v>
      </c>
      <c r="AED69" s="216" t="e">
        <f t="shared" si="112"/>
        <v>#DIV/0!</v>
      </c>
      <c r="AEE69" s="34">
        <f t="shared" si="232"/>
        <v>0</v>
      </c>
      <c r="AEF69" s="34">
        <f t="shared" si="233"/>
        <v>0</v>
      </c>
      <c r="AEG69" s="34">
        <f t="shared" si="234"/>
        <v>0</v>
      </c>
      <c r="AEH69" s="34">
        <f t="shared" si="235"/>
        <v>0</v>
      </c>
      <c r="AEI69" s="34">
        <f t="shared" si="236"/>
        <v>0</v>
      </c>
      <c r="AEJ69" s="34">
        <f t="shared" si="237"/>
        <v>10</v>
      </c>
      <c r="AEK69" s="73">
        <f t="shared" si="120"/>
        <v>10</v>
      </c>
    </row>
    <row r="70" spans="1:817" x14ac:dyDescent="0.3">
      <c r="A70" s="200"/>
      <c r="B70" s="290"/>
      <c r="C70" s="251" t="str">
        <f>(Mitglieder!C70)</f>
        <v>Zz-Kingping!</v>
      </c>
      <c r="D70" s="171">
        <f t="shared" si="173"/>
        <v>0.84343434343434343</v>
      </c>
      <c r="E70" s="171">
        <f t="shared" si="174"/>
        <v>1</v>
      </c>
      <c r="F70" s="56"/>
      <c r="G70" s="207" t="s">
        <v>69</v>
      </c>
      <c r="H70" s="207" t="s">
        <v>69</v>
      </c>
      <c r="I70" s="207" t="s">
        <v>69</v>
      </c>
      <c r="J70" s="207" t="s">
        <v>69</v>
      </c>
      <c r="K70" s="207" t="s">
        <v>69</v>
      </c>
      <c r="L70" s="207" t="s">
        <v>69</v>
      </c>
      <c r="M70" s="207" t="s">
        <v>69</v>
      </c>
      <c r="N70" s="207" t="s">
        <v>69</v>
      </c>
      <c r="O70" s="207" t="s">
        <v>69</v>
      </c>
      <c r="P70" s="207" t="s">
        <v>69</v>
      </c>
      <c r="Q70" s="207" t="s">
        <v>69</v>
      </c>
      <c r="R70" s="207" t="s">
        <v>69</v>
      </c>
      <c r="S70" s="207" t="s">
        <v>69</v>
      </c>
      <c r="T70" s="207" t="s">
        <v>69</v>
      </c>
      <c r="U70" s="207" t="s">
        <v>69</v>
      </c>
      <c r="V70" s="207" t="s">
        <v>69</v>
      </c>
      <c r="W70" s="207" t="s">
        <v>69</v>
      </c>
      <c r="X70" s="207" t="s">
        <v>69</v>
      </c>
      <c r="Y70" s="207" t="s">
        <v>69</v>
      </c>
      <c r="Z70" s="207" t="s">
        <v>69</v>
      </c>
      <c r="AA70" s="207" t="s">
        <v>69</v>
      </c>
      <c r="AB70" s="207" t="s">
        <v>69</v>
      </c>
      <c r="AC70" s="207" t="s">
        <v>69</v>
      </c>
      <c r="AD70" s="207" t="s">
        <v>69</v>
      </c>
      <c r="AE70" s="207" t="s">
        <v>69</v>
      </c>
      <c r="AF70" s="207" t="s">
        <v>69</v>
      </c>
      <c r="AG70" s="207" t="s">
        <v>69</v>
      </c>
      <c r="AH70" s="207" t="s">
        <v>69</v>
      </c>
      <c r="AI70" s="207" t="s">
        <v>69</v>
      </c>
      <c r="AJ70" s="207" t="s">
        <v>69</v>
      </c>
      <c r="AK70" s="207" t="s">
        <v>69</v>
      </c>
      <c r="AL70" s="207" t="s">
        <v>69</v>
      </c>
      <c r="AM70" s="207" t="s">
        <v>69</v>
      </c>
      <c r="AN70" s="207" t="s">
        <v>69</v>
      </c>
      <c r="AO70" s="207" t="s">
        <v>69</v>
      </c>
      <c r="AP70" s="207" t="s">
        <v>69</v>
      </c>
      <c r="AQ70" s="207" t="s">
        <v>69</v>
      </c>
      <c r="AR70" s="207" t="s">
        <v>69</v>
      </c>
      <c r="AS70" s="207" t="s">
        <v>69</v>
      </c>
      <c r="AT70" s="207" t="s">
        <v>69</v>
      </c>
      <c r="AU70" s="207" t="s">
        <v>69</v>
      </c>
      <c r="AV70" s="207" t="s">
        <v>69</v>
      </c>
      <c r="AW70" s="207" t="s">
        <v>69</v>
      </c>
      <c r="AX70" s="207" t="s">
        <v>69</v>
      </c>
      <c r="AY70" s="207" t="s">
        <v>69</v>
      </c>
      <c r="AZ70" s="207" t="s">
        <v>69</v>
      </c>
      <c r="BA70" s="207" t="s">
        <v>69</v>
      </c>
      <c r="BB70" s="207" t="s">
        <v>69</v>
      </c>
      <c r="BC70" s="207" t="s">
        <v>69</v>
      </c>
      <c r="BD70" s="207" t="s">
        <v>69</v>
      </c>
      <c r="BE70" s="207" t="s">
        <v>69</v>
      </c>
      <c r="BF70" s="207" t="s">
        <v>27</v>
      </c>
      <c r="BG70" s="207" t="s">
        <v>26</v>
      </c>
      <c r="BH70" s="207" t="s">
        <v>26</v>
      </c>
      <c r="BI70" s="207" t="s">
        <v>26</v>
      </c>
      <c r="BJ70" s="207" t="s">
        <v>27</v>
      </c>
      <c r="BK70" s="207" t="s">
        <v>26</v>
      </c>
      <c r="BL70" s="207" t="s">
        <v>27</v>
      </c>
      <c r="BM70" s="207" t="s">
        <v>26</v>
      </c>
      <c r="BN70" s="207" t="s">
        <v>26</v>
      </c>
      <c r="BO70" s="207" t="s">
        <v>27</v>
      </c>
      <c r="BP70" s="207" t="s">
        <v>26</v>
      </c>
      <c r="BQ70" s="207" t="s">
        <v>27</v>
      </c>
      <c r="BR70" s="207" t="s">
        <v>26</v>
      </c>
      <c r="BS70" s="207" t="s">
        <v>26</v>
      </c>
      <c r="BT70" s="207" t="s">
        <v>26</v>
      </c>
      <c r="BU70" s="207" t="s">
        <v>26</v>
      </c>
      <c r="BV70" s="207" t="s">
        <v>27</v>
      </c>
      <c r="BW70" s="207" t="s">
        <v>26</v>
      </c>
      <c r="BX70" s="207" t="s">
        <v>26</v>
      </c>
      <c r="BY70" s="207" t="s">
        <v>26</v>
      </c>
      <c r="BZ70" s="207" t="s">
        <v>26</v>
      </c>
      <c r="CA70" s="207" t="s">
        <v>26</v>
      </c>
      <c r="CB70" s="207" t="s">
        <v>26</v>
      </c>
      <c r="CC70" s="207" t="s">
        <v>26</v>
      </c>
      <c r="CD70" s="207" t="s">
        <v>27</v>
      </c>
      <c r="CE70" s="207" t="s">
        <v>26</v>
      </c>
      <c r="CF70" s="207" t="s">
        <v>26</v>
      </c>
      <c r="CG70" s="207" t="s">
        <v>27</v>
      </c>
      <c r="CH70" s="207" t="s">
        <v>26</v>
      </c>
      <c r="CI70" s="207" t="s">
        <v>15</v>
      </c>
      <c r="CJ70" s="207" t="s">
        <v>15</v>
      </c>
      <c r="CK70" s="207" t="s">
        <v>26</v>
      </c>
      <c r="CL70" s="207" t="s">
        <v>26</v>
      </c>
      <c r="CM70" s="207" t="s">
        <v>26</v>
      </c>
      <c r="CN70" s="207" t="s">
        <v>26</v>
      </c>
      <c r="CO70" s="207" t="s">
        <v>27</v>
      </c>
      <c r="CP70" s="207" t="s">
        <v>26</v>
      </c>
      <c r="CQ70" s="207" t="s">
        <v>26</v>
      </c>
      <c r="CR70" s="207" t="s">
        <v>26</v>
      </c>
      <c r="CS70" s="207" t="s">
        <v>15</v>
      </c>
      <c r="CT70" s="207" t="s">
        <v>15</v>
      </c>
      <c r="CU70" s="207" t="s">
        <v>15</v>
      </c>
      <c r="CV70" s="207" t="s">
        <v>15</v>
      </c>
      <c r="CW70" s="207" t="s">
        <v>26</v>
      </c>
      <c r="CX70" s="207" t="s">
        <v>26</v>
      </c>
      <c r="CY70" s="207" t="s">
        <v>26</v>
      </c>
      <c r="CZ70" s="207" t="s">
        <v>26</v>
      </c>
      <c r="DA70" s="207" t="s">
        <v>26</v>
      </c>
      <c r="DB70" s="207" t="s">
        <v>26</v>
      </c>
      <c r="DC70" s="207" t="s">
        <v>26</v>
      </c>
      <c r="DD70" s="207" t="s">
        <v>26</v>
      </c>
      <c r="DE70" s="207" t="s">
        <v>26</v>
      </c>
      <c r="DF70" s="207" t="s">
        <v>26</v>
      </c>
      <c r="DG70" s="207" t="s">
        <v>26</v>
      </c>
      <c r="DH70" s="207" t="s">
        <v>27</v>
      </c>
      <c r="DI70" s="207" t="s">
        <v>26</v>
      </c>
      <c r="DJ70" s="207" t="s">
        <v>26</v>
      </c>
      <c r="DK70" s="207" t="s">
        <v>26</v>
      </c>
      <c r="DL70" s="207" t="s">
        <v>26</v>
      </c>
      <c r="DM70" s="207" t="s">
        <v>26</v>
      </c>
      <c r="DN70" s="207" t="s">
        <v>26</v>
      </c>
      <c r="DO70" s="207" t="s">
        <v>26</v>
      </c>
      <c r="DP70" s="207" t="s">
        <v>26</v>
      </c>
      <c r="DQ70" s="207" t="s">
        <v>26</v>
      </c>
      <c r="DR70" s="207" t="s">
        <v>26</v>
      </c>
      <c r="DS70" s="207" t="s">
        <v>26</v>
      </c>
      <c r="DT70" s="207" t="s">
        <v>26</v>
      </c>
      <c r="DU70" s="207" t="s">
        <v>26</v>
      </c>
      <c r="DV70" s="207" t="s">
        <v>26</v>
      </c>
      <c r="DW70" s="207" t="s">
        <v>26</v>
      </c>
      <c r="DX70" s="207" t="s">
        <v>26</v>
      </c>
      <c r="DY70" s="207" t="s">
        <v>26</v>
      </c>
      <c r="DZ70" s="207" t="s">
        <v>27</v>
      </c>
      <c r="EA70" s="207" t="s">
        <v>26</v>
      </c>
      <c r="EB70" s="207" t="s">
        <v>26</v>
      </c>
      <c r="EC70" s="207" t="s">
        <v>26</v>
      </c>
      <c r="ED70" s="207" t="s">
        <v>26</v>
      </c>
      <c r="EE70" s="207" t="s">
        <v>27</v>
      </c>
      <c r="EF70" s="207" t="s">
        <v>26</v>
      </c>
      <c r="EG70" s="207" t="s">
        <v>26</v>
      </c>
      <c r="EH70" s="207" t="s">
        <v>26</v>
      </c>
      <c r="EI70" s="207" t="s">
        <v>27</v>
      </c>
      <c r="EJ70" s="207" t="s">
        <v>26</v>
      </c>
      <c r="EK70" s="207" t="s">
        <v>26</v>
      </c>
      <c r="EL70" s="207" t="s">
        <v>26</v>
      </c>
      <c r="EM70" s="207" t="s">
        <v>26</v>
      </c>
      <c r="EN70" s="207" t="s">
        <v>26</v>
      </c>
      <c r="EO70" s="207" t="s">
        <v>26</v>
      </c>
      <c r="EP70" s="207" t="s">
        <v>26</v>
      </c>
      <c r="EQ70" s="207" t="s">
        <v>26</v>
      </c>
      <c r="ER70" s="207" t="s">
        <v>26</v>
      </c>
      <c r="ES70" s="207" t="s">
        <v>26</v>
      </c>
      <c r="ET70" s="207" t="s">
        <v>26</v>
      </c>
      <c r="EU70" s="207" t="s">
        <v>27</v>
      </c>
      <c r="EV70" s="207" t="s">
        <v>26</v>
      </c>
      <c r="EW70" s="207" t="s">
        <v>26</v>
      </c>
      <c r="EX70" s="207" t="s">
        <v>26</v>
      </c>
      <c r="EY70" s="207" t="s">
        <v>26</v>
      </c>
      <c r="EZ70" s="207" t="s">
        <v>26</v>
      </c>
      <c r="FA70" s="207" t="s">
        <v>26</v>
      </c>
      <c r="FB70" s="207" t="s">
        <v>26</v>
      </c>
      <c r="FC70" s="207" t="s">
        <v>26</v>
      </c>
      <c r="FD70" s="207" t="s">
        <v>26</v>
      </c>
      <c r="FE70" s="207" t="s">
        <v>26</v>
      </c>
      <c r="FF70" s="207" t="s">
        <v>26</v>
      </c>
      <c r="FG70" s="207" t="s">
        <v>26</v>
      </c>
      <c r="FH70" s="207" t="s">
        <v>26</v>
      </c>
      <c r="FI70" s="207" t="s">
        <v>26</v>
      </c>
      <c r="FJ70" s="207" t="s">
        <v>26</v>
      </c>
      <c r="FK70" s="207" t="s">
        <v>26</v>
      </c>
      <c r="FL70" s="207" t="s">
        <v>26</v>
      </c>
      <c r="FM70" s="207" t="s">
        <v>26</v>
      </c>
      <c r="FN70" s="207" t="s">
        <v>26</v>
      </c>
      <c r="FO70" s="207" t="s">
        <v>26</v>
      </c>
      <c r="FP70" s="207" t="s">
        <v>26</v>
      </c>
      <c r="FQ70" s="207" t="s">
        <v>26</v>
      </c>
      <c r="FR70" s="207" t="s">
        <v>26</v>
      </c>
      <c r="FS70" s="207" t="s">
        <v>26</v>
      </c>
      <c r="FT70" s="207" t="s">
        <v>26</v>
      </c>
      <c r="FU70" s="207" t="s">
        <v>15</v>
      </c>
      <c r="FV70" s="207" t="s">
        <v>26</v>
      </c>
      <c r="FW70" s="207" t="s">
        <v>26</v>
      </c>
      <c r="FX70" s="207" t="s">
        <v>15</v>
      </c>
      <c r="FY70" s="207" t="s">
        <v>26</v>
      </c>
      <c r="FZ70" s="207" t="s">
        <v>15</v>
      </c>
      <c r="GA70" s="207" t="s">
        <v>15</v>
      </c>
      <c r="GB70" s="207" t="s">
        <v>26</v>
      </c>
      <c r="GC70" s="207" t="s">
        <v>26</v>
      </c>
      <c r="GD70" s="207" t="s">
        <v>26</v>
      </c>
      <c r="GE70" s="207" t="s">
        <v>26</v>
      </c>
      <c r="GF70" s="207" t="s">
        <v>26</v>
      </c>
      <c r="GG70" s="207" t="s">
        <v>26</v>
      </c>
      <c r="GH70" s="207" t="s">
        <v>26</v>
      </c>
      <c r="GI70" s="207" t="s">
        <v>27</v>
      </c>
      <c r="GJ70" s="207" t="s">
        <v>26</v>
      </c>
      <c r="GK70" s="207" t="s">
        <v>26</v>
      </c>
      <c r="GL70" s="207" t="s">
        <v>26</v>
      </c>
      <c r="GM70" s="207" t="s">
        <v>26</v>
      </c>
      <c r="GN70" s="207" t="s">
        <v>26</v>
      </c>
      <c r="GO70" s="207" t="s">
        <v>27</v>
      </c>
      <c r="GP70" s="207" t="s">
        <v>26</v>
      </c>
      <c r="GQ70" s="207" t="s">
        <v>26</v>
      </c>
      <c r="GR70" s="207" t="s">
        <v>26</v>
      </c>
      <c r="GS70" s="207" t="s">
        <v>26</v>
      </c>
      <c r="GT70" s="207" t="s">
        <v>26</v>
      </c>
      <c r="GU70" s="207" t="s">
        <v>26</v>
      </c>
      <c r="GV70" s="207" t="s">
        <v>26</v>
      </c>
      <c r="GW70" s="207" t="s">
        <v>26</v>
      </c>
      <c r="GX70" s="207" t="s">
        <v>27</v>
      </c>
      <c r="GY70" s="207" t="s">
        <v>26</v>
      </c>
      <c r="GZ70" s="207" t="s">
        <v>26</v>
      </c>
      <c r="HA70" s="207" t="s">
        <v>26</v>
      </c>
      <c r="HB70" s="207" t="s">
        <v>26</v>
      </c>
      <c r="HC70" s="207" t="s">
        <v>26</v>
      </c>
      <c r="HD70" s="207" t="s">
        <v>26</v>
      </c>
      <c r="HE70" s="207" t="s">
        <v>27</v>
      </c>
      <c r="HF70" s="207" t="s">
        <v>26</v>
      </c>
      <c r="HG70" s="207" t="s">
        <v>26</v>
      </c>
      <c r="HH70" s="207" t="s">
        <v>26</v>
      </c>
      <c r="HI70" s="207" t="s">
        <v>26</v>
      </c>
      <c r="HJ70" s="207" t="s">
        <v>26</v>
      </c>
      <c r="HK70" s="207" t="s">
        <v>26</v>
      </c>
      <c r="HL70" s="207" t="s">
        <v>26</v>
      </c>
      <c r="HM70" s="207" t="s">
        <v>27</v>
      </c>
      <c r="HN70" s="207" t="s">
        <v>27</v>
      </c>
      <c r="HO70" s="207" t="s">
        <v>26</v>
      </c>
      <c r="HP70" s="207" t="s">
        <v>27</v>
      </c>
      <c r="HQ70" s="207" t="s">
        <v>26</v>
      </c>
      <c r="HR70" s="207" t="s">
        <v>26</v>
      </c>
      <c r="HS70" s="207" t="s">
        <v>26</v>
      </c>
      <c r="HT70" s="207" t="s">
        <v>26</v>
      </c>
      <c r="HU70" s="207" t="s">
        <v>27</v>
      </c>
      <c r="HV70" s="207" t="s">
        <v>26</v>
      </c>
      <c r="HW70" s="207" t="s">
        <v>26</v>
      </c>
      <c r="HX70" s="207" t="s">
        <v>26</v>
      </c>
      <c r="HY70" s="207" t="s">
        <v>26</v>
      </c>
      <c r="HZ70" s="207" t="s">
        <v>26</v>
      </c>
      <c r="IA70" s="207" t="s">
        <v>27</v>
      </c>
      <c r="IB70" s="207" t="s">
        <v>26</v>
      </c>
      <c r="IC70" s="207" t="s">
        <v>26</v>
      </c>
      <c r="ID70" s="207" t="s">
        <v>26</v>
      </c>
      <c r="IE70" s="207" t="s">
        <v>26</v>
      </c>
      <c r="IF70" s="207" t="s">
        <v>26</v>
      </c>
      <c r="IG70" s="207" t="s">
        <v>26</v>
      </c>
      <c r="IH70" s="207" t="s">
        <v>26</v>
      </c>
      <c r="II70" s="207" t="s">
        <v>26</v>
      </c>
      <c r="IJ70" s="207" t="s">
        <v>26</v>
      </c>
      <c r="IK70" s="207" t="s">
        <v>26</v>
      </c>
      <c r="IL70" s="207" t="s">
        <v>26</v>
      </c>
      <c r="IM70" s="207" t="s">
        <v>26</v>
      </c>
      <c r="IN70" s="207" t="s">
        <v>26</v>
      </c>
      <c r="IO70" s="207" t="s">
        <v>26</v>
      </c>
      <c r="IP70" s="207" t="s">
        <v>26</v>
      </c>
      <c r="IQ70" s="207" t="s">
        <v>26</v>
      </c>
      <c r="IR70" s="207" t="s">
        <v>26</v>
      </c>
      <c r="IS70" s="207" t="s">
        <v>26</v>
      </c>
      <c r="IT70" s="207" t="s">
        <v>26</v>
      </c>
      <c r="IU70" s="207" t="s">
        <v>27</v>
      </c>
      <c r="IV70" s="207" t="s">
        <v>26</v>
      </c>
      <c r="IW70" s="207" t="s">
        <v>26</v>
      </c>
      <c r="IX70" s="207" t="s">
        <v>26</v>
      </c>
      <c r="IY70" s="207" t="s">
        <v>26</v>
      </c>
      <c r="IZ70" s="207" t="s">
        <v>26</v>
      </c>
      <c r="JA70" s="207" t="s">
        <v>26</v>
      </c>
      <c r="JB70" s="207" t="s">
        <v>26</v>
      </c>
      <c r="JC70" s="207" t="s">
        <v>26</v>
      </c>
      <c r="JD70" s="207" t="s">
        <v>26</v>
      </c>
      <c r="JE70" s="207" t="s">
        <v>26</v>
      </c>
      <c r="JF70" s="207" t="s">
        <v>27</v>
      </c>
      <c r="JG70" s="207" t="s">
        <v>26</v>
      </c>
      <c r="JH70" s="207" t="s">
        <v>26</v>
      </c>
      <c r="JI70" s="207" t="s">
        <v>26</v>
      </c>
      <c r="JJ70" s="207" t="s">
        <v>26</v>
      </c>
      <c r="JK70" s="207" t="s">
        <v>26</v>
      </c>
      <c r="JL70" s="207" t="s">
        <v>26</v>
      </c>
      <c r="JM70" s="207" t="s">
        <v>26</v>
      </c>
      <c r="JN70" s="207" t="s">
        <v>27</v>
      </c>
      <c r="JO70" s="207" t="s">
        <v>26</v>
      </c>
      <c r="JP70" s="207" t="s">
        <v>26</v>
      </c>
      <c r="JQ70" s="207" t="s">
        <v>27</v>
      </c>
      <c r="JR70" s="207" t="s">
        <v>26</v>
      </c>
      <c r="JS70" s="207" t="s">
        <v>26</v>
      </c>
      <c r="JT70" s="207" t="s">
        <v>26</v>
      </c>
      <c r="JU70" s="207" t="s">
        <v>27</v>
      </c>
      <c r="JV70" s="207" t="s">
        <v>26</v>
      </c>
      <c r="JW70" s="207" t="s">
        <v>26</v>
      </c>
      <c r="JX70" s="207" t="s">
        <v>26</v>
      </c>
      <c r="JY70" s="207" t="s">
        <v>26</v>
      </c>
      <c r="JZ70" s="207" t="s">
        <v>26</v>
      </c>
      <c r="KA70" s="207" t="s">
        <v>26</v>
      </c>
      <c r="KB70" s="207" t="s">
        <v>26</v>
      </c>
      <c r="KC70" s="207" t="s">
        <v>26</v>
      </c>
      <c r="KD70" s="207" t="s">
        <v>27</v>
      </c>
      <c r="KE70" s="207" t="s">
        <v>26</v>
      </c>
      <c r="KF70" s="207" t="s">
        <v>26</v>
      </c>
      <c r="KG70" s="207" t="s">
        <v>26</v>
      </c>
      <c r="KH70" s="207" t="s">
        <v>26</v>
      </c>
      <c r="KI70" s="207" t="s">
        <v>26</v>
      </c>
      <c r="KJ70" s="207" t="s">
        <v>26</v>
      </c>
      <c r="KK70" s="207" t="s">
        <v>27</v>
      </c>
      <c r="KL70" s="207" t="s">
        <v>27</v>
      </c>
      <c r="KM70" s="207" t="s">
        <v>26</v>
      </c>
      <c r="KN70" s="207" t="s">
        <v>26</v>
      </c>
      <c r="KO70" s="207" t="s">
        <v>26</v>
      </c>
      <c r="KP70" s="207" t="s">
        <v>26</v>
      </c>
      <c r="KQ70" s="207" t="s">
        <v>26</v>
      </c>
      <c r="KR70" s="207" t="s">
        <v>26</v>
      </c>
      <c r="KS70" s="207" t="s">
        <v>26</v>
      </c>
      <c r="KT70" s="207" t="s">
        <v>26</v>
      </c>
      <c r="KU70" s="207" t="s">
        <v>26</v>
      </c>
      <c r="KV70" s="207" t="s">
        <v>26</v>
      </c>
      <c r="KW70" s="207" t="s">
        <v>26</v>
      </c>
      <c r="KX70" s="207" t="s">
        <v>26</v>
      </c>
      <c r="KY70" s="207" t="s">
        <v>27</v>
      </c>
      <c r="KZ70" s="207" t="s">
        <v>27</v>
      </c>
      <c r="LA70" s="207" t="s">
        <v>27</v>
      </c>
      <c r="LB70" s="207" t="s">
        <v>26</v>
      </c>
      <c r="LC70" s="207" t="s">
        <v>26</v>
      </c>
      <c r="LD70" s="207" t="s">
        <v>26</v>
      </c>
      <c r="LE70" s="207" t="s">
        <v>26</v>
      </c>
      <c r="LF70" s="207" t="s">
        <v>26</v>
      </c>
      <c r="LG70" s="207" t="s">
        <v>26</v>
      </c>
      <c r="LH70" s="207" t="s">
        <v>26</v>
      </c>
      <c r="LI70" s="207" t="s">
        <v>26</v>
      </c>
      <c r="LJ70" s="207" t="s">
        <v>26</v>
      </c>
      <c r="LK70" s="207" t="s">
        <v>26</v>
      </c>
      <c r="LL70" s="207" t="s">
        <v>26</v>
      </c>
      <c r="LM70" s="207" t="s">
        <v>26</v>
      </c>
      <c r="LN70" s="207" t="s">
        <v>27</v>
      </c>
      <c r="LO70" s="207" t="s">
        <v>26</v>
      </c>
      <c r="LP70" s="207" t="s">
        <v>26</v>
      </c>
      <c r="LQ70" s="207" t="s">
        <v>26</v>
      </c>
      <c r="LR70" s="207" t="s">
        <v>26</v>
      </c>
      <c r="LS70" s="207" t="s">
        <v>26</v>
      </c>
      <c r="LT70" s="207" t="s">
        <v>26</v>
      </c>
      <c r="LU70" s="207" t="s">
        <v>26</v>
      </c>
      <c r="LV70" s="207" t="s">
        <v>26</v>
      </c>
      <c r="LW70" s="207" t="s">
        <v>26</v>
      </c>
      <c r="LX70" s="207" t="s">
        <v>26</v>
      </c>
      <c r="LY70" s="207" t="s">
        <v>26</v>
      </c>
      <c r="LZ70" s="207" t="s">
        <v>27</v>
      </c>
      <c r="MA70" s="207" t="s">
        <v>26</v>
      </c>
      <c r="MB70" s="207" t="s">
        <v>26</v>
      </c>
      <c r="MC70" s="207" t="s">
        <v>27</v>
      </c>
      <c r="MD70" s="207" t="s">
        <v>27</v>
      </c>
      <c r="ME70" s="207" t="s">
        <v>26</v>
      </c>
      <c r="MF70" s="207" t="s">
        <v>26</v>
      </c>
      <c r="MG70" s="207" t="s">
        <v>26</v>
      </c>
      <c r="MH70" s="207" t="s">
        <v>26</v>
      </c>
      <c r="MI70" s="207" t="s">
        <v>26</v>
      </c>
      <c r="MJ70" s="207" t="s">
        <v>26</v>
      </c>
      <c r="MK70" s="207" t="s">
        <v>26</v>
      </c>
      <c r="ML70" s="207" t="s">
        <v>26</v>
      </c>
      <c r="MM70" s="207" t="s">
        <v>26</v>
      </c>
      <c r="MN70" s="207" t="s">
        <v>26</v>
      </c>
      <c r="MO70" s="207" t="s">
        <v>26</v>
      </c>
      <c r="MP70" s="207" t="s">
        <v>26</v>
      </c>
      <c r="MQ70" s="207">
        <v>0</v>
      </c>
      <c r="MR70" s="207" t="s">
        <v>26</v>
      </c>
      <c r="MS70" s="207" t="s">
        <v>26</v>
      </c>
      <c r="MT70" s="207" t="s">
        <v>26</v>
      </c>
      <c r="MU70" s="207" t="s">
        <v>26</v>
      </c>
      <c r="MV70" s="207" t="s">
        <v>26</v>
      </c>
      <c r="MW70" s="207" t="s">
        <v>26</v>
      </c>
      <c r="MX70" s="207" t="s">
        <v>26</v>
      </c>
      <c r="MY70" s="207" t="s">
        <v>26</v>
      </c>
      <c r="MZ70" s="207" t="s">
        <v>26</v>
      </c>
      <c r="NA70" s="207">
        <v>0</v>
      </c>
      <c r="NB70" s="207" t="s">
        <v>26</v>
      </c>
      <c r="NC70" s="207" t="s">
        <v>26</v>
      </c>
      <c r="ND70" s="207" t="s">
        <v>26</v>
      </c>
      <c r="NE70" s="207" t="s">
        <v>26</v>
      </c>
      <c r="NF70" s="207" t="s">
        <v>26</v>
      </c>
      <c r="NG70" s="207" t="s">
        <v>27</v>
      </c>
      <c r="NH70" s="207" t="s">
        <v>26</v>
      </c>
      <c r="NI70" s="207" t="s">
        <v>26</v>
      </c>
      <c r="NJ70" s="207" t="s">
        <v>26</v>
      </c>
      <c r="NK70" s="207" t="s">
        <v>27</v>
      </c>
      <c r="NL70" s="207" t="s">
        <v>27</v>
      </c>
      <c r="NM70" s="207" t="s">
        <v>26</v>
      </c>
      <c r="NN70" s="207" t="s">
        <v>26</v>
      </c>
      <c r="NO70" s="207" t="s">
        <v>27</v>
      </c>
      <c r="NP70" s="207" t="s">
        <v>27</v>
      </c>
      <c r="NQ70" s="207" t="s">
        <v>26</v>
      </c>
      <c r="NR70" s="207" t="s">
        <v>26</v>
      </c>
      <c r="NS70" s="207" t="s">
        <v>26</v>
      </c>
      <c r="NT70" s="207" t="s">
        <v>26</v>
      </c>
      <c r="NU70" s="207" t="s">
        <v>26</v>
      </c>
      <c r="NV70" s="207" t="s">
        <v>26</v>
      </c>
      <c r="NW70" s="207" t="s">
        <v>26</v>
      </c>
      <c r="NX70" s="207" t="s">
        <v>15</v>
      </c>
      <c r="NY70" s="207" t="s">
        <v>15</v>
      </c>
      <c r="NZ70" s="207" t="s">
        <v>15</v>
      </c>
      <c r="OA70" s="207" t="s">
        <v>26</v>
      </c>
      <c r="OB70" s="207" t="s">
        <v>26</v>
      </c>
      <c r="OC70" s="207" t="s">
        <v>26</v>
      </c>
      <c r="OD70" s="207" t="s">
        <v>26</v>
      </c>
      <c r="OE70" s="207" t="s">
        <v>15</v>
      </c>
      <c r="OF70" s="207" t="s">
        <v>15</v>
      </c>
      <c r="OG70" s="207" t="s">
        <v>15</v>
      </c>
      <c r="OH70" s="207" t="s">
        <v>15</v>
      </c>
      <c r="OI70" s="207" t="s">
        <v>15</v>
      </c>
      <c r="OJ70" s="207" t="s">
        <v>15</v>
      </c>
      <c r="OK70" s="207" t="s">
        <v>26</v>
      </c>
      <c r="OL70" s="207" t="s">
        <v>15</v>
      </c>
      <c r="OM70" s="207" t="s">
        <v>15</v>
      </c>
      <c r="ON70" s="207" t="s">
        <v>26</v>
      </c>
      <c r="OO70" s="207" t="s">
        <v>26</v>
      </c>
      <c r="OP70" s="207" t="s">
        <v>26</v>
      </c>
      <c r="OQ70" s="207" t="s">
        <v>15</v>
      </c>
      <c r="OR70" s="207" t="s">
        <v>26</v>
      </c>
      <c r="OS70" s="207" t="s">
        <v>26</v>
      </c>
      <c r="OT70" s="207" t="s">
        <v>26</v>
      </c>
      <c r="OU70" s="207" t="s">
        <v>26</v>
      </c>
      <c r="OV70" s="207" t="s">
        <v>15</v>
      </c>
      <c r="OW70" s="207" t="s">
        <v>26</v>
      </c>
      <c r="OX70" s="207" t="s">
        <v>26</v>
      </c>
      <c r="OY70" s="207" t="s">
        <v>26</v>
      </c>
      <c r="OZ70" s="207" t="s">
        <v>26</v>
      </c>
      <c r="PA70" s="207" t="s">
        <v>26</v>
      </c>
      <c r="PB70" s="207" t="s">
        <v>26</v>
      </c>
      <c r="PC70" s="207" t="s">
        <v>26</v>
      </c>
      <c r="PD70" s="207" t="s">
        <v>15</v>
      </c>
      <c r="PE70" s="207" t="s">
        <v>26</v>
      </c>
      <c r="PF70" s="207" t="s">
        <v>26</v>
      </c>
      <c r="PG70" s="207" t="s">
        <v>26</v>
      </c>
      <c r="PH70" s="207" t="s">
        <v>26</v>
      </c>
      <c r="PI70" s="207" t="s">
        <v>26</v>
      </c>
      <c r="PJ70" s="207" t="s">
        <v>26</v>
      </c>
      <c r="PK70" s="207" t="s">
        <v>26</v>
      </c>
      <c r="PL70" s="207" t="s">
        <v>15</v>
      </c>
      <c r="PM70" s="207" t="s">
        <v>15</v>
      </c>
      <c r="PN70" s="207" t="s">
        <v>15</v>
      </c>
      <c r="PO70" s="207" t="s">
        <v>15</v>
      </c>
      <c r="PP70" s="207" t="s">
        <v>26</v>
      </c>
      <c r="PQ70" s="207" t="s">
        <v>26</v>
      </c>
      <c r="PR70" s="207" t="s">
        <v>26</v>
      </c>
      <c r="PS70" s="207" t="s">
        <v>26</v>
      </c>
      <c r="PT70" s="207" t="s">
        <v>26</v>
      </c>
      <c r="PU70" s="207" t="s">
        <v>26</v>
      </c>
      <c r="PV70" s="207" t="s">
        <v>26</v>
      </c>
      <c r="PW70" s="207" t="s">
        <v>26</v>
      </c>
      <c r="PX70" s="207" t="s">
        <v>26</v>
      </c>
      <c r="PY70" s="207" t="s">
        <v>27</v>
      </c>
      <c r="PZ70" s="207" t="s">
        <v>26</v>
      </c>
      <c r="QA70" s="207" t="s">
        <v>26</v>
      </c>
      <c r="QB70" s="207" t="s">
        <v>26</v>
      </c>
      <c r="QC70" s="207" t="s">
        <v>26</v>
      </c>
      <c r="QD70" s="207" t="s">
        <v>27</v>
      </c>
      <c r="QE70" s="207" t="s">
        <v>15</v>
      </c>
      <c r="QF70" s="207" t="s">
        <v>15</v>
      </c>
      <c r="QG70" s="207" t="s">
        <v>15</v>
      </c>
      <c r="QH70" s="207" t="s">
        <v>15</v>
      </c>
      <c r="QI70" s="207" t="s">
        <v>15</v>
      </c>
      <c r="QJ70" s="207" t="s">
        <v>26</v>
      </c>
      <c r="QK70" s="207" t="s">
        <v>26</v>
      </c>
      <c r="QL70" s="207" t="s">
        <v>26</v>
      </c>
      <c r="QM70" s="207" t="s">
        <v>26</v>
      </c>
      <c r="QN70" s="207" t="s">
        <v>26</v>
      </c>
      <c r="QO70" s="207" t="s">
        <v>26</v>
      </c>
      <c r="QP70" s="207" t="s">
        <v>26</v>
      </c>
      <c r="QQ70" s="207" t="s">
        <v>27</v>
      </c>
      <c r="QR70" s="207" t="s">
        <v>27</v>
      </c>
      <c r="QS70" s="207" t="s">
        <v>27</v>
      </c>
      <c r="QT70" s="207" t="s">
        <v>26</v>
      </c>
      <c r="QU70" s="207" t="s">
        <v>26</v>
      </c>
      <c r="QV70" s="207" t="s">
        <v>26</v>
      </c>
      <c r="QW70" s="207" t="s">
        <v>26</v>
      </c>
      <c r="QX70" s="207" t="s">
        <v>26</v>
      </c>
      <c r="QY70" s="207" t="s">
        <v>26</v>
      </c>
      <c r="QZ70" s="207" t="s">
        <v>26</v>
      </c>
      <c r="RA70" s="207" t="s">
        <v>26</v>
      </c>
      <c r="RB70" s="207" t="s">
        <v>27</v>
      </c>
      <c r="RC70" s="207" t="s">
        <v>26</v>
      </c>
      <c r="RD70" s="207" t="s">
        <v>26</v>
      </c>
      <c r="RE70" s="207" t="s">
        <v>26</v>
      </c>
      <c r="RF70" s="207" t="s">
        <v>26</v>
      </c>
      <c r="RG70" s="207" t="s">
        <v>27</v>
      </c>
      <c r="RH70" s="207" t="s">
        <v>27</v>
      </c>
      <c r="RI70" s="207" t="s">
        <v>26</v>
      </c>
      <c r="RJ70" s="207" t="s">
        <v>26</v>
      </c>
      <c r="RK70" s="207" t="s">
        <v>26</v>
      </c>
      <c r="RL70" s="207" t="s">
        <v>26</v>
      </c>
      <c r="RM70" s="207" t="s">
        <v>27</v>
      </c>
      <c r="RN70" s="207" t="s">
        <v>26</v>
      </c>
      <c r="RO70" s="207" t="s">
        <v>26</v>
      </c>
      <c r="RP70" s="207" t="s">
        <v>27</v>
      </c>
      <c r="RQ70" s="207" t="s">
        <v>26</v>
      </c>
      <c r="RR70" s="207" t="s">
        <v>26</v>
      </c>
      <c r="RS70" s="207" t="s">
        <v>27</v>
      </c>
      <c r="RT70" s="207" t="s">
        <v>26</v>
      </c>
      <c r="RU70" s="207" t="s">
        <v>26</v>
      </c>
      <c r="RV70" s="207" t="s">
        <v>27</v>
      </c>
      <c r="RW70" s="207" t="s">
        <v>27</v>
      </c>
      <c r="RX70" s="207" t="s">
        <v>27</v>
      </c>
      <c r="RY70" s="207" t="s">
        <v>26</v>
      </c>
      <c r="RZ70" s="207" t="s">
        <v>26</v>
      </c>
      <c r="SA70" s="207" t="s">
        <v>15</v>
      </c>
      <c r="SB70" s="207" t="s">
        <v>26</v>
      </c>
      <c r="SC70" s="207" t="s">
        <v>15</v>
      </c>
      <c r="SD70" s="207" t="s">
        <v>15</v>
      </c>
      <c r="SE70" s="207" t="s">
        <v>26</v>
      </c>
      <c r="SF70" s="207" t="s">
        <v>15</v>
      </c>
      <c r="SG70" s="207" t="s">
        <v>26</v>
      </c>
      <c r="SH70" s="207" t="s">
        <v>15</v>
      </c>
      <c r="SI70" s="207" t="s">
        <v>26</v>
      </c>
      <c r="SJ70" s="207" t="s">
        <v>26</v>
      </c>
      <c r="SK70" s="207" t="s">
        <v>15</v>
      </c>
      <c r="SL70" s="207" t="s">
        <v>26</v>
      </c>
      <c r="SM70" s="207" t="s">
        <v>15</v>
      </c>
      <c r="SN70" s="207" t="s">
        <v>26</v>
      </c>
      <c r="SO70" s="207" t="s">
        <v>26</v>
      </c>
      <c r="SP70" s="207" t="s">
        <v>27</v>
      </c>
      <c r="SQ70" s="207" t="s">
        <v>27</v>
      </c>
      <c r="SR70" s="207" t="s">
        <v>26</v>
      </c>
      <c r="SS70" s="207" t="s">
        <v>26</v>
      </c>
      <c r="ST70" s="207" t="s">
        <v>27</v>
      </c>
      <c r="SU70" s="207" t="s">
        <v>26</v>
      </c>
      <c r="SV70" s="207" t="s">
        <v>26</v>
      </c>
      <c r="SW70" s="207" t="s">
        <v>26</v>
      </c>
      <c r="SX70" s="207" t="s">
        <v>26</v>
      </c>
      <c r="SY70" s="207" t="s">
        <v>27</v>
      </c>
      <c r="SZ70" s="207">
        <v>0</v>
      </c>
      <c r="TA70" s="207" t="s">
        <v>26</v>
      </c>
      <c r="TB70" s="207" t="s">
        <v>26</v>
      </c>
      <c r="TC70" s="207" t="s">
        <v>26</v>
      </c>
      <c r="TD70" s="207" t="s">
        <v>26</v>
      </c>
      <c r="TE70" s="207" t="s">
        <v>26</v>
      </c>
      <c r="TF70" s="207" t="s">
        <v>26</v>
      </c>
      <c r="TG70" s="207" t="s">
        <v>26</v>
      </c>
      <c r="TH70" s="207" t="s">
        <v>26</v>
      </c>
      <c r="TI70" s="207" t="s">
        <v>26</v>
      </c>
      <c r="TJ70" s="207" t="s">
        <v>15</v>
      </c>
      <c r="TK70" s="207" t="s">
        <v>27</v>
      </c>
      <c r="TL70" s="207" t="s">
        <v>26</v>
      </c>
      <c r="TM70" s="207" t="s">
        <v>26</v>
      </c>
      <c r="TN70" s="207" t="s">
        <v>26</v>
      </c>
      <c r="TO70" s="207" t="s">
        <v>26</v>
      </c>
      <c r="TP70" s="207" t="s">
        <v>26</v>
      </c>
      <c r="TQ70" s="207" t="s">
        <v>26</v>
      </c>
      <c r="TR70" s="207" t="s">
        <v>26</v>
      </c>
      <c r="TS70" s="207">
        <v>0</v>
      </c>
      <c r="TT70" s="207" t="s">
        <v>26</v>
      </c>
      <c r="TU70" s="207" t="s">
        <v>26</v>
      </c>
      <c r="TV70" s="207" t="s">
        <v>26</v>
      </c>
      <c r="TW70" s="207" t="s">
        <v>26</v>
      </c>
      <c r="TX70" s="207" t="s">
        <v>26</v>
      </c>
      <c r="TY70" s="207" t="s">
        <v>26</v>
      </c>
      <c r="TZ70" s="207" t="s">
        <v>26</v>
      </c>
      <c r="UA70" s="207" t="s">
        <v>26</v>
      </c>
      <c r="UB70" s="207" t="s">
        <v>27</v>
      </c>
      <c r="UC70" s="207" t="s">
        <v>15</v>
      </c>
      <c r="UD70" s="207" t="s">
        <v>15</v>
      </c>
      <c r="UE70" s="207" t="s">
        <v>26</v>
      </c>
      <c r="UF70" s="207" t="s">
        <v>26</v>
      </c>
      <c r="UG70" s="207" t="s">
        <v>26</v>
      </c>
      <c r="UH70" s="207" t="s">
        <v>15</v>
      </c>
      <c r="UI70" s="207" t="s">
        <v>15</v>
      </c>
      <c r="UJ70" s="207" t="s">
        <v>27</v>
      </c>
      <c r="UK70" s="207" t="s">
        <v>26</v>
      </c>
      <c r="UL70" s="207" t="s">
        <v>26</v>
      </c>
      <c r="UM70" s="207">
        <v>0</v>
      </c>
      <c r="UN70" s="207" t="s">
        <v>26</v>
      </c>
      <c r="UO70" s="207" t="s">
        <v>26</v>
      </c>
      <c r="UP70" s="207" t="s">
        <v>27</v>
      </c>
      <c r="UQ70" s="207" t="s">
        <v>27</v>
      </c>
      <c r="UR70" s="207" t="s">
        <v>27</v>
      </c>
      <c r="US70" s="207" t="s">
        <v>26</v>
      </c>
      <c r="UT70" s="207" t="s">
        <v>26</v>
      </c>
      <c r="UU70" s="207" t="s">
        <v>26</v>
      </c>
      <c r="UV70" s="207" t="s">
        <v>27</v>
      </c>
      <c r="UW70" s="207" t="s">
        <v>26</v>
      </c>
      <c r="UX70" s="207" t="s">
        <v>27</v>
      </c>
      <c r="UY70" s="207" t="s">
        <v>26</v>
      </c>
      <c r="UZ70" s="207" t="s">
        <v>26</v>
      </c>
      <c r="VA70" s="207" t="s">
        <v>27</v>
      </c>
      <c r="VB70" s="207" t="s">
        <v>26</v>
      </c>
      <c r="VC70" s="207" t="s">
        <v>15</v>
      </c>
      <c r="VD70" s="207" t="s">
        <v>15</v>
      </c>
      <c r="VE70" s="207" t="s">
        <v>15</v>
      </c>
      <c r="VF70" s="207" t="s">
        <v>15</v>
      </c>
      <c r="VG70" s="207" t="s">
        <v>26</v>
      </c>
      <c r="VH70" s="207" t="s">
        <v>26</v>
      </c>
      <c r="VI70" s="207" t="s">
        <v>26</v>
      </c>
      <c r="VJ70" s="207" t="s">
        <v>26</v>
      </c>
      <c r="VK70" s="207" t="s">
        <v>26</v>
      </c>
      <c r="VL70" s="207" t="s">
        <v>26</v>
      </c>
      <c r="VM70" s="207" t="s">
        <v>26</v>
      </c>
      <c r="VN70" s="207" t="s">
        <v>26</v>
      </c>
      <c r="VO70" s="207" t="s">
        <v>26</v>
      </c>
      <c r="VP70" s="207">
        <v>0</v>
      </c>
      <c r="VQ70" s="207" t="s">
        <v>26</v>
      </c>
      <c r="VR70" s="207">
        <v>0</v>
      </c>
      <c r="VS70" s="207" t="s">
        <v>26</v>
      </c>
      <c r="VT70" s="207" t="s">
        <v>26</v>
      </c>
      <c r="VU70" s="207" t="s">
        <v>26</v>
      </c>
      <c r="VV70" s="207" t="s">
        <v>26</v>
      </c>
      <c r="VW70" s="207" t="s">
        <v>27</v>
      </c>
      <c r="VX70" s="207">
        <v>0</v>
      </c>
      <c r="VY70" s="207" t="s">
        <v>26</v>
      </c>
      <c r="VZ70" s="207" t="s">
        <v>27</v>
      </c>
      <c r="WA70" s="207" t="s">
        <v>26</v>
      </c>
      <c r="WB70" s="207" t="s">
        <v>27</v>
      </c>
      <c r="WC70" s="207" t="s">
        <v>26</v>
      </c>
      <c r="WD70" s="207" t="s">
        <v>26</v>
      </c>
      <c r="WE70" s="207">
        <v>0</v>
      </c>
      <c r="WF70" s="207" t="s">
        <v>27</v>
      </c>
      <c r="WG70" s="207" t="s">
        <v>26</v>
      </c>
      <c r="WH70" s="207" t="s">
        <v>27</v>
      </c>
      <c r="WI70" s="207" t="s">
        <v>27</v>
      </c>
      <c r="WJ70" s="207" t="s">
        <v>27</v>
      </c>
      <c r="WK70" s="207" t="s">
        <v>26</v>
      </c>
      <c r="WL70" s="207" t="s">
        <v>26</v>
      </c>
      <c r="WM70" s="207" t="s">
        <v>26</v>
      </c>
      <c r="WN70" s="207" t="s">
        <v>27</v>
      </c>
      <c r="WO70" s="207" t="s">
        <v>26</v>
      </c>
      <c r="WP70" s="207" t="s">
        <v>26</v>
      </c>
      <c r="WQ70" s="207" t="s">
        <v>26</v>
      </c>
      <c r="WR70" s="207" t="s">
        <v>26</v>
      </c>
      <c r="WS70" s="207" t="s">
        <v>26</v>
      </c>
      <c r="WT70" s="207" t="s">
        <v>27</v>
      </c>
      <c r="WU70" s="207" t="s">
        <v>26</v>
      </c>
      <c r="WV70" s="207" t="s">
        <v>26</v>
      </c>
      <c r="WW70" s="207" t="s">
        <v>26</v>
      </c>
      <c r="WX70" s="207" t="s">
        <v>26</v>
      </c>
      <c r="WY70" s="207" t="s">
        <v>26</v>
      </c>
      <c r="WZ70" s="207" t="s">
        <v>26</v>
      </c>
      <c r="XA70" s="207" t="s">
        <v>26</v>
      </c>
      <c r="XB70" s="207" t="s">
        <v>27</v>
      </c>
      <c r="XC70" s="207" t="s">
        <v>26</v>
      </c>
      <c r="XD70" s="207" t="s">
        <v>26</v>
      </c>
      <c r="XE70" s="207" t="s">
        <v>26</v>
      </c>
      <c r="XF70" s="207" t="s">
        <v>26</v>
      </c>
      <c r="XG70" s="207" t="s">
        <v>27</v>
      </c>
      <c r="XH70" s="207" t="s">
        <v>26</v>
      </c>
      <c r="XI70" s="207" t="s">
        <v>26</v>
      </c>
      <c r="XJ70" s="207" t="s">
        <v>26</v>
      </c>
      <c r="XK70" s="207" t="s">
        <v>26</v>
      </c>
      <c r="XL70" s="207" t="s">
        <v>26</v>
      </c>
      <c r="XM70" s="207" t="s">
        <v>27</v>
      </c>
      <c r="XN70" s="207" t="s">
        <v>26</v>
      </c>
      <c r="XO70" s="207" t="s">
        <v>26</v>
      </c>
      <c r="XP70" s="207" t="s">
        <v>26</v>
      </c>
      <c r="XQ70" s="207" t="s">
        <v>26</v>
      </c>
      <c r="XR70" s="207" t="s">
        <v>26</v>
      </c>
      <c r="XS70" s="207" t="s">
        <v>26</v>
      </c>
      <c r="XT70" s="207" t="s">
        <v>26</v>
      </c>
      <c r="XU70" s="207" t="s">
        <v>26</v>
      </c>
      <c r="XV70" s="207" t="s">
        <v>26</v>
      </c>
      <c r="XW70" s="207" t="s">
        <v>26</v>
      </c>
      <c r="XX70" s="207" t="s">
        <v>27</v>
      </c>
      <c r="XY70" s="207" t="s">
        <v>26</v>
      </c>
      <c r="XZ70" s="207" t="s">
        <v>26</v>
      </c>
      <c r="YA70" s="207" t="s">
        <v>26</v>
      </c>
      <c r="YB70" s="207" t="s">
        <v>26</v>
      </c>
      <c r="YC70" s="207" t="s">
        <v>26</v>
      </c>
      <c r="YD70" s="207" t="s">
        <v>26</v>
      </c>
      <c r="YE70" s="207" t="s">
        <v>26</v>
      </c>
      <c r="YF70" s="207" t="s">
        <v>26</v>
      </c>
      <c r="YG70" s="207" t="s">
        <v>26</v>
      </c>
      <c r="YH70" s="207" t="s">
        <v>26</v>
      </c>
      <c r="YI70" s="207" t="s">
        <v>26</v>
      </c>
      <c r="YJ70" s="207" t="s">
        <v>26</v>
      </c>
      <c r="YK70" s="207" t="s">
        <v>26</v>
      </c>
      <c r="YL70" s="207" t="s">
        <v>26</v>
      </c>
      <c r="YM70" s="207" t="s">
        <v>26</v>
      </c>
      <c r="YN70" s="207" t="s">
        <v>26</v>
      </c>
      <c r="YO70" s="207" t="s">
        <v>26</v>
      </c>
      <c r="YP70" s="207" t="s">
        <v>26</v>
      </c>
      <c r="YQ70" s="207" t="s">
        <v>26</v>
      </c>
      <c r="YR70" s="207" t="s">
        <v>26</v>
      </c>
      <c r="YS70" s="207" t="s">
        <v>26</v>
      </c>
      <c r="YT70" s="207" t="s">
        <v>26</v>
      </c>
      <c r="YU70" s="207" t="s">
        <v>26</v>
      </c>
      <c r="YV70" s="207" t="s">
        <v>26</v>
      </c>
      <c r="YW70" s="207" t="s">
        <v>26</v>
      </c>
      <c r="YX70" s="207" t="s">
        <v>26</v>
      </c>
      <c r="YY70" s="207" t="s">
        <v>26</v>
      </c>
      <c r="YZ70" s="207" t="s">
        <v>26</v>
      </c>
      <c r="ZA70" s="207" t="s">
        <v>26</v>
      </c>
      <c r="ZB70" s="207" t="s">
        <v>26</v>
      </c>
      <c r="ZC70" s="207" t="s">
        <v>26</v>
      </c>
      <c r="ZD70" s="207" t="s">
        <v>26</v>
      </c>
      <c r="ZE70" s="207" t="s">
        <v>26</v>
      </c>
      <c r="ZF70" s="207" t="s">
        <v>27</v>
      </c>
      <c r="ZG70" s="207" t="s">
        <v>26</v>
      </c>
      <c r="ZH70" s="207" t="s">
        <v>26</v>
      </c>
      <c r="ZI70" s="207" t="s">
        <v>26</v>
      </c>
      <c r="ZJ70" s="207" t="s">
        <v>26</v>
      </c>
      <c r="ZK70" s="207" t="s">
        <v>26</v>
      </c>
      <c r="ZL70" s="207" t="s">
        <v>26</v>
      </c>
      <c r="ZM70" s="207" t="s">
        <v>15</v>
      </c>
      <c r="ZN70" s="207" t="s">
        <v>26</v>
      </c>
      <c r="ZO70" s="207" t="s">
        <v>26</v>
      </c>
      <c r="ZP70" s="207" t="s">
        <v>26</v>
      </c>
      <c r="ZQ70" s="207" t="s">
        <v>26</v>
      </c>
      <c r="ZR70" s="207" t="s">
        <v>26</v>
      </c>
      <c r="ZS70" s="207" t="s">
        <v>26</v>
      </c>
      <c r="ZT70" s="207" t="s">
        <v>26</v>
      </c>
      <c r="ZU70" s="207" t="s">
        <v>26</v>
      </c>
      <c r="ZV70" s="207" t="s">
        <v>26</v>
      </c>
      <c r="ZW70" s="207" t="s">
        <v>26</v>
      </c>
      <c r="ZX70" s="207" t="s">
        <v>26</v>
      </c>
      <c r="ZY70" s="207" t="s">
        <v>26</v>
      </c>
      <c r="ZZ70" s="207" t="s">
        <v>69</v>
      </c>
      <c r="AAA70" s="207" t="s">
        <v>158</v>
      </c>
      <c r="AAB70" s="207" t="s">
        <v>158</v>
      </c>
      <c r="AAC70" s="207" t="s">
        <v>158</v>
      </c>
      <c r="AAD70" s="207" t="s">
        <v>158</v>
      </c>
      <c r="AAE70" s="207" t="s">
        <v>158</v>
      </c>
      <c r="AAF70" s="207" t="s">
        <v>158</v>
      </c>
      <c r="AAG70" s="207" t="s">
        <v>158</v>
      </c>
      <c r="AAH70" s="207" t="s">
        <v>158</v>
      </c>
      <c r="AAI70" s="207" t="s">
        <v>158</v>
      </c>
      <c r="AAJ70" s="207" t="s">
        <v>158</v>
      </c>
      <c r="AAK70" s="207" t="s">
        <v>158</v>
      </c>
      <c r="AAL70" s="207" t="s">
        <v>158</v>
      </c>
      <c r="AAM70" s="207" t="s">
        <v>158</v>
      </c>
      <c r="AAN70" s="207" t="s">
        <v>158</v>
      </c>
      <c r="AAO70" s="207" t="s">
        <v>158</v>
      </c>
      <c r="AAP70" s="207" t="s">
        <v>158</v>
      </c>
      <c r="AAQ70" s="207" t="s">
        <v>158</v>
      </c>
      <c r="AAR70" s="207" t="s">
        <v>158</v>
      </c>
      <c r="AAS70" s="207" t="s">
        <v>158</v>
      </c>
      <c r="AAT70" s="207" t="s">
        <v>158</v>
      </c>
      <c r="AAU70" s="207" t="s">
        <v>158</v>
      </c>
      <c r="AAV70" s="207" t="s">
        <v>158</v>
      </c>
      <c r="AAW70" s="207" t="s">
        <v>158</v>
      </c>
      <c r="AAX70" s="207" t="s">
        <v>158</v>
      </c>
      <c r="AAY70" s="207" t="s">
        <v>158</v>
      </c>
      <c r="AAZ70" s="207" t="s">
        <v>158</v>
      </c>
      <c r="ABA70" s="306">
        <f>(ÜBERSICHT!K70)</f>
        <v>0</v>
      </c>
      <c r="ABB70" s="195">
        <f>(ÜBERSICHT!L70)</f>
        <v>0</v>
      </c>
      <c r="ABC70" s="206">
        <f t="shared" si="175"/>
        <v>594</v>
      </c>
      <c r="ABD70" s="34">
        <f t="shared" si="176"/>
        <v>501</v>
      </c>
      <c r="ABE70" s="34">
        <f t="shared" si="177"/>
        <v>84</v>
      </c>
      <c r="ABF70" s="34">
        <f t="shared" si="178"/>
        <v>9</v>
      </c>
      <c r="ABG70" s="34">
        <f t="shared" si="179"/>
        <v>50</v>
      </c>
      <c r="ABH70" s="34">
        <f t="shared" si="180"/>
        <v>0</v>
      </c>
      <c r="ABI70" s="34">
        <f t="shared" si="181"/>
        <v>52</v>
      </c>
      <c r="ABJ70" s="73">
        <f t="shared" si="182"/>
        <v>696</v>
      </c>
      <c r="ABK70" s="28"/>
      <c r="ABL70" s="26"/>
      <c r="ABM70" s="26"/>
      <c r="ABN70" s="26"/>
      <c r="ABO70" s="28"/>
      <c r="ABP70" s="271" t="str">
        <f>(Mitglieder!C71)</f>
        <v>Zz-kostap</v>
      </c>
      <c r="ABQ70" s="216">
        <f t="shared" si="103"/>
        <v>0.84343434343434343</v>
      </c>
      <c r="ABR70" s="216">
        <f t="shared" si="104"/>
        <v>0.76923076923076927</v>
      </c>
      <c r="ABS70" s="34">
        <f t="shared" si="183"/>
        <v>20</v>
      </c>
      <c r="ABT70" s="34">
        <f t="shared" si="184"/>
        <v>6</v>
      </c>
      <c r="ABU70" s="34">
        <f t="shared" si="185"/>
        <v>0</v>
      </c>
      <c r="ABV70" s="34">
        <f t="shared" si="186"/>
        <v>5</v>
      </c>
      <c r="ABW70" s="34">
        <f t="shared" si="187"/>
        <v>0</v>
      </c>
      <c r="ABX70" s="34">
        <f t="shared" si="188"/>
        <v>0</v>
      </c>
      <c r="ABY70" s="73">
        <f t="shared" si="189"/>
        <v>31</v>
      </c>
      <c r="ABZ70" s="216">
        <f t="shared" si="105"/>
        <v>0.75</v>
      </c>
      <c r="ACA70" s="34">
        <f t="shared" si="190"/>
        <v>18</v>
      </c>
      <c r="ACB70" s="34">
        <f t="shared" si="191"/>
        <v>6</v>
      </c>
      <c r="ACC70" s="34">
        <f t="shared" si="192"/>
        <v>0</v>
      </c>
      <c r="ACD70" s="34">
        <f t="shared" si="193"/>
        <v>7</v>
      </c>
      <c r="ACE70" s="34">
        <f t="shared" si="194"/>
        <v>0</v>
      </c>
      <c r="ACF70" s="34">
        <f t="shared" si="195"/>
        <v>0</v>
      </c>
      <c r="ACG70" s="73">
        <f t="shared" si="113"/>
        <v>31</v>
      </c>
      <c r="ACH70" s="216">
        <f t="shared" si="106"/>
        <v>0.76666666666666661</v>
      </c>
      <c r="ACI70" s="34">
        <f t="shared" si="196"/>
        <v>23</v>
      </c>
      <c r="ACJ70" s="34">
        <f t="shared" si="197"/>
        <v>5</v>
      </c>
      <c r="ACK70" s="34">
        <f t="shared" si="198"/>
        <v>2</v>
      </c>
      <c r="ACL70" s="34">
        <f t="shared" si="199"/>
        <v>1</v>
      </c>
      <c r="ACM70" s="34">
        <f t="shared" si="200"/>
        <v>0</v>
      </c>
      <c r="ACN70" s="34">
        <f t="shared" si="201"/>
        <v>0</v>
      </c>
      <c r="ACO70" s="73">
        <f t="shared" si="114"/>
        <v>31</v>
      </c>
      <c r="ACP70" s="216">
        <f t="shared" si="107"/>
        <v>0.73076923076923084</v>
      </c>
      <c r="ACQ70" s="34">
        <f t="shared" si="202"/>
        <v>19</v>
      </c>
      <c r="ACR70" s="34">
        <f t="shared" si="203"/>
        <v>6</v>
      </c>
      <c r="ACS70" s="34">
        <f t="shared" si="204"/>
        <v>1</v>
      </c>
      <c r="ACT70" s="34">
        <f t="shared" si="205"/>
        <v>4</v>
      </c>
      <c r="ACU70" s="34">
        <f t="shared" si="206"/>
        <v>0</v>
      </c>
      <c r="ACV70" s="34">
        <f t="shared" si="207"/>
        <v>0</v>
      </c>
      <c r="ACW70" s="73">
        <f t="shared" si="115"/>
        <v>30</v>
      </c>
      <c r="ACX70" s="216">
        <f t="shared" si="108"/>
        <v>0.70370370370370372</v>
      </c>
      <c r="ACY70" s="34">
        <f t="shared" si="208"/>
        <v>19</v>
      </c>
      <c r="ACZ70" s="34">
        <f t="shared" si="209"/>
        <v>5</v>
      </c>
      <c r="ADA70" s="34">
        <f t="shared" si="210"/>
        <v>3</v>
      </c>
      <c r="ADB70" s="34">
        <f t="shared" si="211"/>
        <v>4</v>
      </c>
      <c r="ADC70" s="34">
        <f t="shared" si="212"/>
        <v>0</v>
      </c>
      <c r="ADD70" s="34">
        <f t="shared" si="213"/>
        <v>0</v>
      </c>
      <c r="ADE70" s="73">
        <f t="shared" si="116"/>
        <v>31</v>
      </c>
      <c r="ADF70" s="216">
        <f t="shared" si="109"/>
        <v>0.73333333333333328</v>
      </c>
      <c r="ADG70" s="34">
        <f t="shared" si="214"/>
        <v>22</v>
      </c>
      <c r="ADH70" s="34">
        <f t="shared" si="215"/>
        <v>7</v>
      </c>
      <c r="ADI70" s="34">
        <f t="shared" si="216"/>
        <v>1</v>
      </c>
      <c r="ADJ70" s="34">
        <f t="shared" si="217"/>
        <v>0</v>
      </c>
      <c r="ADK70" s="34">
        <f t="shared" si="218"/>
        <v>0</v>
      </c>
      <c r="ADL70" s="34">
        <f t="shared" si="219"/>
        <v>0</v>
      </c>
      <c r="ADM70" s="73">
        <f t="shared" si="117"/>
        <v>30</v>
      </c>
      <c r="ADN70" s="216">
        <f t="shared" si="110"/>
        <v>0.90322580645161288</v>
      </c>
      <c r="ADO70" s="34">
        <f t="shared" si="220"/>
        <v>28</v>
      </c>
      <c r="ADP70" s="34">
        <f t="shared" si="221"/>
        <v>3</v>
      </c>
      <c r="ADQ70" s="34">
        <f t="shared" si="222"/>
        <v>0</v>
      </c>
      <c r="ADR70" s="34">
        <f t="shared" si="223"/>
        <v>0</v>
      </c>
      <c r="ADS70" s="34">
        <f t="shared" si="224"/>
        <v>0</v>
      </c>
      <c r="ADT70" s="34">
        <f t="shared" si="225"/>
        <v>0</v>
      </c>
      <c r="ADU70" s="73">
        <f t="shared" si="118"/>
        <v>31</v>
      </c>
      <c r="ADV70" s="216">
        <f t="shared" si="111"/>
        <v>0.96666666666666667</v>
      </c>
      <c r="ADW70" s="34">
        <f t="shared" si="226"/>
        <v>29</v>
      </c>
      <c r="ADX70" s="34">
        <f t="shared" si="227"/>
        <v>1</v>
      </c>
      <c r="ADY70" s="34">
        <f t="shared" si="228"/>
        <v>0</v>
      </c>
      <c r="ADZ70" s="34">
        <f t="shared" si="229"/>
        <v>1</v>
      </c>
      <c r="AEA70" s="34">
        <f t="shared" si="230"/>
        <v>0</v>
      </c>
      <c r="AEB70" s="34">
        <f t="shared" si="231"/>
        <v>0</v>
      </c>
      <c r="AEC70" s="73">
        <f t="shared" si="119"/>
        <v>31</v>
      </c>
      <c r="AED70" s="216">
        <f t="shared" si="112"/>
        <v>1</v>
      </c>
      <c r="AEE70" s="34">
        <f t="shared" si="232"/>
        <v>9</v>
      </c>
      <c r="AEF70" s="34">
        <f t="shared" si="233"/>
        <v>0</v>
      </c>
      <c r="AEG70" s="34">
        <f t="shared" si="234"/>
        <v>0</v>
      </c>
      <c r="AEH70" s="34">
        <f t="shared" si="235"/>
        <v>0</v>
      </c>
      <c r="AEI70" s="34">
        <f t="shared" si="236"/>
        <v>0</v>
      </c>
      <c r="AEJ70" s="34">
        <f t="shared" si="237"/>
        <v>1</v>
      </c>
      <c r="AEK70" s="73">
        <f t="shared" si="120"/>
        <v>10</v>
      </c>
    </row>
    <row r="71" spans="1:817" x14ac:dyDescent="0.3">
      <c r="A71" s="200"/>
      <c r="B71" s="290"/>
      <c r="C71" s="251" t="str">
        <f>(Mitglieder!C71)</f>
        <v>Zz-kostap</v>
      </c>
      <c r="D71" s="171">
        <f t="shared" si="173"/>
        <v>0.80952380952380953</v>
      </c>
      <c r="E71" s="171">
        <f t="shared" si="174"/>
        <v>0.88888888888888884</v>
      </c>
      <c r="F71" s="56"/>
      <c r="G71" s="207" t="s">
        <v>69</v>
      </c>
      <c r="H71" s="207" t="s">
        <v>69</v>
      </c>
      <c r="I71" s="207" t="s">
        <v>69</v>
      </c>
      <c r="J71" s="207" t="s">
        <v>69</v>
      </c>
      <c r="K71" s="207" t="s">
        <v>69</v>
      </c>
      <c r="L71" s="207" t="s">
        <v>69</v>
      </c>
      <c r="M71" s="207" t="s">
        <v>69</v>
      </c>
      <c r="N71" s="207" t="s">
        <v>69</v>
      </c>
      <c r="O71" s="207" t="s">
        <v>69</v>
      </c>
      <c r="P71" s="207" t="s">
        <v>69</v>
      </c>
      <c r="Q71" s="207" t="s">
        <v>69</v>
      </c>
      <c r="R71" s="207" t="s">
        <v>69</v>
      </c>
      <c r="S71" s="207" t="s">
        <v>69</v>
      </c>
      <c r="T71" s="207" t="s">
        <v>69</v>
      </c>
      <c r="U71" s="207" t="s">
        <v>69</v>
      </c>
      <c r="V71" s="207" t="s">
        <v>69</v>
      </c>
      <c r="W71" s="207" t="s">
        <v>69</v>
      </c>
      <c r="X71" s="207" t="s">
        <v>69</v>
      </c>
      <c r="Y71" s="207" t="s">
        <v>69</v>
      </c>
      <c r="Z71" s="207" t="s">
        <v>69</v>
      </c>
      <c r="AA71" s="207" t="s">
        <v>69</v>
      </c>
      <c r="AB71" s="207" t="s">
        <v>69</v>
      </c>
      <c r="AC71" s="207" t="s">
        <v>69</v>
      </c>
      <c r="AD71" s="207" t="s">
        <v>69</v>
      </c>
      <c r="AE71" s="207" t="s">
        <v>69</v>
      </c>
      <c r="AF71" s="207" t="s">
        <v>69</v>
      </c>
      <c r="AG71" s="207" t="s">
        <v>69</v>
      </c>
      <c r="AH71" s="207" t="s">
        <v>69</v>
      </c>
      <c r="AI71" s="207" t="s">
        <v>69</v>
      </c>
      <c r="AJ71" s="207" t="s">
        <v>69</v>
      </c>
      <c r="AK71" s="207" t="s">
        <v>69</v>
      </c>
      <c r="AL71" s="207" t="s">
        <v>69</v>
      </c>
      <c r="AM71" s="207" t="s">
        <v>69</v>
      </c>
      <c r="AN71" s="207" t="s">
        <v>69</v>
      </c>
      <c r="AO71" s="207" t="s">
        <v>69</v>
      </c>
      <c r="AP71" s="207" t="s">
        <v>69</v>
      </c>
      <c r="AQ71" s="207" t="s">
        <v>69</v>
      </c>
      <c r="AR71" s="207" t="s">
        <v>69</v>
      </c>
      <c r="AS71" s="207" t="s">
        <v>69</v>
      </c>
      <c r="AT71" s="207" t="s">
        <v>69</v>
      </c>
      <c r="AU71" s="207" t="s">
        <v>69</v>
      </c>
      <c r="AV71" s="207" t="s">
        <v>69</v>
      </c>
      <c r="AW71" s="207" t="s">
        <v>69</v>
      </c>
      <c r="AX71" s="207" t="s">
        <v>69</v>
      </c>
      <c r="AY71" s="207" t="s">
        <v>69</v>
      </c>
      <c r="AZ71" s="207" t="s">
        <v>69</v>
      </c>
      <c r="BA71" s="207" t="s">
        <v>69</v>
      </c>
      <c r="BB71" s="207" t="s">
        <v>69</v>
      </c>
      <c r="BC71" s="207" t="s">
        <v>69</v>
      </c>
      <c r="BD71" s="207" t="s">
        <v>69</v>
      </c>
      <c r="BE71" s="207" t="s">
        <v>69</v>
      </c>
      <c r="BF71" s="207" t="s">
        <v>69</v>
      </c>
      <c r="BG71" s="207" t="s">
        <v>69</v>
      </c>
      <c r="BH71" s="207" t="s">
        <v>69</v>
      </c>
      <c r="BI71" s="207" t="s">
        <v>69</v>
      </c>
      <c r="BJ71" s="207" t="s">
        <v>69</v>
      </c>
      <c r="BK71" s="207" t="s">
        <v>69</v>
      </c>
      <c r="BL71" s="207" t="s">
        <v>69</v>
      </c>
      <c r="BM71" s="207" t="s">
        <v>69</v>
      </c>
      <c r="BN71" s="207" t="s">
        <v>69</v>
      </c>
      <c r="BO71" s="207" t="s">
        <v>69</v>
      </c>
      <c r="BP71" s="207" t="s">
        <v>69</v>
      </c>
      <c r="BQ71" s="207" t="s">
        <v>69</v>
      </c>
      <c r="BR71" s="207" t="s">
        <v>69</v>
      </c>
      <c r="BS71" s="207" t="s">
        <v>69</v>
      </c>
      <c r="BT71" s="207" t="s">
        <v>69</v>
      </c>
      <c r="BU71" s="207" t="s">
        <v>69</v>
      </c>
      <c r="BV71" s="207" t="s">
        <v>69</v>
      </c>
      <c r="BW71" s="207" t="s">
        <v>69</v>
      </c>
      <c r="BX71" s="207" t="s">
        <v>69</v>
      </c>
      <c r="BY71" s="207" t="s">
        <v>69</v>
      </c>
      <c r="BZ71" s="207" t="s">
        <v>69</v>
      </c>
      <c r="CA71" s="207" t="s">
        <v>69</v>
      </c>
      <c r="CB71" s="207" t="s">
        <v>69</v>
      </c>
      <c r="CC71" s="207" t="s">
        <v>69</v>
      </c>
      <c r="CD71" s="207" t="s">
        <v>69</v>
      </c>
      <c r="CE71" s="207" t="s">
        <v>69</v>
      </c>
      <c r="CF71" s="207" t="s">
        <v>69</v>
      </c>
      <c r="CG71" s="207" t="s">
        <v>69</v>
      </c>
      <c r="CH71" s="207" t="s">
        <v>69</v>
      </c>
      <c r="CI71" s="207" t="s">
        <v>69</v>
      </c>
      <c r="CJ71" s="207" t="s">
        <v>69</v>
      </c>
      <c r="CK71" s="207" t="s">
        <v>69</v>
      </c>
      <c r="CL71" s="207" t="s">
        <v>69</v>
      </c>
      <c r="CM71" s="207" t="s">
        <v>69</v>
      </c>
      <c r="CN71" s="207" t="s">
        <v>69</v>
      </c>
      <c r="CO71" s="207" t="s">
        <v>69</v>
      </c>
      <c r="CP71" s="207" t="s">
        <v>69</v>
      </c>
      <c r="CQ71" s="207" t="s">
        <v>69</v>
      </c>
      <c r="CR71" s="207" t="s">
        <v>69</v>
      </c>
      <c r="CS71" s="207" t="s">
        <v>69</v>
      </c>
      <c r="CT71" s="207" t="s">
        <v>69</v>
      </c>
      <c r="CU71" s="207" t="s">
        <v>69</v>
      </c>
      <c r="CV71" s="207" t="s">
        <v>69</v>
      </c>
      <c r="CW71" s="207" t="s">
        <v>69</v>
      </c>
      <c r="CX71" s="207" t="s">
        <v>69</v>
      </c>
      <c r="CY71" s="207" t="s">
        <v>69</v>
      </c>
      <c r="CZ71" s="207" t="s">
        <v>69</v>
      </c>
      <c r="DA71" s="207" t="s">
        <v>69</v>
      </c>
      <c r="DB71" s="207" t="s">
        <v>69</v>
      </c>
      <c r="DC71" s="207" t="s">
        <v>69</v>
      </c>
      <c r="DD71" s="207" t="s">
        <v>69</v>
      </c>
      <c r="DE71" s="207" t="s">
        <v>69</v>
      </c>
      <c r="DF71" s="207" t="s">
        <v>69</v>
      </c>
      <c r="DG71" s="207" t="s">
        <v>69</v>
      </c>
      <c r="DH71" s="207" t="s">
        <v>69</v>
      </c>
      <c r="DI71" s="207" t="s">
        <v>69</v>
      </c>
      <c r="DJ71" s="207" t="s">
        <v>69</v>
      </c>
      <c r="DK71" s="207" t="s">
        <v>69</v>
      </c>
      <c r="DL71" s="207" t="s">
        <v>69</v>
      </c>
      <c r="DM71" s="207" t="s">
        <v>69</v>
      </c>
      <c r="DN71" s="207" t="s">
        <v>69</v>
      </c>
      <c r="DO71" s="207" t="s">
        <v>69</v>
      </c>
      <c r="DP71" s="207" t="s">
        <v>69</v>
      </c>
      <c r="DQ71" s="207" t="s">
        <v>69</v>
      </c>
      <c r="DR71" s="207" t="s">
        <v>69</v>
      </c>
      <c r="DS71" s="207" t="s">
        <v>69</v>
      </c>
      <c r="DT71" s="207" t="s">
        <v>69</v>
      </c>
      <c r="DU71" s="207" t="s">
        <v>69</v>
      </c>
      <c r="DV71" s="207" t="s">
        <v>69</v>
      </c>
      <c r="DW71" s="207" t="s">
        <v>69</v>
      </c>
      <c r="DX71" s="207" t="s">
        <v>69</v>
      </c>
      <c r="DY71" s="207" t="s">
        <v>69</v>
      </c>
      <c r="DZ71" s="207" t="s">
        <v>69</v>
      </c>
      <c r="EA71" s="207" t="s">
        <v>69</v>
      </c>
      <c r="EB71" s="207" t="s">
        <v>69</v>
      </c>
      <c r="EC71" s="207" t="s">
        <v>69</v>
      </c>
      <c r="ED71" s="207" t="s">
        <v>69</v>
      </c>
      <c r="EE71" s="207" t="s">
        <v>69</v>
      </c>
      <c r="EF71" s="207" t="s">
        <v>69</v>
      </c>
      <c r="EG71" s="207" t="s">
        <v>69</v>
      </c>
      <c r="EH71" s="207" t="s">
        <v>69</v>
      </c>
      <c r="EI71" s="207" t="s">
        <v>69</v>
      </c>
      <c r="EJ71" s="207" t="s">
        <v>69</v>
      </c>
      <c r="EK71" s="207" t="s">
        <v>69</v>
      </c>
      <c r="EL71" s="207" t="s">
        <v>69</v>
      </c>
      <c r="EM71" s="207" t="s">
        <v>69</v>
      </c>
      <c r="EN71" s="207" t="s">
        <v>69</v>
      </c>
      <c r="EO71" s="207" t="s">
        <v>69</v>
      </c>
      <c r="EP71" s="207" t="s">
        <v>69</v>
      </c>
      <c r="EQ71" s="207" t="s">
        <v>69</v>
      </c>
      <c r="ER71" s="207" t="s">
        <v>69</v>
      </c>
      <c r="ES71" s="207" t="s">
        <v>69</v>
      </c>
      <c r="ET71" s="207" t="s">
        <v>69</v>
      </c>
      <c r="EU71" s="207" t="s">
        <v>69</v>
      </c>
      <c r="EV71" s="207" t="s">
        <v>69</v>
      </c>
      <c r="EW71" s="207" t="s">
        <v>69</v>
      </c>
      <c r="EX71" s="207" t="s">
        <v>69</v>
      </c>
      <c r="EY71" s="207" t="s">
        <v>69</v>
      </c>
      <c r="EZ71" s="207" t="s">
        <v>69</v>
      </c>
      <c r="FA71" s="207" t="s">
        <v>69</v>
      </c>
      <c r="FB71" s="207" t="s">
        <v>69</v>
      </c>
      <c r="FC71" s="207" t="s">
        <v>69</v>
      </c>
      <c r="FD71" s="207" t="s">
        <v>69</v>
      </c>
      <c r="FE71" s="207" t="s">
        <v>69</v>
      </c>
      <c r="FF71" s="207" t="s">
        <v>69</v>
      </c>
      <c r="FG71" s="207" t="s">
        <v>69</v>
      </c>
      <c r="FH71" s="207" t="s">
        <v>69</v>
      </c>
      <c r="FI71" s="207" t="s">
        <v>69</v>
      </c>
      <c r="FJ71" s="207" t="s">
        <v>69</v>
      </c>
      <c r="FK71" s="207" t="s">
        <v>69</v>
      </c>
      <c r="FL71" s="207" t="s">
        <v>69</v>
      </c>
      <c r="FM71" s="207" t="s">
        <v>69</v>
      </c>
      <c r="FN71" s="207" t="s">
        <v>69</v>
      </c>
      <c r="FO71" s="207" t="s">
        <v>69</v>
      </c>
      <c r="FP71" s="207" t="s">
        <v>69</v>
      </c>
      <c r="FQ71" s="207" t="s">
        <v>69</v>
      </c>
      <c r="FR71" s="207" t="s">
        <v>69</v>
      </c>
      <c r="FS71" s="207" t="s">
        <v>69</v>
      </c>
      <c r="FT71" s="207" t="s">
        <v>69</v>
      </c>
      <c r="FU71" s="207" t="s">
        <v>69</v>
      </c>
      <c r="FV71" s="207" t="s">
        <v>69</v>
      </c>
      <c r="FW71" s="207" t="s">
        <v>69</v>
      </c>
      <c r="FX71" s="207" t="s">
        <v>69</v>
      </c>
      <c r="FY71" s="207" t="s">
        <v>69</v>
      </c>
      <c r="FZ71" s="207" t="s">
        <v>69</v>
      </c>
      <c r="GA71" s="207" t="s">
        <v>69</v>
      </c>
      <c r="GB71" s="207" t="s">
        <v>69</v>
      </c>
      <c r="GC71" s="207" t="s">
        <v>69</v>
      </c>
      <c r="GD71" s="207" t="s">
        <v>69</v>
      </c>
      <c r="GE71" s="207" t="s">
        <v>69</v>
      </c>
      <c r="GF71" s="207" t="s">
        <v>69</v>
      </c>
      <c r="GG71" s="207" t="s">
        <v>69</v>
      </c>
      <c r="GH71" s="207" t="s">
        <v>69</v>
      </c>
      <c r="GI71" s="207" t="s">
        <v>69</v>
      </c>
      <c r="GJ71" s="207" t="s">
        <v>69</v>
      </c>
      <c r="GK71" s="207" t="s">
        <v>69</v>
      </c>
      <c r="GL71" s="207" t="s">
        <v>69</v>
      </c>
      <c r="GM71" s="207" t="s">
        <v>69</v>
      </c>
      <c r="GN71" s="207" t="s">
        <v>69</v>
      </c>
      <c r="GO71" s="207" t="s">
        <v>69</v>
      </c>
      <c r="GP71" s="207" t="s">
        <v>69</v>
      </c>
      <c r="GQ71" s="207" t="s">
        <v>69</v>
      </c>
      <c r="GR71" s="207" t="s">
        <v>69</v>
      </c>
      <c r="GS71" s="207" t="s">
        <v>69</v>
      </c>
      <c r="GT71" s="207" t="s">
        <v>69</v>
      </c>
      <c r="GU71" s="207" t="s">
        <v>69</v>
      </c>
      <c r="GV71" s="207" t="s">
        <v>69</v>
      </c>
      <c r="GW71" s="207" t="s">
        <v>69</v>
      </c>
      <c r="GX71" s="207" t="s">
        <v>69</v>
      </c>
      <c r="GY71" s="207" t="s">
        <v>69</v>
      </c>
      <c r="GZ71" s="207" t="s">
        <v>69</v>
      </c>
      <c r="HA71" s="207" t="s">
        <v>69</v>
      </c>
      <c r="HB71" s="207" t="s">
        <v>69</v>
      </c>
      <c r="HC71" s="207" t="s">
        <v>69</v>
      </c>
      <c r="HD71" s="207" t="s">
        <v>69</v>
      </c>
      <c r="HE71" s="207" t="s">
        <v>69</v>
      </c>
      <c r="HF71" s="207" t="s">
        <v>69</v>
      </c>
      <c r="HG71" s="207" t="s">
        <v>69</v>
      </c>
      <c r="HH71" s="207" t="s">
        <v>69</v>
      </c>
      <c r="HI71" s="207" t="s">
        <v>69</v>
      </c>
      <c r="HJ71" s="207" t="s">
        <v>69</v>
      </c>
      <c r="HK71" s="207" t="s">
        <v>69</v>
      </c>
      <c r="HL71" s="207" t="s">
        <v>69</v>
      </c>
      <c r="HM71" s="207" t="s">
        <v>69</v>
      </c>
      <c r="HN71" s="207" t="s">
        <v>69</v>
      </c>
      <c r="HO71" s="207" t="s">
        <v>69</v>
      </c>
      <c r="HP71" s="207" t="s">
        <v>69</v>
      </c>
      <c r="HQ71" s="207" t="s">
        <v>69</v>
      </c>
      <c r="HR71" s="207" t="s">
        <v>69</v>
      </c>
      <c r="HS71" s="207" t="s">
        <v>69</v>
      </c>
      <c r="HT71" s="207" t="s">
        <v>69</v>
      </c>
      <c r="HU71" s="207" t="s">
        <v>69</v>
      </c>
      <c r="HV71" s="207" t="s">
        <v>69</v>
      </c>
      <c r="HW71" s="207" t="s">
        <v>69</v>
      </c>
      <c r="HX71" s="207" t="s">
        <v>69</v>
      </c>
      <c r="HY71" s="207" t="s">
        <v>69</v>
      </c>
      <c r="HZ71" s="207" t="s">
        <v>69</v>
      </c>
      <c r="IA71" s="207" t="s">
        <v>69</v>
      </c>
      <c r="IB71" s="207" t="s">
        <v>69</v>
      </c>
      <c r="IC71" s="207" t="s">
        <v>69</v>
      </c>
      <c r="ID71" s="207" t="s">
        <v>69</v>
      </c>
      <c r="IE71" s="207" t="s">
        <v>69</v>
      </c>
      <c r="IF71" s="207" t="s">
        <v>69</v>
      </c>
      <c r="IG71" s="207" t="s">
        <v>69</v>
      </c>
      <c r="IH71" s="207" t="s">
        <v>69</v>
      </c>
      <c r="II71" s="207" t="s">
        <v>69</v>
      </c>
      <c r="IJ71" s="207" t="s">
        <v>69</v>
      </c>
      <c r="IK71" s="207" t="s">
        <v>69</v>
      </c>
      <c r="IL71" s="207" t="s">
        <v>69</v>
      </c>
      <c r="IM71" s="207" t="s">
        <v>69</v>
      </c>
      <c r="IN71" s="207" t="s">
        <v>69</v>
      </c>
      <c r="IO71" s="207" t="s">
        <v>69</v>
      </c>
      <c r="IP71" s="207" t="s">
        <v>69</v>
      </c>
      <c r="IQ71" s="207" t="s">
        <v>69</v>
      </c>
      <c r="IR71" s="207" t="s">
        <v>69</v>
      </c>
      <c r="IS71" s="207" t="s">
        <v>69</v>
      </c>
      <c r="IT71" s="207" t="s">
        <v>69</v>
      </c>
      <c r="IU71" s="207" t="s">
        <v>69</v>
      </c>
      <c r="IV71" s="207" t="s">
        <v>69</v>
      </c>
      <c r="IW71" s="207" t="s">
        <v>69</v>
      </c>
      <c r="IX71" s="207" t="s">
        <v>69</v>
      </c>
      <c r="IY71" s="207" t="s">
        <v>69</v>
      </c>
      <c r="IZ71" s="207" t="s">
        <v>69</v>
      </c>
      <c r="JA71" s="207" t="s">
        <v>69</v>
      </c>
      <c r="JB71" s="207" t="s">
        <v>69</v>
      </c>
      <c r="JC71" s="207" t="s">
        <v>69</v>
      </c>
      <c r="JD71" s="207" t="s">
        <v>69</v>
      </c>
      <c r="JE71" s="207" t="s">
        <v>69</v>
      </c>
      <c r="JF71" s="207" t="s">
        <v>69</v>
      </c>
      <c r="JG71" s="207" t="s">
        <v>69</v>
      </c>
      <c r="JH71" s="207" t="s">
        <v>69</v>
      </c>
      <c r="JI71" s="207" t="s">
        <v>69</v>
      </c>
      <c r="JJ71" s="207" t="s">
        <v>69</v>
      </c>
      <c r="JK71" s="207" t="s">
        <v>69</v>
      </c>
      <c r="JL71" s="207" t="s">
        <v>69</v>
      </c>
      <c r="JM71" s="207" t="s">
        <v>69</v>
      </c>
      <c r="JN71" s="207" t="s">
        <v>69</v>
      </c>
      <c r="JO71" s="207" t="s">
        <v>69</v>
      </c>
      <c r="JP71" s="207" t="s">
        <v>69</v>
      </c>
      <c r="JQ71" s="207" t="s">
        <v>69</v>
      </c>
      <c r="JR71" s="207" t="s">
        <v>69</v>
      </c>
      <c r="JS71" s="207" t="s">
        <v>69</v>
      </c>
      <c r="JT71" s="207" t="s">
        <v>69</v>
      </c>
      <c r="JU71" s="207" t="s">
        <v>69</v>
      </c>
      <c r="JV71" s="207" t="s">
        <v>69</v>
      </c>
      <c r="JW71" s="207" t="s">
        <v>69</v>
      </c>
      <c r="JX71" s="207" t="s">
        <v>69</v>
      </c>
      <c r="JY71" s="207" t="s">
        <v>69</v>
      </c>
      <c r="JZ71" s="207" t="s">
        <v>69</v>
      </c>
      <c r="KA71" s="207" t="s">
        <v>69</v>
      </c>
      <c r="KB71" s="207" t="s">
        <v>69</v>
      </c>
      <c r="KC71" s="207" t="s">
        <v>69</v>
      </c>
      <c r="KD71" s="207" t="s">
        <v>69</v>
      </c>
      <c r="KE71" s="207" t="s">
        <v>69</v>
      </c>
      <c r="KF71" s="207" t="s">
        <v>69</v>
      </c>
      <c r="KG71" s="207" t="s">
        <v>69</v>
      </c>
      <c r="KH71" s="207" t="s">
        <v>69</v>
      </c>
      <c r="KI71" s="207" t="s">
        <v>69</v>
      </c>
      <c r="KJ71" s="207" t="s">
        <v>69</v>
      </c>
      <c r="KK71" s="207" t="s">
        <v>69</v>
      </c>
      <c r="KL71" s="207" t="s">
        <v>69</v>
      </c>
      <c r="KM71" s="207" t="s">
        <v>69</v>
      </c>
      <c r="KN71" s="207" t="s">
        <v>69</v>
      </c>
      <c r="KO71" s="207" t="s">
        <v>69</v>
      </c>
      <c r="KP71" s="207" t="s">
        <v>69</v>
      </c>
      <c r="KQ71" s="207" t="s">
        <v>69</v>
      </c>
      <c r="KR71" s="207" t="s">
        <v>69</v>
      </c>
      <c r="KS71" s="207" t="s">
        <v>69</v>
      </c>
      <c r="KT71" s="207" t="s">
        <v>69</v>
      </c>
      <c r="KU71" s="207" t="s">
        <v>69</v>
      </c>
      <c r="KV71" s="207" t="s">
        <v>69</v>
      </c>
      <c r="KW71" s="207" t="s">
        <v>69</v>
      </c>
      <c r="KX71" s="207" t="s">
        <v>69</v>
      </c>
      <c r="KY71" s="207" t="s">
        <v>69</v>
      </c>
      <c r="KZ71" s="207" t="s">
        <v>69</v>
      </c>
      <c r="LA71" s="207" t="s">
        <v>69</v>
      </c>
      <c r="LB71" s="207" t="s">
        <v>69</v>
      </c>
      <c r="LC71" s="207" t="s">
        <v>69</v>
      </c>
      <c r="LD71" s="207" t="s">
        <v>69</v>
      </c>
      <c r="LE71" s="207" t="s">
        <v>69</v>
      </c>
      <c r="LF71" s="207" t="s">
        <v>69</v>
      </c>
      <c r="LG71" s="207" t="s">
        <v>69</v>
      </c>
      <c r="LH71" s="207" t="s">
        <v>69</v>
      </c>
      <c r="LI71" s="207" t="s">
        <v>69</v>
      </c>
      <c r="LJ71" s="207" t="s">
        <v>69</v>
      </c>
      <c r="LK71" s="207" t="s">
        <v>69</v>
      </c>
      <c r="LL71" s="207" t="s">
        <v>69</v>
      </c>
      <c r="LM71" s="207" t="s">
        <v>69</v>
      </c>
      <c r="LN71" s="207" t="s">
        <v>69</v>
      </c>
      <c r="LO71" s="207" t="s">
        <v>69</v>
      </c>
      <c r="LP71" s="207" t="s">
        <v>69</v>
      </c>
      <c r="LQ71" s="207" t="s">
        <v>69</v>
      </c>
      <c r="LR71" s="207" t="s">
        <v>69</v>
      </c>
      <c r="LS71" s="207" t="s">
        <v>69</v>
      </c>
      <c r="LT71" s="207" t="s">
        <v>69</v>
      </c>
      <c r="LU71" s="207" t="s">
        <v>69</v>
      </c>
      <c r="LV71" s="207" t="s">
        <v>69</v>
      </c>
      <c r="LW71" s="207" t="s">
        <v>69</v>
      </c>
      <c r="LX71" s="207" t="s">
        <v>69</v>
      </c>
      <c r="LY71" s="207" t="s">
        <v>69</v>
      </c>
      <c r="LZ71" s="207" t="s">
        <v>69</v>
      </c>
      <c r="MA71" s="207" t="s">
        <v>69</v>
      </c>
      <c r="MB71" s="207" t="s">
        <v>69</v>
      </c>
      <c r="MC71" s="207" t="s">
        <v>69</v>
      </c>
      <c r="MD71" s="207" t="s">
        <v>69</v>
      </c>
      <c r="ME71" s="207" t="s">
        <v>69</v>
      </c>
      <c r="MF71" s="207" t="s">
        <v>69</v>
      </c>
      <c r="MG71" s="207" t="s">
        <v>69</v>
      </c>
      <c r="MH71" s="207" t="s">
        <v>69</v>
      </c>
      <c r="MI71" s="207" t="s">
        <v>69</v>
      </c>
      <c r="MJ71" s="207" t="s">
        <v>69</v>
      </c>
      <c r="MK71" s="207" t="s">
        <v>69</v>
      </c>
      <c r="ML71" s="207" t="s">
        <v>69</v>
      </c>
      <c r="MM71" s="207" t="s">
        <v>69</v>
      </c>
      <c r="MN71" s="207" t="s">
        <v>69</v>
      </c>
      <c r="MO71" s="207" t="s">
        <v>69</v>
      </c>
      <c r="MP71" s="207" t="s">
        <v>69</v>
      </c>
      <c r="MQ71" s="207" t="s">
        <v>69</v>
      </c>
      <c r="MR71" s="207" t="s">
        <v>69</v>
      </c>
      <c r="MS71" s="207" t="s">
        <v>69</v>
      </c>
      <c r="MT71" s="207" t="s">
        <v>69</v>
      </c>
      <c r="MU71" s="207" t="s">
        <v>69</v>
      </c>
      <c r="MV71" s="207" t="s">
        <v>69</v>
      </c>
      <c r="MW71" s="207" t="s">
        <v>69</v>
      </c>
      <c r="MX71" s="207" t="s">
        <v>69</v>
      </c>
      <c r="MY71" s="207" t="s">
        <v>69</v>
      </c>
      <c r="MZ71" s="207" t="s">
        <v>69</v>
      </c>
      <c r="NA71" s="207" t="s">
        <v>69</v>
      </c>
      <c r="NB71" s="207" t="s">
        <v>69</v>
      </c>
      <c r="NC71" s="207" t="s">
        <v>69</v>
      </c>
      <c r="ND71" s="207" t="s">
        <v>69</v>
      </c>
      <c r="NE71" s="207" t="s">
        <v>69</v>
      </c>
      <c r="NF71" s="207" t="s">
        <v>69</v>
      </c>
      <c r="NG71" s="207" t="s">
        <v>69</v>
      </c>
      <c r="NH71" s="207" t="s">
        <v>69</v>
      </c>
      <c r="NI71" s="207" t="s">
        <v>69</v>
      </c>
      <c r="NJ71" s="207" t="s">
        <v>69</v>
      </c>
      <c r="NK71" s="207" t="s">
        <v>69</v>
      </c>
      <c r="NL71" s="207" t="s">
        <v>69</v>
      </c>
      <c r="NM71" s="207" t="s">
        <v>69</v>
      </c>
      <c r="NN71" s="207" t="s">
        <v>69</v>
      </c>
      <c r="NO71" s="207" t="s">
        <v>69</v>
      </c>
      <c r="NP71" s="207" t="s">
        <v>69</v>
      </c>
      <c r="NQ71" s="207" t="s">
        <v>69</v>
      </c>
      <c r="NR71" s="207" t="s">
        <v>69</v>
      </c>
      <c r="NS71" s="207" t="s">
        <v>69</v>
      </c>
      <c r="NT71" s="207" t="s">
        <v>69</v>
      </c>
      <c r="NU71" s="207" t="s">
        <v>69</v>
      </c>
      <c r="NV71" s="207" t="s">
        <v>69</v>
      </c>
      <c r="NW71" s="207" t="s">
        <v>69</v>
      </c>
      <c r="NX71" s="207" t="s">
        <v>69</v>
      </c>
      <c r="NY71" s="207" t="s">
        <v>69</v>
      </c>
      <c r="NZ71" s="207" t="s">
        <v>69</v>
      </c>
      <c r="OA71" s="207" t="s">
        <v>69</v>
      </c>
      <c r="OB71" s="207" t="s">
        <v>69</v>
      </c>
      <c r="OC71" s="207" t="s">
        <v>69</v>
      </c>
      <c r="OD71" s="207" t="s">
        <v>69</v>
      </c>
      <c r="OE71" s="207" t="s">
        <v>69</v>
      </c>
      <c r="OF71" s="207" t="s">
        <v>69</v>
      </c>
      <c r="OG71" s="207" t="s">
        <v>69</v>
      </c>
      <c r="OH71" s="207" t="s">
        <v>69</v>
      </c>
      <c r="OI71" s="207" t="s">
        <v>69</v>
      </c>
      <c r="OJ71" s="207" t="s">
        <v>69</v>
      </c>
      <c r="OK71" s="207" t="s">
        <v>69</v>
      </c>
      <c r="OL71" s="207" t="s">
        <v>69</v>
      </c>
      <c r="OM71" s="207" t="s">
        <v>69</v>
      </c>
      <c r="ON71" s="207" t="s">
        <v>69</v>
      </c>
      <c r="OO71" s="207" t="s">
        <v>69</v>
      </c>
      <c r="OP71" s="207" t="s">
        <v>69</v>
      </c>
      <c r="OQ71" s="207" t="s">
        <v>69</v>
      </c>
      <c r="OR71" s="207" t="s">
        <v>69</v>
      </c>
      <c r="OS71" s="207" t="s">
        <v>69</v>
      </c>
      <c r="OT71" s="207" t="s">
        <v>69</v>
      </c>
      <c r="OU71" s="207" t="s">
        <v>69</v>
      </c>
      <c r="OV71" s="207" t="s">
        <v>69</v>
      </c>
      <c r="OW71" s="207" t="s">
        <v>69</v>
      </c>
      <c r="OX71" s="207" t="s">
        <v>69</v>
      </c>
      <c r="OY71" s="207" t="s">
        <v>69</v>
      </c>
      <c r="OZ71" s="207" t="s">
        <v>69</v>
      </c>
      <c r="PA71" s="207" t="s">
        <v>69</v>
      </c>
      <c r="PB71" s="207" t="s">
        <v>69</v>
      </c>
      <c r="PC71" s="207" t="s">
        <v>69</v>
      </c>
      <c r="PD71" s="207" t="s">
        <v>69</v>
      </c>
      <c r="PE71" s="207" t="s">
        <v>69</v>
      </c>
      <c r="PF71" s="207" t="s">
        <v>69</v>
      </c>
      <c r="PG71" s="207" t="s">
        <v>69</v>
      </c>
      <c r="PH71" s="207" t="s">
        <v>69</v>
      </c>
      <c r="PI71" s="207" t="s">
        <v>69</v>
      </c>
      <c r="PJ71" s="207" t="s">
        <v>69</v>
      </c>
      <c r="PK71" s="207" t="s">
        <v>69</v>
      </c>
      <c r="PL71" s="207" t="s">
        <v>69</v>
      </c>
      <c r="PM71" s="207" t="s">
        <v>69</v>
      </c>
      <c r="PN71" s="207" t="s">
        <v>69</v>
      </c>
      <c r="PO71" s="207" t="s">
        <v>69</v>
      </c>
      <c r="PP71" s="207" t="s">
        <v>69</v>
      </c>
      <c r="PQ71" s="207" t="s">
        <v>69</v>
      </c>
      <c r="PR71" s="207" t="s">
        <v>69</v>
      </c>
      <c r="PS71" s="207" t="s">
        <v>69</v>
      </c>
      <c r="PT71" s="207" t="s">
        <v>69</v>
      </c>
      <c r="PU71" s="207" t="s">
        <v>69</v>
      </c>
      <c r="PV71" s="207" t="s">
        <v>69</v>
      </c>
      <c r="PW71" s="207" t="s">
        <v>69</v>
      </c>
      <c r="PX71" s="207" t="s">
        <v>69</v>
      </c>
      <c r="PY71" s="207" t="s">
        <v>69</v>
      </c>
      <c r="PZ71" s="207" t="s">
        <v>69</v>
      </c>
      <c r="QA71" s="207" t="s">
        <v>69</v>
      </c>
      <c r="QB71" s="207" t="s">
        <v>69</v>
      </c>
      <c r="QC71" s="207" t="s">
        <v>69</v>
      </c>
      <c r="QD71" s="207" t="s">
        <v>69</v>
      </c>
      <c r="QE71" s="207" t="s">
        <v>69</v>
      </c>
      <c r="QF71" s="207" t="s">
        <v>69</v>
      </c>
      <c r="QG71" s="207" t="s">
        <v>69</v>
      </c>
      <c r="QH71" s="207" t="s">
        <v>69</v>
      </c>
      <c r="QI71" s="207" t="s">
        <v>69</v>
      </c>
      <c r="QJ71" s="207" t="s">
        <v>69</v>
      </c>
      <c r="QK71" s="207" t="s">
        <v>69</v>
      </c>
      <c r="QL71" s="207" t="s">
        <v>69</v>
      </c>
      <c r="QM71" s="207" t="s">
        <v>69</v>
      </c>
      <c r="QN71" s="207" t="s">
        <v>69</v>
      </c>
      <c r="QO71" s="207" t="s">
        <v>69</v>
      </c>
      <c r="QP71" s="207" t="s">
        <v>69</v>
      </c>
      <c r="QQ71" s="207" t="s">
        <v>69</v>
      </c>
      <c r="QR71" s="207" t="s">
        <v>69</v>
      </c>
      <c r="QS71" s="207" t="s">
        <v>69</v>
      </c>
      <c r="QT71" s="207" t="s">
        <v>69</v>
      </c>
      <c r="QU71" s="207" t="s">
        <v>69</v>
      </c>
      <c r="QV71" s="207" t="s">
        <v>69</v>
      </c>
      <c r="QW71" s="207" t="s">
        <v>69</v>
      </c>
      <c r="QX71" s="207" t="s">
        <v>69</v>
      </c>
      <c r="QY71" s="207" t="s">
        <v>69</v>
      </c>
      <c r="QZ71" s="207" t="s">
        <v>69</v>
      </c>
      <c r="RA71" s="207" t="s">
        <v>69</v>
      </c>
      <c r="RB71" s="207" t="s">
        <v>69</v>
      </c>
      <c r="RC71" s="207" t="s">
        <v>69</v>
      </c>
      <c r="RD71" s="207" t="s">
        <v>69</v>
      </c>
      <c r="RE71" s="207" t="s">
        <v>69</v>
      </c>
      <c r="RF71" s="207" t="s">
        <v>69</v>
      </c>
      <c r="RG71" s="207" t="s">
        <v>69</v>
      </c>
      <c r="RH71" s="207" t="s">
        <v>69</v>
      </c>
      <c r="RI71" s="207" t="s">
        <v>69</v>
      </c>
      <c r="RJ71" s="207" t="s">
        <v>69</v>
      </c>
      <c r="RK71" s="207" t="s">
        <v>69</v>
      </c>
      <c r="RL71" s="207" t="s">
        <v>69</v>
      </c>
      <c r="RM71" s="207" t="s">
        <v>69</v>
      </c>
      <c r="RN71" s="207" t="s">
        <v>69</v>
      </c>
      <c r="RO71" s="207" t="s">
        <v>69</v>
      </c>
      <c r="RP71" s="207" t="s">
        <v>69</v>
      </c>
      <c r="RQ71" s="207" t="s">
        <v>69</v>
      </c>
      <c r="RR71" s="207" t="s">
        <v>69</v>
      </c>
      <c r="RS71" s="207" t="s">
        <v>69</v>
      </c>
      <c r="RT71" s="207" t="s">
        <v>69</v>
      </c>
      <c r="RU71" s="207" t="s">
        <v>69</v>
      </c>
      <c r="RV71" s="207" t="s">
        <v>69</v>
      </c>
      <c r="RW71" s="207" t="s">
        <v>69</v>
      </c>
      <c r="RX71" s="207" t="s">
        <v>69</v>
      </c>
      <c r="RY71" s="207" t="s">
        <v>69</v>
      </c>
      <c r="RZ71" s="207" t="s">
        <v>69</v>
      </c>
      <c r="SA71" s="207" t="s">
        <v>69</v>
      </c>
      <c r="SB71" s="207" t="s">
        <v>69</v>
      </c>
      <c r="SC71" s="207" t="s">
        <v>69</v>
      </c>
      <c r="SD71" s="207" t="s">
        <v>69</v>
      </c>
      <c r="SE71" s="207" t="s">
        <v>69</v>
      </c>
      <c r="SF71" s="207" t="s">
        <v>69</v>
      </c>
      <c r="SG71" s="207" t="s">
        <v>69</v>
      </c>
      <c r="SH71" s="207" t="s">
        <v>69</v>
      </c>
      <c r="SI71" s="207" t="s">
        <v>69</v>
      </c>
      <c r="SJ71" s="207" t="s">
        <v>69</v>
      </c>
      <c r="SK71" s="207" t="s">
        <v>69</v>
      </c>
      <c r="SL71" s="207" t="s">
        <v>69</v>
      </c>
      <c r="SM71" s="207" t="s">
        <v>69</v>
      </c>
      <c r="SN71" s="207" t="s">
        <v>69</v>
      </c>
      <c r="SO71" s="207" t="s">
        <v>69</v>
      </c>
      <c r="SP71" s="207" t="s">
        <v>69</v>
      </c>
      <c r="SQ71" s="207" t="s">
        <v>69</v>
      </c>
      <c r="SR71" s="207" t="s">
        <v>69</v>
      </c>
      <c r="SS71" s="207" t="s">
        <v>69</v>
      </c>
      <c r="ST71" s="207" t="s">
        <v>69</v>
      </c>
      <c r="SU71" s="207" t="s">
        <v>69</v>
      </c>
      <c r="SV71" s="207" t="s">
        <v>69</v>
      </c>
      <c r="SW71" s="207" t="s">
        <v>69</v>
      </c>
      <c r="SX71" s="207" t="s">
        <v>69</v>
      </c>
      <c r="SY71" s="207" t="s">
        <v>69</v>
      </c>
      <c r="SZ71" s="207" t="s">
        <v>69</v>
      </c>
      <c r="TA71" s="207" t="s">
        <v>69</v>
      </c>
      <c r="TB71" s="207" t="s">
        <v>69</v>
      </c>
      <c r="TC71" s="207" t="s">
        <v>69</v>
      </c>
      <c r="TD71" s="207" t="s">
        <v>69</v>
      </c>
      <c r="TE71" s="207" t="s">
        <v>69</v>
      </c>
      <c r="TF71" s="207" t="s">
        <v>69</v>
      </c>
      <c r="TG71" s="207" t="s">
        <v>69</v>
      </c>
      <c r="TH71" s="207" t="s">
        <v>69</v>
      </c>
      <c r="TI71" s="207" t="s">
        <v>69</v>
      </c>
      <c r="TJ71" s="207" t="s">
        <v>69</v>
      </c>
      <c r="TK71" s="207" t="s">
        <v>69</v>
      </c>
      <c r="TL71" s="207" t="s">
        <v>69</v>
      </c>
      <c r="TM71" s="207" t="s">
        <v>69</v>
      </c>
      <c r="TN71" s="207" t="s">
        <v>69</v>
      </c>
      <c r="TO71" s="207" t="s">
        <v>69</v>
      </c>
      <c r="TP71" s="207" t="s">
        <v>69</v>
      </c>
      <c r="TQ71" s="207" t="s">
        <v>69</v>
      </c>
      <c r="TR71" s="207" t="s">
        <v>69</v>
      </c>
      <c r="TS71" s="207" t="s">
        <v>69</v>
      </c>
      <c r="TT71" s="207" t="s">
        <v>69</v>
      </c>
      <c r="TU71" s="207" t="s">
        <v>69</v>
      </c>
      <c r="TV71" s="207" t="s">
        <v>69</v>
      </c>
      <c r="TW71" s="207" t="s">
        <v>69</v>
      </c>
      <c r="TX71" s="207" t="s">
        <v>69</v>
      </c>
      <c r="TY71" s="207" t="s">
        <v>69</v>
      </c>
      <c r="TZ71" s="207" t="s">
        <v>69</v>
      </c>
      <c r="UA71" s="207" t="s">
        <v>69</v>
      </c>
      <c r="UB71" s="207" t="s">
        <v>69</v>
      </c>
      <c r="UC71" s="207" t="s">
        <v>69</v>
      </c>
      <c r="UD71" s="207" t="s">
        <v>69</v>
      </c>
      <c r="UE71" s="207" t="s">
        <v>69</v>
      </c>
      <c r="UF71" s="207" t="s">
        <v>69</v>
      </c>
      <c r="UG71" s="207" t="s">
        <v>69</v>
      </c>
      <c r="UH71" s="207" t="s">
        <v>69</v>
      </c>
      <c r="UI71" s="207" t="s">
        <v>69</v>
      </c>
      <c r="UJ71" s="207" t="s">
        <v>69</v>
      </c>
      <c r="UK71" s="207" t="s">
        <v>69</v>
      </c>
      <c r="UL71" s="207" t="s">
        <v>69</v>
      </c>
      <c r="UM71" s="207" t="s">
        <v>69</v>
      </c>
      <c r="UN71" s="207" t="s">
        <v>69</v>
      </c>
      <c r="UO71" s="207" t="s">
        <v>69</v>
      </c>
      <c r="UP71" s="207" t="s">
        <v>69</v>
      </c>
      <c r="UQ71" s="207" t="s">
        <v>69</v>
      </c>
      <c r="UR71" s="207" t="s">
        <v>69</v>
      </c>
      <c r="US71" s="207" t="s">
        <v>69</v>
      </c>
      <c r="UT71" s="207" t="s">
        <v>69</v>
      </c>
      <c r="UU71" s="207" t="s">
        <v>69</v>
      </c>
      <c r="UV71" s="207" t="s">
        <v>69</v>
      </c>
      <c r="UW71" s="207" t="s">
        <v>69</v>
      </c>
      <c r="UX71" s="207" t="s">
        <v>69</v>
      </c>
      <c r="UY71" s="207" t="s">
        <v>69</v>
      </c>
      <c r="UZ71" s="207" t="s">
        <v>69</v>
      </c>
      <c r="VA71" s="207" t="s">
        <v>69</v>
      </c>
      <c r="VB71" s="207" t="s">
        <v>69</v>
      </c>
      <c r="VC71" s="207" t="s">
        <v>26</v>
      </c>
      <c r="VD71" s="207" t="s">
        <v>26</v>
      </c>
      <c r="VE71" s="207" t="s">
        <v>26</v>
      </c>
      <c r="VF71" s="207" t="s">
        <v>26</v>
      </c>
      <c r="VG71" s="207" t="s">
        <v>26</v>
      </c>
      <c r="VH71" s="207" t="s">
        <v>26</v>
      </c>
      <c r="VI71" s="207" t="s">
        <v>26</v>
      </c>
      <c r="VJ71" s="207" t="s">
        <v>26</v>
      </c>
      <c r="VK71" s="207" t="s">
        <v>26</v>
      </c>
      <c r="VL71" s="207" t="s">
        <v>26</v>
      </c>
      <c r="VM71" s="207" t="s">
        <v>15</v>
      </c>
      <c r="VN71" s="207" t="s">
        <v>26</v>
      </c>
      <c r="VO71" s="207" t="s">
        <v>26</v>
      </c>
      <c r="VP71" s="207" t="s">
        <v>26</v>
      </c>
      <c r="VQ71" s="207" t="s">
        <v>26</v>
      </c>
      <c r="VR71" s="207">
        <v>0</v>
      </c>
      <c r="VS71" s="207" t="s">
        <v>26</v>
      </c>
      <c r="VT71" s="207" t="s">
        <v>26</v>
      </c>
      <c r="VU71" s="207" t="s">
        <v>26</v>
      </c>
      <c r="VV71" s="207" t="s">
        <v>26</v>
      </c>
      <c r="VW71" s="207" t="s">
        <v>27</v>
      </c>
      <c r="VX71" s="207" t="s">
        <v>26</v>
      </c>
      <c r="VY71" s="207" t="s">
        <v>26</v>
      </c>
      <c r="VZ71" s="207" t="s">
        <v>27</v>
      </c>
      <c r="WA71" s="207" t="s">
        <v>27</v>
      </c>
      <c r="WB71" s="207" t="s">
        <v>26</v>
      </c>
      <c r="WC71" s="207" t="s">
        <v>26</v>
      </c>
      <c r="WD71" s="207" t="s">
        <v>26</v>
      </c>
      <c r="WE71" s="207" t="s">
        <v>26</v>
      </c>
      <c r="WF71" s="207" t="s">
        <v>26</v>
      </c>
      <c r="WG71" s="207" t="s">
        <v>27</v>
      </c>
      <c r="WH71" s="207" t="s">
        <v>26</v>
      </c>
      <c r="WI71" s="207" t="s">
        <v>27</v>
      </c>
      <c r="WJ71" s="207" t="s">
        <v>26</v>
      </c>
      <c r="WK71" s="207" t="s">
        <v>26</v>
      </c>
      <c r="WL71" s="207" t="s">
        <v>26</v>
      </c>
      <c r="WM71" s="207" t="s">
        <v>26</v>
      </c>
      <c r="WN71" s="207" t="s">
        <v>26</v>
      </c>
      <c r="WO71" s="207" t="s">
        <v>26</v>
      </c>
      <c r="WP71" s="207" t="s">
        <v>26</v>
      </c>
      <c r="WQ71" s="207" t="s">
        <v>26</v>
      </c>
      <c r="WR71" s="207" t="s">
        <v>26</v>
      </c>
      <c r="WS71" s="207" t="s">
        <v>27</v>
      </c>
      <c r="WT71" s="207" t="s">
        <v>27</v>
      </c>
      <c r="WU71" s="207" t="s">
        <v>27</v>
      </c>
      <c r="WV71" s="207" t="s">
        <v>26</v>
      </c>
      <c r="WW71" s="207" t="s">
        <v>26</v>
      </c>
      <c r="WX71" s="207" t="s">
        <v>26</v>
      </c>
      <c r="WY71" s="207" t="s">
        <v>26</v>
      </c>
      <c r="WZ71" s="207" t="s">
        <v>26</v>
      </c>
      <c r="XA71" s="207" t="s">
        <v>27</v>
      </c>
      <c r="XB71" s="207" t="s">
        <v>27</v>
      </c>
      <c r="XC71" s="207" t="s">
        <v>26</v>
      </c>
      <c r="XD71" s="207" t="s">
        <v>26</v>
      </c>
      <c r="XE71" s="207" t="s">
        <v>26</v>
      </c>
      <c r="XF71" s="207" t="s">
        <v>27</v>
      </c>
      <c r="XG71" s="207" t="s">
        <v>27</v>
      </c>
      <c r="XH71" s="207" t="s">
        <v>27</v>
      </c>
      <c r="XI71" s="207" t="s">
        <v>26</v>
      </c>
      <c r="XJ71" s="207" t="s">
        <v>26</v>
      </c>
      <c r="XK71" s="207" t="s">
        <v>26</v>
      </c>
      <c r="XL71" s="207" t="s">
        <v>27</v>
      </c>
      <c r="XM71" s="207" t="s">
        <v>26</v>
      </c>
      <c r="XN71" s="207" t="s">
        <v>26</v>
      </c>
      <c r="XO71" s="207" t="s">
        <v>26</v>
      </c>
      <c r="XP71" s="207" t="s">
        <v>26</v>
      </c>
      <c r="XQ71" s="207" t="s">
        <v>26</v>
      </c>
      <c r="XR71" s="207" t="s">
        <v>27</v>
      </c>
      <c r="XS71" s="207" t="s">
        <v>26</v>
      </c>
      <c r="XT71" s="207" t="s">
        <v>26</v>
      </c>
      <c r="XU71" s="207" t="s">
        <v>26</v>
      </c>
      <c r="XV71" s="207" t="s">
        <v>26</v>
      </c>
      <c r="XW71" s="207" t="s">
        <v>27</v>
      </c>
      <c r="XX71" s="207" t="s">
        <v>26</v>
      </c>
      <c r="XY71" s="207" t="s">
        <v>26</v>
      </c>
      <c r="XZ71" s="207" t="s">
        <v>26</v>
      </c>
      <c r="YA71" s="207" t="s">
        <v>27</v>
      </c>
      <c r="YB71" s="207" t="s">
        <v>27</v>
      </c>
      <c r="YC71" s="207" t="s">
        <v>27</v>
      </c>
      <c r="YD71" s="207" t="s">
        <v>26</v>
      </c>
      <c r="YE71" s="207" t="s">
        <v>26</v>
      </c>
      <c r="YF71" s="207" t="s">
        <v>27</v>
      </c>
      <c r="YG71" s="207" t="s">
        <v>26</v>
      </c>
      <c r="YH71" s="207" t="s">
        <v>26</v>
      </c>
      <c r="YI71" s="207" t="s">
        <v>26</v>
      </c>
      <c r="YJ71" s="207" t="s">
        <v>26</v>
      </c>
      <c r="YK71" s="207" t="s">
        <v>26</v>
      </c>
      <c r="YL71" s="207" t="s">
        <v>26</v>
      </c>
      <c r="YM71" s="207">
        <v>0</v>
      </c>
      <c r="YN71" s="207" t="s">
        <v>26</v>
      </c>
      <c r="YO71" s="207" t="s">
        <v>26</v>
      </c>
      <c r="YP71" s="207" t="s">
        <v>26</v>
      </c>
      <c r="YQ71" s="207" t="s">
        <v>26</v>
      </c>
      <c r="YR71" s="207" t="s">
        <v>26</v>
      </c>
      <c r="YS71" s="207" t="s">
        <v>26</v>
      </c>
      <c r="YT71" s="207" t="s">
        <v>26</v>
      </c>
      <c r="YU71" s="207" t="s">
        <v>26</v>
      </c>
      <c r="YV71" s="207" t="s">
        <v>26</v>
      </c>
      <c r="YW71" s="207" t="s">
        <v>26</v>
      </c>
      <c r="YX71" s="207" t="s">
        <v>26</v>
      </c>
      <c r="YY71" s="207" t="s">
        <v>26</v>
      </c>
      <c r="YZ71" s="207" t="s">
        <v>26</v>
      </c>
      <c r="ZA71" s="207" t="s">
        <v>26</v>
      </c>
      <c r="ZB71" s="207" t="s">
        <v>26</v>
      </c>
      <c r="ZC71" s="207" t="s">
        <v>26</v>
      </c>
      <c r="ZD71" s="207" t="s">
        <v>26</v>
      </c>
      <c r="ZE71" s="207" t="s">
        <v>26</v>
      </c>
      <c r="ZF71" s="207" t="s">
        <v>26</v>
      </c>
      <c r="ZG71" s="207" t="s">
        <v>26</v>
      </c>
      <c r="ZH71" s="207" t="s">
        <v>26</v>
      </c>
      <c r="ZI71" s="207" t="s">
        <v>26</v>
      </c>
      <c r="ZJ71" s="207" t="s">
        <v>26</v>
      </c>
      <c r="ZK71" s="207" t="s">
        <v>26</v>
      </c>
      <c r="ZL71" s="207" t="s">
        <v>26</v>
      </c>
      <c r="ZM71" s="207" t="s">
        <v>26</v>
      </c>
      <c r="ZN71" s="207" t="s">
        <v>26</v>
      </c>
      <c r="ZO71" s="207" t="s">
        <v>27</v>
      </c>
      <c r="ZP71" s="207" t="s">
        <v>26</v>
      </c>
      <c r="ZQ71" s="207" t="s">
        <v>26</v>
      </c>
      <c r="ZR71" s="207" t="s">
        <v>26</v>
      </c>
      <c r="ZS71" s="207" t="s">
        <v>26</v>
      </c>
      <c r="ZT71" s="207" t="s">
        <v>26</v>
      </c>
      <c r="ZU71" s="207" t="s">
        <v>26</v>
      </c>
      <c r="ZV71" s="207">
        <v>0</v>
      </c>
      <c r="ZW71" s="207" t="s">
        <v>26</v>
      </c>
      <c r="ZX71" s="207" t="s">
        <v>26</v>
      </c>
      <c r="ZY71" s="207" t="s">
        <v>26</v>
      </c>
      <c r="ZZ71" s="207" t="s">
        <v>69</v>
      </c>
      <c r="AAA71" s="207" t="s">
        <v>158</v>
      </c>
      <c r="AAB71" s="207" t="s">
        <v>158</v>
      </c>
      <c r="AAC71" s="207" t="s">
        <v>158</v>
      </c>
      <c r="AAD71" s="207" t="s">
        <v>158</v>
      </c>
      <c r="AAE71" s="207" t="s">
        <v>158</v>
      </c>
      <c r="AAF71" s="207" t="s">
        <v>158</v>
      </c>
      <c r="AAG71" s="207" t="s">
        <v>158</v>
      </c>
      <c r="AAH71" s="207" t="s">
        <v>158</v>
      </c>
      <c r="AAI71" s="207" t="s">
        <v>158</v>
      </c>
      <c r="AAJ71" s="207" t="s">
        <v>158</v>
      </c>
      <c r="AAK71" s="207" t="s">
        <v>158</v>
      </c>
      <c r="AAL71" s="207" t="s">
        <v>158</v>
      </c>
      <c r="AAM71" s="207" t="s">
        <v>158</v>
      </c>
      <c r="AAN71" s="207" t="s">
        <v>158</v>
      </c>
      <c r="AAO71" s="207" t="s">
        <v>158</v>
      </c>
      <c r="AAP71" s="207" t="s">
        <v>158</v>
      </c>
      <c r="AAQ71" s="207" t="s">
        <v>158</v>
      </c>
      <c r="AAR71" s="207" t="s">
        <v>158</v>
      </c>
      <c r="AAS71" s="207" t="s">
        <v>158</v>
      </c>
      <c r="AAT71" s="207" t="s">
        <v>158</v>
      </c>
      <c r="AAU71" s="207" t="s">
        <v>158</v>
      </c>
      <c r="AAV71" s="207" t="s">
        <v>158</v>
      </c>
      <c r="AAW71" s="207" t="s">
        <v>158</v>
      </c>
      <c r="AAX71" s="207" t="s">
        <v>158</v>
      </c>
      <c r="AAY71" s="207" t="s">
        <v>158</v>
      </c>
      <c r="AAZ71" s="207" t="s">
        <v>158</v>
      </c>
      <c r="ABA71" s="306">
        <f>(ÜBERSICHT!K71)</f>
        <v>0</v>
      </c>
      <c r="ABB71" s="195">
        <f>(ÜBERSICHT!L71)</f>
        <v>0</v>
      </c>
      <c r="ABC71" s="206">
        <f t="shared" si="175"/>
        <v>126</v>
      </c>
      <c r="ABD71" s="34">
        <f t="shared" si="176"/>
        <v>102</v>
      </c>
      <c r="ABE71" s="34">
        <f t="shared" si="177"/>
        <v>21</v>
      </c>
      <c r="ABF71" s="34">
        <f t="shared" si="178"/>
        <v>3</v>
      </c>
      <c r="ABG71" s="34">
        <f t="shared" si="179"/>
        <v>1</v>
      </c>
      <c r="ABH71" s="34">
        <f t="shared" si="180"/>
        <v>0</v>
      </c>
      <c r="ABI71" s="34">
        <f t="shared" si="181"/>
        <v>569</v>
      </c>
      <c r="ABJ71" s="73">
        <f t="shared" si="182"/>
        <v>696</v>
      </c>
      <c r="ABK71" s="28"/>
      <c r="ABL71" s="26"/>
      <c r="ABM71" s="26"/>
      <c r="ABN71" s="26"/>
      <c r="ABO71" s="28"/>
      <c r="ABP71" s="271" t="str">
        <f>(Mitglieder!C72)</f>
        <v>Zz-M&amp;M</v>
      </c>
      <c r="ABQ71" s="216">
        <f t="shared" si="103"/>
        <v>0.80952380952380953</v>
      </c>
      <c r="ABR71" s="216" t="e">
        <f t="shared" si="104"/>
        <v>#DIV/0!</v>
      </c>
      <c r="ABS71" s="34">
        <f t="shared" si="183"/>
        <v>0</v>
      </c>
      <c r="ABT71" s="34">
        <f t="shared" si="184"/>
        <v>0</v>
      </c>
      <c r="ABU71" s="34">
        <f t="shared" si="185"/>
        <v>0</v>
      </c>
      <c r="ABV71" s="34">
        <f t="shared" si="186"/>
        <v>0</v>
      </c>
      <c r="ABW71" s="34">
        <f t="shared" si="187"/>
        <v>0</v>
      </c>
      <c r="ABX71" s="34">
        <f t="shared" si="188"/>
        <v>31</v>
      </c>
      <c r="ABY71" s="73">
        <f t="shared" si="189"/>
        <v>31</v>
      </c>
      <c r="ABZ71" s="216" t="e">
        <f t="shared" si="105"/>
        <v>#DIV/0!</v>
      </c>
      <c r="ACA71" s="34">
        <f t="shared" si="190"/>
        <v>0</v>
      </c>
      <c r="ACB71" s="34">
        <f t="shared" si="191"/>
        <v>0</v>
      </c>
      <c r="ACC71" s="34">
        <f t="shared" si="192"/>
        <v>0</v>
      </c>
      <c r="ACD71" s="34">
        <f t="shared" si="193"/>
        <v>0</v>
      </c>
      <c r="ACE71" s="34">
        <f t="shared" si="194"/>
        <v>0</v>
      </c>
      <c r="ACF71" s="34">
        <f t="shared" si="195"/>
        <v>31</v>
      </c>
      <c r="ACG71" s="73">
        <f t="shared" si="113"/>
        <v>31</v>
      </c>
      <c r="ACH71" s="216" t="e">
        <f t="shared" si="106"/>
        <v>#DIV/0!</v>
      </c>
      <c r="ACI71" s="34">
        <f t="shared" si="196"/>
        <v>0</v>
      </c>
      <c r="ACJ71" s="34">
        <f t="shared" si="197"/>
        <v>0</v>
      </c>
      <c r="ACK71" s="34">
        <f t="shared" si="198"/>
        <v>0</v>
      </c>
      <c r="ACL71" s="34">
        <f t="shared" si="199"/>
        <v>0</v>
      </c>
      <c r="ACM71" s="34">
        <f t="shared" si="200"/>
        <v>0</v>
      </c>
      <c r="ACN71" s="34">
        <f t="shared" si="201"/>
        <v>31</v>
      </c>
      <c r="ACO71" s="73">
        <f t="shared" si="114"/>
        <v>31</v>
      </c>
      <c r="ACP71" s="216" t="e">
        <f t="shared" si="107"/>
        <v>#DIV/0!</v>
      </c>
      <c r="ACQ71" s="34">
        <f t="shared" si="202"/>
        <v>0</v>
      </c>
      <c r="ACR71" s="34">
        <f t="shared" si="203"/>
        <v>0</v>
      </c>
      <c r="ACS71" s="34">
        <f t="shared" si="204"/>
        <v>0</v>
      </c>
      <c r="ACT71" s="34">
        <f t="shared" si="205"/>
        <v>0</v>
      </c>
      <c r="ACU71" s="34">
        <f t="shared" si="206"/>
        <v>0</v>
      </c>
      <c r="ACV71" s="34">
        <f t="shared" si="207"/>
        <v>30</v>
      </c>
      <c r="ACW71" s="73">
        <f t="shared" si="115"/>
        <v>30</v>
      </c>
      <c r="ACX71" s="216">
        <f t="shared" si="108"/>
        <v>0.84</v>
      </c>
      <c r="ACY71" s="34">
        <f t="shared" si="208"/>
        <v>21</v>
      </c>
      <c r="ACZ71" s="34">
        <f t="shared" si="209"/>
        <v>3</v>
      </c>
      <c r="ADA71" s="34">
        <f t="shared" si="210"/>
        <v>1</v>
      </c>
      <c r="ADB71" s="34">
        <f t="shared" si="211"/>
        <v>1</v>
      </c>
      <c r="ADC71" s="34">
        <f t="shared" si="212"/>
        <v>0</v>
      </c>
      <c r="ADD71" s="34">
        <f t="shared" si="213"/>
        <v>5</v>
      </c>
      <c r="ADE71" s="73">
        <f t="shared" si="116"/>
        <v>31</v>
      </c>
      <c r="ADF71" s="216">
        <f t="shared" si="109"/>
        <v>0.73333333333333328</v>
      </c>
      <c r="ADG71" s="34">
        <f t="shared" si="214"/>
        <v>22</v>
      </c>
      <c r="ADH71" s="34">
        <f t="shared" si="215"/>
        <v>8</v>
      </c>
      <c r="ADI71" s="34">
        <f t="shared" si="216"/>
        <v>0</v>
      </c>
      <c r="ADJ71" s="34">
        <f t="shared" si="217"/>
        <v>0</v>
      </c>
      <c r="ADK71" s="34">
        <f t="shared" si="218"/>
        <v>0</v>
      </c>
      <c r="ADL71" s="34">
        <f t="shared" si="219"/>
        <v>0</v>
      </c>
      <c r="ADM71" s="73">
        <f t="shared" si="117"/>
        <v>30</v>
      </c>
      <c r="ADN71" s="216">
        <f t="shared" si="110"/>
        <v>0.70967741935483875</v>
      </c>
      <c r="ADO71" s="34">
        <f t="shared" si="220"/>
        <v>22</v>
      </c>
      <c r="ADP71" s="34">
        <f t="shared" si="221"/>
        <v>9</v>
      </c>
      <c r="ADQ71" s="34">
        <f t="shared" si="222"/>
        <v>0</v>
      </c>
      <c r="ADR71" s="34">
        <f t="shared" si="223"/>
        <v>0</v>
      </c>
      <c r="ADS71" s="34">
        <f t="shared" si="224"/>
        <v>0</v>
      </c>
      <c r="ADT71" s="34">
        <f t="shared" si="225"/>
        <v>0</v>
      </c>
      <c r="ADU71" s="73">
        <f t="shared" si="118"/>
        <v>31</v>
      </c>
      <c r="ADV71" s="216">
        <f t="shared" si="111"/>
        <v>0.93548387096774188</v>
      </c>
      <c r="ADW71" s="34">
        <f t="shared" si="226"/>
        <v>29</v>
      </c>
      <c r="ADX71" s="34">
        <f t="shared" si="227"/>
        <v>1</v>
      </c>
      <c r="ADY71" s="34">
        <f t="shared" si="228"/>
        <v>1</v>
      </c>
      <c r="ADZ71" s="34">
        <f t="shared" si="229"/>
        <v>0</v>
      </c>
      <c r="AEA71" s="34">
        <f t="shared" si="230"/>
        <v>0</v>
      </c>
      <c r="AEB71" s="34">
        <f t="shared" si="231"/>
        <v>0</v>
      </c>
      <c r="AEC71" s="73">
        <f t="shared" si="119"/>
        <v>31</v>
      </c>
      <c r="AED71" s="216">
        <f t="shared" si="112"/>
        <v>0.88888888888888884</v>
      </c>
      <c r="AEE71" s="34">
        <f t="shared" si="232"/>
        <v>8</v>
      </c>
      <c r="AEF71" s="34">
        <f t="shared" si="233"/>
        <v>0</v>
      </c>
      <c r="AEG71" s="34">
        <f t="shared" si="234"/>
        <v>1</v>
      </c>
      <c r="AEH71" s="34">
        <f t="shared" si="235"/>
        <v>0</v>
      </c>
      <c r="AEI71" s="34">
        <f t="shared" si="236"/>
        <v>0</v>
      </c>
      <c r="AEJ71" s="34">
        <f t="shared" si="237"/>
        <v>1</v>
      </c>
      <c r="AEK71" s="73">
        <f t="shared" si="120"/>
        <v>10</v>
      </c>
    </row>
    <row r="72" spans="1:817" x14ac:dyDescent="0.3">
      <c r="A72" s="200"/>
      <c r="B72" s="290"/>
      <c r="C72" s="251" t="str">
        <f>(Mitglieder!C72)</f>
        <v>Zz-M&amp;M</v>
      </c>
      <c r="D72" s="171">
        <f t="shared" si="173"/>
        <v>0.95121951219512202</v>
      </c>
      <c r="E72" s="171">
        <f t="shared" si="174"/>
        <v>1</v>
      </c>
      <c r="F72" s="56"/>
      <c r="G72" s="207" t="s">
        <v>69</v>
      </c>
      <c r="H72" s="207" t="s">
        <v>69</v>
      </c>
      <c r="I72" s="207" t="s">
        <v>69</v>
      </c>
      <c r="J72" s="207" t="s">
        <v>69</v>
      </c>
      <c r="K72" s="207" t="s">
        <v>69</v>
      </c>
      <c r="L72" s="207" t="s">
        <v>69</v>
      </c>
      <c r="M72" s="207" t="s">
        <v>69</v>
      </c>
      <c r="N72" s="207" t="s">
        <v>69</v>
      </c>
      <c r="O72" s="207" t="s">
        <v>69</v>
      </c>
      <c r="P72" s="207" t="s">
        <v>69</v>
      </c>
      <c r="Q72" s="207" t="s">
        <v>69</v>
      </c>
      <c r="R72" s="207" t="s">
        <v>69</v>
      </c>
      <c r="S72" s="207" t="s">
        <v>69</v>
      </c>
      <c r="T72" s="207" t="s">
        <v>69</v>
      </c>
      <c r="U72" s="207" t="s">
        <v>69</v>
      </c>
      <c r="V72" s="207" t="s">
        <v>69</v>
      </c>
      <c r="W72" s="207" t="s">
        <v>69</v>
      </c>
      <c r="X72" s="207" t="s">
        <v>69</v>
      </c>
      <c r="Y72" s="207" t="s">
        <v>69</v>
      </c>
      <c r="Z72" s="207" t="s">
        <v>69</v>
      </c>
      <c r="AA72" s="207" t="s">
        <v>69</v>
      </c>
      <c r="AB72" s="207" t="s">
        <v>69</v>
      </c>
      <c r="AC72" s="207" t="s">
        <v>69</v>
      </c>
      <c r="AD72" s="207" t="s">
        <v>69</v>
      </c>
      <c r="AE72" s="207" t="s">
        <v>69</v>
      </c>
      <c r="AF72" s="207" t="s">
        <v>69</v>
      </c>
      <c r="AG72" s="207" t="s">
        <v>69</v>
      </c>
      <c r="AH72" s="207" t="s">
        <v>69</v>
      </c>
      <c r="AI72" s="207" t="s">
        <v>69</v>
      </c>
      <c r="AJ72" s="207" t="s">
        <v>69</v>
      </c>
      <c r="AK72" s="207" t="s">
        <v>69</v>
      </c>
      <c r="AL72" s="207" t="s">
        <v>69</v>
      </c>
      <c r="AM72" s="207" t="s">
        <v>69</v>
      </c>
      <c r="AN72" s="207" t="s">
        <v>69</v>
      </c>
      <c r="AO72" s="207" t="s">
        <v>69</v>
      </c>
      <c r="AP72" s="207" t="s">
        <v>69</v>
      </c>
      <c r="AQ72" s="207" t="s">
        <v>69</v>
      </c>
      <c r="AR72" s="207" t="s">
        <v>69</v>
      </c>
      <c r="AS72" s="207" t="s">
        <v>69</v>
      </c>
      <c r="AT72" s="207" t="s">
        <v>69</v>
      </c>
      <c r="AU72" s="207" t="s">
        <v>69</v>
      </c>
      <c r="AV72" s="207" t="s">
        <v>69</v>
      </c>
      <c r="AW72" s="207" t="s">
        <v>69</v>
      </c>
      <c r="AX72" s="207" t="s">
        <v>69</v>
      </c>
      <c r="AY72" s="207" t="s">
        <v>69</v>
      </c>
      <c r="AZ72" s="207" t="s">
        <v>69</v>
      </c>
      <c r="BA72" s="207" t="s">
        <v>69</v>
      </c>
      <c r="BB72" s="207" t="s">
        <v>69</v>
      </c>
      <c r="BC72" s="207" t="s">
        <v>69</v>
      </c>
      <c r="BD72" s="207" t="s">
        <v>69</v>
      </c>
      <c r="BE72" s="207" t="s">
        <v>69</v>
      </c>
      <c r="BF72" s="207" t="s">
        <v>69</v>
      </c>
      <c r="BG72" s="207" t="s">
        <v>69</v>
      </c>
      <c r="BH72" s="207" t="s">
        <v>69</v>
      </c>
      <c r="BI72" s="207" t="s">
        <v>69</v>
      </c>
      <c r="BJ72" s="207" t="s">
        <v>69</v>
      </c>
      <c r="BK72" s="207" t="s">
        <v>69</v>
      </c>
      <c r="BL72" s="207" t="s">
        <v>69</v>
      </c>
      <c r="BM72" s="207" t="s">
        <v>69</v>
      </c>
      <c r="BN72" s="207" t="s">
        <v>69</v>
      </c>
      <c r="BO72" s="207" t="s">
        <v>69</v>
      </c>
      <c r="BP72" s="207" t="s">
        <v>69</v>
      </c>
      <c r="BQ72" s="207" t="s">
        <v>69</v>
      </c>
      <c r="BR72" s="207" t="s">
        <v>69</v>
      </c>
      <c r="BS72" s="207" t="s">
        <v>69</v>
      </c>
      <c r="BT72" s="207" t="s">
        <v>69</v>
      </c>
      <c r="BU72" s="207" t="s">
        <v>69</v>
      </c>
      <c r="BV72" s="207" t="s">
        <v>69</v>
      </c>
      <c r="BW72" s="207" t="s">
        <v>69</v>
      </c>
      <c r="BX72" s="207" t="s">
        <v>69</v>
      </c>
      <c r="BY72" s="207" t="s">
        <v>69</v>
      </c>
      <c r="BZ72" s="207" t="s">
        <v>69</v>
      </c>
      <c r="CA72" s="207" t="s">
        <v>69</v>
      </c>
      <c r="CB72" s="207" t="s">
        <v>69</v>
      </c>
      <c r="CC72" s="207" t="s">
        <v>69</v>
      </c>
      <c r="CD72" s="207" t="s">
        <v>69</v>
      </c>
      <c r="CE72" s="207" t="s">
        <v>69</v>
      </c>
      <c r="CF72" s="207" t="s">
        <v>69</v>
      </c>
      <c r="CG72" s="207" t="s">
        <v>69</v>
      </c>
      <c r="CH72" s="207" t="s">
        <v>69</v>
      </c>
      <c r="CI72" s="207" t="s">
        <v>69</v>
      </c>
      <c r="CJ72" s="207" t="s">
        <v>69</v>
      </c>
      <c r="CK72" s="207" t="s">
        <v>69</v>
      </c>
      <c r="CL72" s="207" t="s">
        <v>69</v>
      </c>
      <c r="CM72" s="207" t="s">
        <v>69</v>
      </c>
      <c r="CN72" s="207" t="s">
        <v>69</v>
      </c>
      <c r="CO72" s="207" t="s">
        <v>69</v>
      </c>
      <c r="CP72" s="207" t="s">
        <v>69</v>
      </c>
      <c r="CQ72" s="207" t="s">
        <v>69</v>
      </c>
      <c r="CR72" s="207" t="s">
        <v>69</v>
      </c>
      <c r="CS72" s="207" t="s">
        <v>69</v>
      </c>
      <c r="CT72" s="207" t="s">
        <v>69</v>
      </c>
      <c r="CU72" s="207" t="s">
        <v>69</v>
      </c>
      <c r="CV72" s="207" t="s">
        <v>69</v>
      </c>
      <c r="CW72" s="207" t="s">
        <v>69</v>
      </c>
      <c r="CX72" s="207" t="s">
        <v>69</v>
      </c>
      <c r="CY72" s="207" t="s">
        <v>69</v>
      </c>
      <c r="CZ72" s="207" t="s">
        <v>69</v>
      </c>
      <c r="DA72" s="207" t="s">
        <v>69</v>
      </c>
      <c r="DB72" s="207" t="s">
        <v>69</v>
      </c>
      <c r="DC72" s="207" t="s">
        <v>69</v>
      </c>
      <c r="DD72" s="207" t="s">
        <v>69</v>
      </c>
      <c r="DE72" s="207" t="s">
        <v>69</v>
      </c>
      <c r="DF72" s="207" t="s">
        <v>69</v>
      </c>
      <c r="DG72" s="207" t="s">
        <v>69</v>
      </c>
      <c r="DH72" s="207" t="s">
        <v>69</v>
      </c>
      <c r="DI72" s="207" t="s">
        <v>69</v>
      </c>
      <c r="DJ72" s="207" t="s">
        <v>69</v>
      </c>
      <c r="DK72" s="207" t="s">
        <v>69</v>
      </c>
      <c r="DL72" s="207" t="s">
        <v>69</v>
      </c>
      <c r="DM72" s="207" t="s">
        <v>69</v>
      </c>
      <c r="DN72" s="207" t="s">
        <v>69</v>
      </c>
      <c r="DO72" s="207" t="s">
        <v>69</v>
      </c>
      <c r="DP72" s="207" t="s">
        <v>69</v>
      </c>
      <c r="DQ72" s="207" t="s">
        <v>69</v>
      </c>
      <c r="DR72" s="207" t="s">
        <v>69</v>
      </c>
      <c r="DS72" s="207" t="s">
        <v>69</v>
      </c>
      <c r="DT72" s="207" t="s">
        <v>69</v>
      </c>
      <c r="DU72" s="207" t="s">
        <v>69</v>
      </c>
      <c r="DV72" s="207" t="s">
        <v>69</v>
      </c>
      <c r="DW72" s="207" t="s">
        <v>69</v>
      </c>
      <c r="DX72" s="207" t="s">
        <v>69</v>
      </c>
      <c r="DY72" s="207" t="s">
        <v>69</v>
      </c>
      <c r="DZ72" s="207" t="s">
        <v>69</v>
      </c>
      <c r="EA72" s="207" t="s">
        <v>69</v>
      </c>
      <c r="EB72" s="207" t="s">
        <v>69</v>
      </c>
      <c r="EC72" s="207" t="s">
        <v>69</v>
      </c>
      <c r="ED72" s="207" t="s">
        <v>69</v>
      </c>
      <c r="EE72" s="207" t="s">
        <v>69</v>
      </c>
      <c r="EF72" s="207" t="s">
        <v>69</v>
      </c>
      <c r="EG72" s="207" t="s">
        <v>69</v>
      </c>
      <c r="EH72" s="207" t="s">
        <v>69</v>
      </c>
      <c r="EI72" s="207" t="s">
        <v>69</v>
      </c>
      <c r="EJ72" s="207" t="s">
        <v>69</v>
      </c>
      <c r="EK72" s="207" t="s">
        <v>69</v>
      </c>
      <c r="EL72" s="207" t="s">
        <v>69</v>
      </c>
      <c r="EM72" s="207" t="s">
        <v>69</v>
      </c>
      <c r="EN72" s="207" t="s">
        <v>69</v>
      </c>
      <c r="EO72" s="207" t="s">
        <v>69</v>
      </c>
      <c r="EP72" s="207" t="s">
        <v>69</v>
      </c>
      <c r="EQ72" s="207" t="s">
        <v>69</v>
      </c>
      <c r="ER72" s="207" t="s">
        <v>69</v>
      </c>
      <c r="ES72" s="207" t="s">
        <v>69</v>
      </c>
      <c r="ET72" s="207" t="s">
        <v>69</v>
      </c>
      <c r="EU72" s="207" t="s">
        <v>69</v>
      </c>
      <c r="EV72" s="207" t="s">
        <v>69</v>
      </c>
      <c r="EW72" s="207" t="s">
        <v>69</v>
      </c>
      <c r="EX72" s="207" t="s">
        <v>69</v>
      </c>
      <c r="EY72" s="207" t="s">
        <v>69</v>
      </c>
      <c r="EZ72" s="207" t="s">
        <v>69</v>
      </c>
      <c r="FA72" s="207" t="s">
        <v>69</v>
      </c>
      <c r="FB72" s="207" t="s">
        <v>69</v>
      </c>
      <c r="FC72" s="207" t="s">
        <v>69</v>
      </c>
      <c r="FD72" s="207" t="s">
        <v>69</v>
      </c>
      <c r="FE72" s="207" t="s">
        <v>69</v>
      </c>
      <c r="FF72" s="207" t="s">
        <v>69</v>
      </c>
      <c r="FG72" s="207" t="s">
        <v>69</v>
      </c>
      <c r="FH72" s="207" t="s">
        <v>69</v>
      </c>
      <c r="FI72" s="207" t="s">
        <v>69</v>
      </c>
      <c r="FJ72" s="207" t="s">
        <v>69</v>
      </c>
      <c r="FK72" s="207" t="s">
        <v>69</v>
      </c>
      <c r="FL72" s="207" t="s">
        <v>69</v>
      </c>
      <c r="FM72" s="207" t="s">
        <v>69</v>
      </c>
      <c r="FN72" s="207" t="s">
        <v>69</v>
      </c>
      <c r="FO72" s="207" t="s">
        <v>69</v>
      </c>
      <c r="FP72" s="207" t="s">
        <v>69</v>
      </c>
      <c r="FQ72" s="207" t="s">
        <v>69</v>
      </c>
      <c r="FR72" s="207" t="s">
        <v>69</v>
      </c>
      <c r="FS72" s="207" t="s">
        <v>69</v>
      </c>
      <c r="FT72" s="207" t="s">
        <v>69</v>
      </c>
      <c r="FU72" s="207" t="s">
        <v>69</v>
      </c>
      <c r="FV72" s="207" t="s">
        <v>69</v>
      </c>
      <c r="FW72" s="207" t="s">
        <v>69</v>
      </c>
      <c r="FX72" s="207" t="s">
        <v>69</v>
      </c>
      <c r="FY72" s="207" t="s">
        <v>69</v>
      </c>
      <c r="FZ72" s="207" t="s">
        <v>69</v>
      </c>
      <c r="GA72" s="207" t="s">
        <v>69</v>
      </c>
      <c r="GB72" s="207" t="s">
        <v>69</v>
      </c>
      <c r="GC72" s="207" t="s">
        <v>69</v>
      </c>
      <c r="GD72" s="207" t="s">
        <v>69</v>
      </c>
      <c r="GE72" s="207" t="s">
        <v>69</v>
      </c>
      <c r="GF72" s="207" t="s">
        <v>69</v>
      </c>
      <c r="GG72" s="207" t="s">
        <v>69</v>
      </c>
      <c r="GH72" s="207" t="s">
        <v>69</v>
      </c>
      <c r="GI72" s="207" t="s">
        <v>69</v>
      </c>
      <c r="GJ72" s="207" t="s">
        <v>69</v>
      </c>
      <c r="GK72" s="207" t="s">
        <v>69</v>
      </c>
      <c r="GL72" s="207" t="s">
        <v>69</v>
      </c>
      <c r="GM72" s="207" t="s">
        <v>69</v>
      </c>
      <c r="GN72" s="207" t="s">
        <v>69</v>
      </c>
      <c r="GO72" s="207" t="s">
        <v>69</v>
      </c>
      <c r="GP72" s="207" t="s">
        <v>69</v>
      </c>
      <c r="GQ72" s="207" t="s">
        <v>69</v>
      </c>
      <c r="GR72" s="207" t="s">
        <v>69</v>
      </c>
      <c r="GS72" s="207" t="s">
        <v>69</v>
      </c>
      <c r="GT72" s="207" t="s">
        <v>69</v>
      </c>
      <c r="GU72" s="207" t="s">
        <v>69</v>
      </c>
      <c r="GV72" s="207" t="s">
        <v>69</v>
      </c>
      <c r="GW72" s="207" t="s">
        <v>69</v>
      </c>
      <c r="GX72" s="207" t="s">
        <v>69</v>
      </c>
      <c r="GY72" s="207" t="s">
        <v>69</v>
      </c>
      <c r="GZ72" s="207" t="s">
        <v>69</v>
      </c>
      <c r="HA72" s="207" t="s">
        <v>69</v>
      </c>
      <c r="HB72" s="207" t="s">
        <v>69</v>
      </c>
      <c r="HC72" s="207" t="s">
        <v>69</v>
      </c>
      <c r="HD72" s="207" t="s">
        <v>69</v>
      </c>
      <c r="HE72" s="207" t="s">
        <v>69</v>
      </c>
      <c r="HF72" s="207" t="s">
        <v>69</v>
      </c>
      <c r="HG72" s="207" t="s">
        <v>69</v>
      </c>
      <c r="HH72" s="207" t="s">
        <v>69</v>
      </c>
      <c r="HI72" s="207" t="s">
        <v>69</v>
      </c>
      <c r="HJ72" s="207" t="s">
        <v>69</v>
      </c>
      <c r="HK72" s="207" t="s">
        <v>69</v>
      </c>
      <c r="HL72" s="207" t="s">
        <v>69</v>
      </c>
      <c r="HM72" s="207" t="s">
        <v>69</v>
      </c>
      <c r="HN72" s="207" t="s">
        <v>69</v>
      </c>
      <c r="HO72" s="207" t="s">
        <v>69</v>
      </c>
      <c r="HP72" s="207" t="s">
        <v>69</v>
      </c>
      <c r="HQ72" s="207" t="s">
        <v>69</v>
      </c>
      <c r="HR72" s="207" t="s">
        <v>69</v>
      </c>
      <c r="HS72" s="207" t="s">
        <v>69</v>
      </c>
      <c r="HT72" s="207" t="s">
        <v>69</v>
      </c>
      <c r="HU72" s="207" t="s">
        <v>69</v>
      </c>
      <c r="HV72" s="207" t="s">
        <v>69</v>
      </c>
      <c r="HW72" s="207" t="s">
        <v>69</v>
      </c>
      <c r="HX72" s="207" t="s">
        <v>69</v>
      </c>
      <c r="HY72" s="207" t="s">
        <v>69</v>
      </c>
      <c r="HZ72" s="207" t="s">
        <v>69</v>
      </c>
      <c r="IA72" s="207" t="s">
        <v>69</v>
      </c>
      <c r="IB72" s="207" t="s">
        <v>69</v>
      </c>
      <c r="IC72" s="207" t="s">
        <v>69</v>
      </c>
      <c r="ID72" s="207" t="s">
        <v>69</v>
      </c>
      <c r="IE72" s="207" t="s">
        <v>69</v>
      </c>
      <c r="IF72" s="207" t="s">
        <v>69</v>
      </c>
      <c r="IG72" s="207" t="s">
        <v>69</v>
      </c>
      <c r="IH72" s="207" t="s">
        <v>69</v>
      </c>
      <c r="II72" s="207" t="s">
        <v>69</v>
      </c>
      <c r="IJ72" s="207" t="s">
        <v>69</v>
      </c>
      <c r="IK72" s="207" t="s">
        <v>69</v>
      </c>
      <c r="IL72" s="207" t="s">
        <v>69</v>
      </c>
      <c r="IM72" s="207" t="s">
        <v>69</v>
      </c>
      <c r="IN72" s="207" t="s">
        <v>69</v>
      </c>
      <c r="IO72" s="207" t="s">
        <v>69</v>
      </c>
      <c r="IP72" s="207" t="s">
        <v>69</v>
      </c>
      <c r="IQ72" s="207" t="s">
        <v>69</v>
      </c>
      <c r="IR72" s="207" t="s">
        <v>69</v>
      </c>
      <c r="IS72" s="207" t="s">
        <v>69</v>
      </c>
      <c r="IT72" s="207" t="s">
        <v>69</v>
      </c>
      <c r="IU72" s="207" t="s">
        <v>69</v>
      </c>
      <c r="IV72" s="207" t="s">
        <v>69</v>
      </c>
      <c r="IW72" s="207" t="s">
        <v>69</v>
      </c>
      <c r="IX72" s="207" t="s">
        <v>69</v>
      </c>
      <c r="IY72" s="207" t="s">
        <v>69</v>
      </c>
      <c r="IZ72" s="207" t="s">
        <v>69</v>
      </c>
      <c r="JA72" s="207" t="s">
        <v>69</v>
      </c>
      <c r="JB72" s="207" t="s">
        <v>69</v>
      </c>
      <c r="JC72" s="207" t="s">
        <v>69</v>
      </c>
      <c r="JD72" s="207" t="s">
        <v>69</v>
      </c>
      <c r="JE72" s="207" t="s">
        <v>69</v>
      </c>
      <c r="JF72" s="207" t="s">
        <v>69</v>
      </c>
      <c r="JG72" s="207" t="s">
        <v>69</v>
      </c>
      <c r="JH72" s="207" t="s">
        <v>69</v>
      </c>
      <c r="JI72" s="207" t="s">
        <v>69</v>
      </c>
      <c r="JJ72" s="207" t="s">
        <v>69</v>
      </c>
      <c r="JK72" s="207" t="s">
        <v>69</v>
      </c>
      <c r="JL72" s="207" t="s">
        <v>69</v>
      </c>
      <c r="JM72" s="207" t="s">
        <v>69</v>
      </c>
      <c r="JN72" s="207" t="s">
        <v>69</v>
      </c>
      <c r="JO72" s="207" t="s">
        <v>69</v>
      </c>
      <c r="JP72" s="207" t="s">
        <v>69</v>
      </c>
      <c r="JQ72" s="207" t="s">
        <v>69</v>
      </c>
      <c r="JR72" s="207" t="s">
        <v>69</v>
      </c>
      <c r="JS72" s="207" t="s">
        <v>69</v>
      </c>
      <c r="JT72" s="207" t="s">
        <v>69</v>
      </c>
      <c r="JU72" s="207" t="s">
        <v>69</v>
      </c>
      <c r="JV72" s="207" t="s">
        <v>69</v>
      </c>
      <c r="JW72" s="207" t="s">
        <v>69</v>
      </c>
      <c r="JX72" s="207" t="s">
        <v>69</v>
      </c>
      <c r="JY72" s="207" t="s">
        <v>69</v>
      </c>
      <c r="JZ72" s="207" t="s">
        <v>69</v>
      </c>
      <c r="KA72" s="207" t="s">
        <v>69</v>
      </c>
      <c r="KB72" s="207" t="s">
        <v>69</v>
      </c>
      <c r="KC72" s="207" t="s">
        <v>69</v>
      </c>
      <c r="KD72" s="207" t="s">
        <v>69</v>
      </c>
      <c r="KE72" s="207" t="s">
        <v>69</v>
      </c>
      <c r="KF72" s="207" t="s">
        <v>69</v>
      </c>
      <c r="KG72" s="207" t="s">
        <v>69</v>
      </c>
      <c r="KH72" s="207" t="s">
        <v>69</v>
      </c>
      <c r="KI72" s="207" t="s">
        <v>69</v>
      </c>
      <c r="KJ72" s="207" t="s">
        <v>69</v>
      </c>
      <c r="KK72" s="207" t="s">
        <v>69</v>
      </c>
      <c r="KL72" s="207" t="s">
        <v>69</v>
      </c>
      <c r="KM72" s="207" t="s">
        <v>69</v>
      </c>
      <c r="KN72" s="207" t="s">
        <v>69</v>
      </c>
      <c r="KO72" s="207" t="s">
        <v>69</v>
      </c>
      <c r="KP72" s="207" t="s">
        <v>69</v>
      </c>
      <c r="KQ72" s="207" t="s">
        <v>69</v>
      </c>
      <c r="KR72" s="207" t="s">
        <v>69</v>
      </c>
      <c r="KS72" s="207" t="s">
        <v>69</v>
      </c>
      <c r="KT72" s="207" t="s">
        <v>69</v>
      </c>
      <c r="KU72" s="207" t="s">
        <v>69</v>
      </c>
      <c r="KV72" s="207" t="s">
        <v>69</v>
      </c>
      <c r="KW72" s="207" t="s">
        <v>69</v>
      </c>
      <c r="KX72" s="207" t="s">
        <v>69</v>
      </c>
      <c r="KY72" s="207" t="s">
        <v>69</v>
      </c>
      <c r="KZ72" s="207" t="s">
        <v>69</v>
      </c>
      <c r="LA72" s="207" t="s">
        <v>69</v>
      </c>
      <c r="LB72" s="207" t="s">
        <v>69</v>
      </c>
      <c r="LC72" s="207" t="s">
        <v>69</v>
      </c>
      <c r="LD72" s="207" t="s">
        <v>69</v>
      </c>
      <c r="LE72" s="207" t="s">
        <v>69</v>
      </c>
      <c r="LF72" s="207" t="s">
        <v>69</v>
      </c>
      <c r="LG72" s="207" t="s">
        <v>69</v>
      </c>
      <c r="LH72" s="207" t="s">
        <v>69</v>
      </c>
      <c r="LI72" s="207" t="s">
        <v>69</v>
      </c>
      <c r="LJ72" s="207" t="s">
        <v>69</v>
      </c>
      <c r="LK72" s="207" t="s">
        <v>69</v>
      </c>
      <c r="LL72" s="207" t="s">
        <v>69</v>
      </c>
      <c r="LM72" s="207" t="s">
        <v>69</v>
      </c>
      <c r="LN72" s="207" t="s">
        <v>69</v>
      </c>
      <c r="LO72" s="207" t="s">
        <v>69</v>
      </c>
      <c r="LP72" s="207" t="s">
        <v>69</v>
      </c>
      <c r="LQ72" s="207" t="s">
        <v>69</v>
      </c>
      <c r="LR72" s="207" t="s">
        <v>69</v>
      </c>
      <c r="LS72" s="207" t="s">
        <v>69</v>
      </c>
      <c r="LT72" s="207" t="s">
        <v>69</v>
      </c>
      <c r="LU72" s="207" t="s">
        <v>69</v>
      </c>
      <c r="LV72" s="207" t="s">
        <v>69</v>
      </c>
      <c r="LW72" s="207" t="s">
        <v>69</v>
      </c>
      <c r="LX72" s="207" t="s">
        <v>69</v>
      </c>
      <c r="LY72" s="207" t="s">
        <v>69</v>
      </c>
      <c r="LZ72" s="207" t="s">
        <v>69</v>
      </c>
      <c r="MA72" s="207" t="s">
        <v>69</v>
      </c>
      <c r="MB72" s="207" t="s">
        <v>69</v>
      </c>
      <c r="MC72" s="207" t="s">
        <v>69</v>
      </c>
      <c r="MD72" s="207" t="s">
        <v>69</v>
      </c>
      <c r="ME72" s="207" t="s">
        <v>69</v>
      </c>
      <c r="MF72" s="207" t="s">
        <v>69</v>
      </c>
      <c r="MG72" s="207" t="s">
        <v>69</v>
      </c>
      <c r="MH72" s="207" t="s">
        <v>69</v>
      </c>
      <c r="MI72" s="207" t="s">
        <v>69</v>
      </c>
      <c r="MJ72" s="207" t="s">
        <v>69</v>
      </c>
      <c r="MK72" s="207" t="s">
        <v>69</v>
      </c>
      <c r="ML72" s="207" t="s">
        <v>69</v>
      </c>
      <c r="MM72" s="207" t="s">
        <v>69</v>
      </c>
      <c r="MN72" s="207" t="s">
        <v>69</v>
      </c>
      <c r="MO72" s="207" t="s">
        <v>69</v>
      </c>
      <c r="MP72" s="207" t="s">
        <v>69</v>
      </c>
      <c r="MQ72" s="207" t="s">
        <v>69</v>
      </c>
      <c r="MR72" s="207" t="s">
        <v>69</v>
      </c>
      <c r="MS72" s="207" t="s">
        <v>69</v>
      </c>
      <c r="MT72" s="207" t="s">
        <v>69</v>
      </c>
      <c r="MU72" s="207" t="s">
        <v>69</v>
      </c>
      <c r="MV72" s="207" t="s">
        <v>69</v>
      </c>
      <c r="MW72" s="207" t="s">
        <v>69</v>
      </c>
      <c r="MX72" s="207" t="s">
        <v>69</v>
      </c>
      <c r="MY72" s="207" t="s">
        <v>69</v>
      </c>
      <c r="MZ72" s="207" t="s">
        <v>69</v>
      </c>
      <c r="NA72" s="207" t="s">
        <v>69</v>
      </c>
      <c r="NB72" s="207" t="s">
        <v>69</v>
      </c>
      <c r="NC72" s="207" t="s">
        <v>69</v>
      </c>
      <c r="ND72" s="207" t="s">
        <v>69</v>
      </c>
      <c r="NE72" s="207" t="s">
        <v>69</v>
      </c>
      <c r="NF72" s="207" t="s">
        <v>69</v>
      </c>
      <c r="NG72" s="207" t="s">
        <v>69</v>
      </c>
      <c r="NH72" s="207" t="s">
        <v>69</v>
      </c>
      <c r="NI72" s="207" t="s">
        <v>69</v>
      </c>
      <c r="NJ72" s="207" t="s">
        <v>69</v>
      </c>
      <c r="NK72" s="207" t="s">
        <v>69</v>
      </c>
      <c r="NL72" s="207" t="s">
        <v>69</v>
      </c>
      <c r="NM72" s="207" t="s">
        <v>69</v>
      </c>
      <c r="NN72" s="207" t="s">
        <v>69</v>
      </c>
      <c r="NO72" s="207" t="s">
        <v>69</v>
      </c>
      <c r="NP72" s="207" t="s">
        <v>69</v>
      </c>
      <c r="NQ72" s="207" t="s">
        <v>69</v>
      </c>
      <c r="NR72" s="207" t="s">
        <v>69</v>
      </c>
      <c r="NS72" s="207" t="s">
        <v>69</v>
      </c>
      <c r="NT72" s="207" t="s">
        <v>69</v>
      </c>
      <c r="NU72" s="207" t="s">
        <v>69</v>
      </c>
      <c r="NV72" s="207" t="s">
        <v>69</v>
      </c>
      <c r="NW72" s="207" t="s">
        <v>69</v>
      </c>
      <c r="NX72" s="207" t="s">
        <v>69</v>
      </c>
      <c r="NY72" s="207" t="s">
        <v>69</v>
      </c>
      <c r="NZ72" s="207" t="s">
        <v>69</v>
      </c>
      <c r="OA72" s="207" t="s">
        <v>69</v>
      </c>
      <c r="OB72" s="207" t="s">
        <v>69</v>
      </c>
      <c r="OC72" s="207" t="s">
        <v>69</v>
      </c>
      <c r="OD72" s="207" t="s">
        <v>69</v>
      </c>
      <c r="OE72" s="207" t="s">
        <v>69</v>
      </c>
      <c r="OF72" s="207" t="s">
        <v>69</v>
      </c>
      <c r="OG72" s="207" t="s">
        <v>69</v>
      </c>
      <c r="OH72" s="207" t="s">
        <v>69</v>
      </c>
      <c r="OI72" s="207" t="s">
        <v>69</v>
      </c>
      <c r="OJ72" s="207" t="s">
        <v>69</v>
      </c>
      <c r="OK72" s="207" t="s">
        <v>69</v>
      </c>
      <c r="OL72" s="207" t="s">
        <v>69</v>
      </c>
      <c r="OM72" s="207" t="s">
        <v>69</v>
      </c>
      <c r="ON72" s="207" t="s">
        <v>69</v>
      </c>
      <c r="OO72" s="207" t="s">
        <v>69</v>
      </c>
      <c r="OP72" s="207" t="s">
        <v>69</v>
      </c>
      <c r="OQ72" s="207" t="s">
        <v>69</v>
      </c>
      <c r="OR72" s="207" t="s">
        <v>69</v>
      </c>
      <c r="OS72" s="207" t="s">
        <v>69</v>
      </c>
      <c r="OT72" s="207" t="s">
        <v>69</v>
      </c>
      <c r="OU72" s="207" t="s">
        <v>69</v>
      </c>
      <c r="OV72" s="207" t="s">
        <v>69</v>
      </c>
      <c r="OW72" s="207" t="s">
        <v>69</v>
      </c>
      <c r="OX72" s="207" t="s">
        <v>69</v>
      </c>
      <c r="OY72" s="207" t="s">
        <v>69</v>
      </c>
      <c r="OZ72" s="207" t="s">
        <v>69</v>
      </c>
      <c r="PA72" s="207" t="s">
        <v>69</v>
      </c>
      <c r="PB72" s="207" t="s">
        <v>69</v>
      </c>
      <c r="PC72" s="207" t="s">
        <v>69</v>
      </c>
      <c r="PD72" s="207" t="s">
        <v>69</v>
      </c>
      <c r="PE72" s="207" t="s">
        <v>69</v>
      </c>
      <c r="PF72" s="207" t="s">
        <v>69</v>
      </c>
      <c r="PG72" s="207" t="s">
        <v>69</v>
      </c>
      <c r="PH72" s="207" t="s">
        <v>69</v>
      </c>
      <c r="PI72" s="207" t="s">
        <v>69</v>
      </c>
      <c r="PJ72" s="207" t="s">
        <v>69</v>
      </c>
      <c r="PK72" s="207" t="s">
        <v>69</v>
      </c>
      <c r="PL72" s="207" t="s">
        <v>69</v>
      </c>
      <c r="PM72" s="207" t="s">
        <v>69</v>
      </c>
      <c r="PN72" s="207" t="s">
        <v>69</v>
      </c>
      <c r="PO72" s="207" t="s">
        <v>69</v>
      </c>
      <c r="PP72" s="207" t="s">
        <v>69</v>
      </c>
      <c r="PQ72" s="207" t="s">
        <v>69</v>
      </c>
      <c r="PR72" s="207" t="s">
        <v>69</v>
      </c>
      <c r="PS72" s="207" t="s">
        <v>69</v>
      </c>
      <c r="PT72" s="207" t="s">
        <v>69</v>
      </c>
      <c r="PU72" s="207" t="s">
        <v>69</v>
      </c>
      <c r="PV72" s="207" t="s">
        <v>69</v>
      </c>
      <c r="PW72" s="207" t="s">
        <v>69</v>
      </c>
      <c r="PX72" s="207" t="s">
        <v>69</v>
      </c>
      <c r="PY72" s="207" t="s">
        <v>69</v>
      </c>
      <c r="PZ72" s="207" t="s">
        <v>69</v>
      </c>
      <c r="QA72" s="207" t="s">
        <v>69</v>
      </c>
      <c r="QB72" s="207" t="s">
        <v>69</v>
      </c>
      <c r="QC72" s="207" t="s">
        <v>69</v>
      </c>
      <c r="QD72" s="207" t="s">
        <v>69</v>
      </c>
      <c r="QE72" s="207" t="s">
        <v>69</v>
      </c>
      <c r="QF72" s="207" t="s">
        <v>69</v>
      </c>
      <c r="QG72" s="207" t="s">
        <v>69</v>
      </c>
      <c r="QH72" s="207" t="s">
        <v>69</v>
      </c>
      <c r="QI72" s="207" t="s">
        <v>69</v>
      </c>
      <c r="QJ72" s="207" t="s">
        <v>69</v>
      </c>
      <c r="QK72" s="207" t="s">
        <v>69</v>
      </c>
      <c r="QL72" s="207" t="s">
        <v>69</v>
      </c>
      <c r="QM72" s="207" t="s">
        <v>69</v>
      </c>
      <c r="QN72" s="207" t="s">
        <v>69</v>
      </c>
      <c r="QO72" s="207" t="s">
        <v>69</v>
      </c>
      <c r="QP72" s="207" t="s">
        <v>69</v>
      </c>
      <c r="QQ72" s="207" t="s">
        <v>69</v>
      </c>
      <c r="QR72" s="207" t="s">
        <v>69</v>
      </c>
      <c r="QS72" s="207" t="s">
        <v>69</v>
      </c>
      <c r="QT72" s="207" t="s">
        <v>69</v>
      </c>
      <c r="QU72" s="207" t="s">
        <v>69</v>
      </c>
      <c r="QV72" s="207" t="s">
        <v>69</v>
      </c>
      <c r="QW72" s="207" t="s">
        <v>69</v>
      </c>
      <c r="QX72" s="207" t="s">
        <v>69</v>
      </c>
      <c r="QY72" s="207" t="s">
        <v>69</v>
      </c>
      <c r="QZ72" s="207" t="s">
        <v>69</v>
      </c>
      <c r="RA72" s="207" t="s">
        <v>69</v>
      </c>
      <c r="RB72" s="207" t="s">
        <v>69</v>
      </c>
      <c r="RC72" s="207" t="s">
        <v>69</v>
      </c>
      <c r="RD72" s="207" t="s">
        <v>69</v>
      </c>
      <c r="RE72" s="207" t="s">
        <v>69</v>
      </c>
      <c r="RF72" s="207" t="s">
        <v>69</v>
      </c>
      <c r="RG72" s="207" t="s">
        <v>69</v>
      </c>
      <c r="RH72" s="207" t="s">
        <v>69</v>
      </c>
      <c r="RI72" s="207" t="s">
        <v>69</v>
      </c>
      <c r="RJ72" s="207" t="s">
        <v>69</v>
      </c>
      <c r="RK72" s="207" t="s">
        <v>69</v>
      </c>
      <c r="RL72" s="207" t="s">
        <v>69</v>
      </c>
      <c r="RM72" s="207" t="s">
        <v>69</v>
      </c>
      <c r="RN72" s="207" t="s">
        <v>69</v>
      </c>
      <c r="RO72" s="207" t="s">
        <v>69</v>
      </c>
      <c r="RP72" s="207" t="s">
        <v>69</v>
      </c>
      <c r="RQ72" s="207" t="s">
        <v>69</v>
      </c>
      <c r="RR72" s="207" t="s">
        <v>69</v>
      </c>
      <c r="RS72" s="207" t="s">
        <v>69</v>
      </c>
      <c r="RT72" s="207" t="s">
        <v>69</v>
      </c>
      <c r="RU72" s="207" t="s">
        <v>69</v>
      </c>
      <c r="RV72" s="207" t="s">
        <v>69</v>
      </c>
      <c r="RW72" s="207" t="s">
        <v>69</v>
      </c>
      <c r="RX72" s="207" t="s">
        <v>69</v>
      </c>
      <c r="RY72" s="207" t="s">
        <v>69</v>
      </c>
      <c r="RZ72" s="207" t="s">
        <v>69</v>
      </c>
      <c r="SA72" s="207" t="s">
        <v>69</v>
      </c>
      <c r="SB72" s="207" t="s">
        <v>69</v>
      </c>
      <c r="SC72" s="207" t="s">
        <v>69</v>
      </c>
      <c r="SD72" s="207" t="s">
        <v>69</v>
      </c>
      <c r="SE72" s="207" t="s">
        <v>69</v>
      </c>
      <c r="SF72" s="207" t="s">
        <v>69</v>
      </c>
      <c r="SG72" s="207" t="s">
        <v>69</v>
      </c>
      <c r="SH72" s="207" t="s">
        <v>69</v>
      </c>
      <c r="SI72" s="207" t="s">
        <v>69</v>
      </c>
      <c r="SJ72" s="207" t="s">
        <v>69</v>
      </c>
      <c r="SK72" s="207" t="s">
        <v>69</v>
      </c>
      <c r="SL72" s="207" t="s">
        <v>69</v>
      </c>
      <c r="SM72" s="207" t="s">
        <v>69</v>
      </c>
      <c r="SN72" s="207" t="s">
        <v>69</v>
      </c>
      <c r="SO72" s="207" t="s">
        <v>69</v>
      </c>
      <c r="SP72" s="207" t="s">
        <v>69</v>
      </c>
      <c r="SQ72" s="207" t="s">
        <v>69</v>
      </c>
      <c r="SR72" s="207" t="s">
        <v>69</v>
      </c>
      <c r="SS72" s="207" t="s">
        <v>69</v>
      </c>
      <c r="ST72" s="207" t="s">
        <v>69</v>
      </c>
      <c r="SU72" s="207" t="s">
        <v>69</v>
      </c>
      <c r="SV72" s="207" t="s">
        <v>69</v>
      </c>
      <c r="SW72" s="207" t="s">
        <v>69</v>
      </c>
      <c r="SX72" s="207" t="s">
        <v>69</v>
      </c>
      <c r="SY72" s="207" t="s">
        <v>69</v>
      </c>
      <c r="SZ72" s="207" t="s">
        <v>69</v>
      </c>
      <c r="TA72" s="207" t="s">
        <v>69</v>
      </c>
      <c r="TB72" s="207" t="s">
        <v>69</v>
      </c>
      <c r="TC72" s="207" t="s">
        <v>69</v>
      </c>
      <c r="TD72" s="207" t="s">
        <v>69</v>
      </c>
      <c r="TE72" s="207" t="s">
        <v>69</v>
      </c>
      <c r="TF72" s="207" t="s">
        <v>69</v>
      </c>
      <c r="TG72" s="207" t="s">
        <v>69</v>
      </c>
      <c r="TH72" s="207" t="s">
        <v>69</v>
      </c>
      <c r="TI72" s="207" t="s">
        <v>69</v>
      </c>
      <c r="TJ72" s="207" t="s">
        <v>69</v>
      </c>
      <c r="TK72" s="207" t="s">
        <v>69</v>
      </c>
      <c r="TL72" s="207" t="s">
        <v>69</v>
      </c>
      <c r="TM72" s="207" t="s">
        <v>69</v>
      </c>
      <c r="TN72" s="207" t="s">
        <v>69</v>
      </c>
      <c r="TO72" s="207" t="s">
        <v>69</v>
      </c>
      <c r="TP72" s="207" t="s">
        <v>69</v>
      </c>
      <c r="TQ72" s="207" t="s">
        <v>69</v>
      </c>
      <c r="TR72" s="207" t="s">
        <v>69</v>
      </c>
      <c r="TS72" s="207" t="s">
        <v>69</v>
      </c>
      <c r="TT72" s="207" t="s">
        <v>69</v>
      </c>
      <c r="TU72" s="207" t="s">
        <v>69</v>
      </c>
      <c r="TV72" s="207" t="s">
        <v>69</v>
      </c>
      <c r="TW72" s="207" t="s">
        <v>69</v>
      </c>
      <c r="TX72" s="207" t="s">
        <v>69</v>
      </c>
      <c r="TY72" s="207" t="s">
        <v>69</v>
      </c>
      <c r="TZ72" s="207" t="s">
        <v>69</v>
      </c>
      <c r="UA72" s="207" t="s">
        <v>69</v>
      </c>
      <c r="UB72" s="207" t="s">
        <v>69</v>
      </c>
      <c r="UC72" s="207" t="s">
        <v>69</v>
      </c>
      <c r="UD72" s="207" t="s">
        <v>69</v>
      </c>
      <c r="UE72" s="207" t="s">
        <v>69</v>
      </c>
      <c r="UF72" s="207" t="s">
        <v>69</v>
      </c>
      <c r="UG72" s="207" t="s">
        <v>69</v>
      </c>
      <c r="UH72" s="207" t="s">
        <v>69</v>
      </c>
      <c r="UI72" s="207" t="s">
        <v>69</v>
      </c>
      <c r="UJ72" s="207" t="s">
        <v>69</v>
      </c>
      <c r="UK72" s="207" t="s">
        <v>69</v>
      </c>
      <c r="UL72" s="207" t="s">
        <v>69</v>
      </c>
      <c r="UM72" s="207" t="s">
        <v>69</v>
      </c>
      <c r="UN72" s="207" t="s">
        <v>69</v>
      </c>
      <c r="UO72" s="207" t="s">
        <v>69</v>
      </c>
      <c r="UP72" s="207" t="s">
        <v>69</v>
      </c>
      <c r="UQ72" s="207" t="s">
        <v>69</v>
      </c>
      <c r="UR72" s="207" t="s">
        <v>69</v>
      </c>
      <c r="US72" s="207" t="s">
        <v>69</v>
      </c>
      <c r="UT72" s="207" t="s">
        <v>69</v>
      </c>
      <c r="UU72" s="207" t="s">
        <v>69</v>
      </c>
      <c r="UV72" s="207" t="s">
        <v>69</v>
      </c>
      <c r="UW72" s="207" t="s">
        <v>69</v>
      </c>
      <c r="UX72" s="207" t="s">
        <v>69</v>
      </c>
      <c r="UY72" s="207" t="s">
        <v>69</v>
      </c>
      <c r="UZ72" s="207" t="s">
        <v>69</v>
      </c>
      <c r="VA72" s="207" t="s">
        <v>69</v>
      </c>
      <c r="VB72" s="207" t="s">
        <v>69</v>
      </c>
      <c r="VC72" s="207" t="s">
        <v>69</v>
      </c>
      <c r="VD72" s="207" t="s">
        <v>69</v>
      </c>
      <c r="VE72" s="207" t="s">
        <v>69</v>
      </c>
      <c r="VF72" s="207" t="s">
        <v>69</v>
      </c>
      <c r="VG72" s="207" t="s">
        <v>69</v>
      </c>
      <c r="VH72" s="207" t="s">
        <v>69</v>
      </c>
      <c r="VI72" s="207" t="s">
        <v>69</v>
      </c>
      <c r="VJ72" s="207" t="s">
        <v>69</v>
      </c>
      <c r="VK72" s="207" t="s">
        <v>69</v>
      </c>
      <c r="VL72" s="207" t="s">
        <v>69</v>
      </c>
      <c r="VM72" s="207" t="s">
        <v>69</v>
      </c>
      <c r="VN72" s="207" t="s">
        <v>69</v>
      </c>
      <c r="VO72" s="207" t="s">
        <v>69</v>
      </c>
      <c r="VP72" s="207" t="s">
        <v>69</v>
      </c>
      <c r="VQ72" s="207" t="s">
        <v>69</v>
      </c>
      <c r="VR72" s="207" t="s">
        <v>69</v>
      </c>
      <c r="VS72" s="207" t="s">
        <v>69</v>
      </c>
      <c r="VT72" s="207" t="s">
        <v>69</v>
      </c>
      <c r="VU72" s="207" t="s">
        <v>69</v>
      </c>
      <c r="VV72" s="207" t="s">
        <v>69</v>
      </c>
      <c r="VW72" s="207" t="s">
        <v>69</v>
      </c>
      <c r="VX72" s="207" t="s">
        <v>69</v>
      </c>
      <c r="VY72" s="207" t="s">
        <v>69</v>
      </c>
      <c r="VZ72" s="207" t="s">
        <v>69</v>
      </c>
      <c r="WA72" s="207" t="s">
        <v>69</v>
      </c>
      <c r="WB72" s="207" t="s">
        <v>69</v>
      </c>
      <c r="WC72" s="207" t="s">
        <v>69</v>
      </c>
      <c r="WD72" s="207" t="s">
        <v>69</v>
      </c>
      <c r="WE72" s="207" t="s">
        <v>69</v>
      </c>
      <c r="WF72" s="207" t="s">
        <v>69</v>
      </c>
      <c r="WG72" s="207" t="s">
        <v>69</v>
      </c>
      <c r="WH72" s="207" t="s">
        <v>69</v>
      </c>
      <c r="WI72" s="207" t="s">
        <v>69</v>
      </c>
      <c r="WJ72" s="207" t="s">
        <v>69</v>
      </c>
      <c r="WK72" s="207" t="s">
        <v>69</v>
      </c>
      <c r="WL72" s="207" t="s">
        <v>69</v>
      </c>
      <c r="WM72" s="207" t="s">
        <v>69</v>
      </c>
      <c r="WN72" s="207" t="s">
        <v>69</v>
      </c>
      <c r="WO72" s="207" t="s">
        <v>69</v>
      </c>
      <c r="WP72" s="207" t="s">
        <v>69</v>
      </c>
      <c r="WQ72" s="207" t="s">
        <v>69</v>
      </c>
      <c r="WR72" s="207" t="s">
        <v>69</v>
      </c>
      <c r="WS72" s="207" t="s">
        <v>69</v>
      </c>
      <c r="WT72" s="207" t="s">
        <v>69</v>
      </c>
      <c r="WU72" s="207" t="s">
        <v>69</v>
      </c>
      <c r="WV72" s="207" t="s">
        <v>69</v>
      </c>
      <c r="WW72" s="207" t="s">
        <v>69</v>
      </c>
      <c r="WX72" s="207" t="s">
        <v>69</v>
      </c>
      <c r="WY72" s="207" t="s">
        <v>69</v>
      </c>
      <c r="WZ72" s="207" t="s">
        <v>69</v>
      </c>
      <c r="XA72" s="207" t="s">
        <v>69</v>
      </c>
      <c r="XB72" s="207" t="s">
        <v>69</v>
      </c>
      <c r="XC72" s="207" t="s">
        <v>69</v>
      </c>
      <c r="XD72" s="207" t="s">
        <v>69</v>
      </c>
      <c r="XE72" s="207" t="s">
        <v>69</v>
      </c>
      <c r="XF72" s="207" t="s">
        <v>69</v>
      </c>
      <c r="XG72" s="207" t="s">
        <v>69</v>
      </c>
      <c r="XH72" s="207" t="s">
        <v>69</v>
      </c>
      <c r="XI72" s="207" t="s">
        <v>69</v>
      </c>
      <c r="XJ72" s="207" t="s">
        <v>69</v>
      </c>
      <c r="XK72" s="207" t="s">
        <v>69</v>
      </c>
      <c r="XL72" s="207" t="s">
        <v>69</v>
      </c>
      <c r="XM72" s="207" t="s">
        <v>69</v>
      </c>
      <c r="XN72" s="207" t="s">
        <v>26</v>
      </c>
      <c r="XO72" s="207" t="s">
        <v>26</v>
      </c>
      <c r="XP72" s="207" t="s">
        <v>26</v>
      </c>
      <c r="XQ72" s="207" t="s">
        <v>26</v>
      </c>
      <c r="XR72" s="207" t="s">
        <v>26</v>
      </c>
      <c r="XS72" s="207" t="s">
        <v>26</v>
      </c>
      <c r="XT72" s="207" t="s">
        <v>26</v>
      </c>
      <c r="XU72" s="207" t="s">
        <v>26</v>
      </c>
      <c r="XV72" s="207" t="s">
        <v>26</v>
      </c>
      <c r="XW72" s="207" t="s">
        <v>26</v>
      </c>
      <c r="XX72" s="207" t="s">
        <v>26</v>
      </c>
      <c r="XY72" s="207" t="s">
        <v>26</v>
      </c>
      <c r="XZ72" s="207" t="s">
        <v>26</v>
      </c>
      <c r="YA72" s="207" t="s">
        <v>26</v>
      </c>
      <c r="YB72" s="207" t="s">
        <v>26</v>
      </c>
      <c r="YC72" s="207" t="s">
        <v>26</v>
      </c>
      <c r="YD72" s="207" t="s">
        <v>27</v>
      </c>
      <c r="YE72" s="207" t="s">
        <v>26</v>
      </c>
      <c r="YF72" s="207" t="s">
        <v>26</v>
      </c>
      <c r="YG72" s="207" t="s">
        <v>26</v>
      </c>
      <c r="YH72" s="207" t="s">
        <v>26</v>
      </c>
      <c r="YI72" s="207" t="s">
        <v>26</v>
      </c>
      <c r="YJ72" s="207" t="s">
        <v>26</v>
      </c>
      <c r="YK72" s="207" t="s">
        <v>15</v>
      </c>
      <c r="YL72" s="207" t="s">
        <v>26</v>
      </c>
      <c r="YM72" s="207" t="s">
        <v>26</v>
      </c>
      <c r="YN72" s="207" t="s">
        <v>26</v>
      </c>
      <c r="YO72" s="207" t="s">
        <v>26</v>
      </c>
      <c r="YP72" s="207" t="s">
        <v>26</v>
      </c>
      <c r="YQ72" s="207" t="s">
        <v>26</v>
      </c>
      <c r="YR72" s="207" t="s">
        <v>26</v>
      </c>
      <c r="YS72" s="207" t="s">
        <v>26</v>
      </c>
      <c r="YT72" s="207" t="s">
        <v>69</v>
      </c>
      <c r="YU72" s="207" t="s">
        <v>69</v>
      </c>
      <c r="YV72" s="207" t="s">
        <v>69</v>
      </c>
      <c r="YW72" s="207" t="s">
        <v>69</v>
      </c>
      <c r="YX72" s="207" t="s">
        <v>69</v>
      </c>
      <c r="YY72" s="207" t="s">
        <v>69</v>
      </c>
      <c r="YZ72" s="207" t="s">
        <v>69</v>
      </c>
      <c r="ZA72" s="207" t="s">
        <v>69</v>
      </c>
      <c r="ZB72" s="207" t="s">
        <v>69</v>
      </c>
      <c r="ZC72" s="207" t="s">
        <v>69</v>
      </c>
      <c r="ZD72" s="207" t="s">
        <v>69</v>
      </c>
      <c r="ZE72" s="207" t="s">
        <v>69</v>
      </c>
      <c r="ZF72" s="207" t="s">
        <v>69</v>
      </c>
      <c r="ZG72" s="207" t="s">
        <v>69</v>
      </c>
      <c r="ZH72" s="207" t="s">
        <v>69</v>
      </c>
      <c r="ZI72" s="207" t="s">
        <v>69</v>
      </c>
      <c r="ZJ72" s="207" t="s">
        <v>26</v>
      </c>
      <c r="ZK72" s="207" t="s">
        <v>26</v>
      </c>
      <c r="ZL72" s="207" t="s">
        <v>26</v>
      </c>
      <c r="ZM72" s="207" t="s">
        <v>27</v>
      </c>
      <c r="ZN72" s="207" t="s">
        <v>26</v>
      </c>
      <c r="ZO72" s="207" t="s">
        <v>26</v>
      </c>
      <c r="ZP72" s="207" t="s">
        <v>26</v>
      </c>
      <c r="ZQ72" s="207" t="s">
        <v>15</v>
      </c>
      <c r="ZR72" s="207" t="s">
        <v>26</v>
      </c>
      <c r="ZS72" s="207" t="s">
        <v>26</v>
      </c>
      <c r="ZT72" s="207" t="s">
        <v>26</v>
      </c>
      <c r="ZU72" s="207" t="s">
        <v>69</v>
      </c>
      <c r="ZV72" s="207" t="s">
        <v>69</v>
      </c>
      <c r="ZW72" s="207" t="s">
        <v>69</v>
      </c>
      <c r="ZX72" s="207" t="s">
        <v>69</v>
      </c>
      <c r="ZY72" s="207" t="s">
        <v>69</v>
      </c>
      <c r="ZZ72" s="207" t="s">
        <v>69</v>
      </c>
      <c r="AAA72" s="207" t="s">
        <v>158</v>
      </c>
      <c r="AAB72" s="207" t="s">
        <v>158</v>
      </c>
      <c r="AAC72" s="207" t="s">
        <v>158</v>
      </c>
      <c r="AAD72" s="207" t="s">
        <v>158</v>
      </c>
      <c r="AAE72" s="207" t="s">
        <v>158</v>
      </c>
      <c r="AAF72" s="207" t="s">
        <v>158</v>
      </c>
      <c r="AAG72" s="207" t="s">
        <v>158</v>
      </c>
      <c r="AAH72" s="207" t="s">
        <v>158</v>
      </c>
      <c r="AAI72" s="207" t="s">
        <v>158</v>
      </c>
      <c r="AAJ72" s="207" t="s">
        <v>158</v>
      </c>
      <c r="AAK72" s="207" t="s">
        <v>158</v>
      </c>
      <c r="AAL72" s="207" t="s">
        <v>158</v>
      </c>
      <c r="AAM72" s="207" t="s">
        <v>158</v>
      </c>
      <c r="AAN72" s="207" t="s">
        <v>158</v>
      </c>
      <c r="AAO72" s="207" t="s">
        <v>158</v>
      </c>
      <c r="AAP72" s="207" t="s">
        <v>158</v>
      </c>
      <c r="AAQ72" s="207" t="s">
        <v>158</v>
      </c>
      <c r="AAR72" s="207" t="s">
        <v>158</v>
      </c>
      <c r="AAS72" s="207" t="s">
        <v>158</v>
      </c>
      <c r="AAT72" s="207" t="s">
        <v>158</v>
      </c>
      <c r="AAU72" s="207" t="s">
        <v>158</v>
      </c>
      <c r="AAV72" s="207" t="s">
        <v>158</v>
      </c>
      <c r="AAW72" s="207" t="s">
        <v>158</v>
      </c>
      <c r="AAX72" s="207" t="s">
        <v>158</v>
      </c>
      <c r="AAY72" s="207" t="s">
        <v>158</v>
      </c>
      <c r="AAZ72" s="207" t="s">
        <v>158</v>
      </c>
      <c r="ABA72" s="306">
        <f>(ÜBERSICHT!K72)</f>
        <v>0</v>
      </c>
      <c r="ABB72" s="195">
        <f>(ÜBERSICHT!L72)</f>
        <v>0</v>
      </c>
      <c r="ABC72" s="206">
        <f t="shared" si="175"/>
        <v>41</v>
      </c>
      <c r="ABD72" s="34">
        <f t="shared" si="176"/>
        <v>39</v>
      </c>
      <c r="ABE72" s="34">
        <f t="shared" si="177"/>
        <v>2</v>
      </c>
      <c r="ABF72" s="34">
        <f t="shared" si="178"/>
        <v>0</v>
      </c>
      <c r="ABG72" s="34">
        <f t="shared" si="179"/>
        <v>2</v>
      </c>
      <c r="ABH72" s="34">
        <f t="shared" si="180"/>
        <v>0</v>
      </c>
      <c r="ABI72" s="34">
        <f t="shared" si="181"/>
        <v>653</v>
      </c>
      <c r="ABJ72" s="73">
        <f t="shared" si="182"/>
        <v>696</v>
      </c>
      <c r="ABK72" s="28"/>
      <c r="ABL72" s="26"/>
      <c r="ABM72" s="26"/>
      <c r="ABN72" s="26"/>
      <c r="ABO72" s="28"/>
      <c r="ABP72" s="271" t="str">
        <f>(Mitglieder!C73)</f>
        <v>Zz-Meine Königin</v>
      </c>
      <c r="ABQ72" s="216">
        <f t="shared" si="103"/>
        <v>0.95121951219512202</v>
      </c>
      <c r="ABR72" s="216" t="e">
        <f t="shared" si="104"/>
        <v>#DIV/0!</v>
      </c>
      <c r="ABS72" s="34">
        <f t="shared" si="183"/>
        <v>0</v>
      </c>
      <c r="ABT72" s="34">
        <f t="shared" si="184"/>
        <v>0</v>
      </c>
      <c r="ABU72" s="34">
        <f t="shared" si="185"/>
        <v>0</v>
      </c>
      <c r="ABV72" s="34">
        <f t="shared" si="186"/>
        <v>0</v>
      </c>
      <c r="ABW72" s="34">
        <f t="shared" si="187"/>
        <v>0</v>
      </c>
      <c r="ABX72" s="34">
        <f t="shared" si="188"/>
        <v>31</v>
      </c>
      <c r="ABY72" s="73">
        <f t="shared" si="189"/>
        <v>31</v>
      </c>
      <c r="ABZ72" s="216" t="e">
        <f t="shared" si="105"/>
        <v>#DIV/0!</v>
      </c>
      <c r="ACA72" s="34">
        <f t="shared" si="190"/>
        <v>0</v>
      </c>
      <c r="ACB72" s="34">
        <f t="shared" si="191"/>
        <v>0</v>
      </c>
      <c r="ACC72" s="34">
        <f t="shared" si="192"/>
        <v>0</v>
      </c>
      <c r="ACD72" s="34">
        <f t="shared" si="193"/>
        <v>0</v>
      </c>
      <c r="ACE72" s="34">
        <f t="shared" si="194"/>
        <v>0</v>
      </c>
      <c r="ACF72" s="34">
        <f t="shared" si="195"/>
        <v>31</v>
      </c>
      <c r="ACG72" s="73">
        <f t="shared" si="113"/>
        <v>31</v>
      </c>
      <c r="ACH72" s="216" t="e">
        <f t="shared" si="106"/>
        <v>#DIV/0!</v>
      </c>
      <c r="ACI72" s="34">
        <f t="shared" si="196"/>
        <v>0</v>
      </c>
      <c r="ACJ72" s="34">
        <f t="shared" si="197"/>
        <v>0</v>
      </c>
      <c r="ACK72" s="34">
        <f t="shared" si="198"/>
        <v>0</v>
      </c>
      <c r="ACL72" s="34">
        <f t="shared" si="199"/>
        <v>0</v>
      </c>
      <c r="ACM72" s="34">
        <f t="shared" si="200"/>
        <v>0</v>
      </c>
      <c r="ACN72" s="34">
        <f t="shared" si="201"/>
        <v>31</v>
      </c>
      <c r="ACO72" s="73">
        <f t="shared" si="114"/>
        <v>31</v>
      </c>
      <c r="ACP72" s="216" t="e">
        <f t="shared" si="107"/>
        <v>#DIV/0!</v>
      </c>
      <c r="ACQ72" s="34">
        <f t="shared" si="202"/>
        <v>0</v>
      </c>
      <c r="ACR72" s="34">
        <f t="shared" si="203"/>
        <v>0</v>
      </c>
      <c r="ACS72" s="34">
        <f t="shared" si="204"/>
        <v>0</v>
      </c>
      <c r="ACT72" s="34">
        <f t="shared" si="205"/>
        <v>0</v>
      </c>
      <c r="ACU72" s="34">
        <f t="shared" si="206"/>
        <v>0</v>
      </c>
      <c r="ACV72" s="34">
        <f t="shared" si="207"/>
        <v>30</v>
      </c>
      <c r="ACW72" s="73">
        <f t="shared" si="115"/>
        <v>30</v>
      </c>
      <c r="ACX72" s="216" t="e">
        <f t="shared" si="108"/>
        <v>#DIV/0!</v>
      </c>
      <c r="ACY72" s="34">
        <f t="shared" si="208"/>
        <v>0</v>
      </c>
      <c r="ACZ72" s="34">
        <f t="shared" si="209"/>
        <v>0</v>
      </c>
      <c r="ADA72" s="34">
        <f t="shared" si="210"/>
        <v>0</v>
      </c>
      <c r="ADB72" s="34">
        <f t="shared" si="211"/>
        <v>0</v>
      </c>
      <c r="ADC72" s="34">
        <f t="shared" si="212"/>
        <v>0</v>
      </c>
      <c r="ADD72" s="34">
        <f t="shared" si="213"/>
        <v>31</v>
      </c>
      <c r="ADE72" s="73">
        <f t="shared" si="116"/>
        <v>31</v>
      </c>
      <c r="ADF72" s="216" t="e">
        <f t="shared" si="109"/>
        <v>#DIV/0!</v>
      </c>
      <c r="ADG72" s="34">
        <f t="shared" si="214"/>
        <v>0</v>
      </c>
      <c r="ADH72" s="34">
        <f t="shared" si="215"/>
        <v>0</v>
      </c>
      <c r="ADI72" s="34">
        <f t="shared" si="216"/>
        <v>0</v>
      </c>
      <c r="ADJ72" s="34">
        <f t="shared" si="217"/>
        <v>0</v>
      </c>
      <c r="ADK72" s="34">
        <f t="shared" si="218"/>
        <v>0</v>
      </c>
      <c r="ADL72" s="34">
        <f t="shared" si="219"/>
        <v>30</v>
      </c>
      <c r="ADM72" s="73">
        <f t="shared" si="117"/>
        <v>30</v>
      </c>
      <c r="ADN72" s="216">
        <f t="shared" si="110"/>
        <v>0.95652173913043481</v>
      </c>
      <c r="ADO72" s="34">
        <f t="shared" si="220"/>
        <v>22</v>
      </c>
      <c r="ADP72" s="34">
        <f t="shared" si="221"/>
        <v>1</v>
      </c>
      <c r="ADQ72" s="34">
        <f t="shared" si="222"/>
        <v>0</v>
      </c>
      <c r="ADR72" s="34">
        <f t="shared" si="223"/>
        <v>1</v>
      </c>
      <c r="ADS72" s="34">
        <f t="shared" si="224"/>
        <v>0</v>
      </c>
      <c r="ADT72" s="34">
        <f t="shared" si="225"/>
        <v>7</v>
      </c>
      <c r="ADU72" s="73">
        <f t="shared" si="118"/>
        <v>31</v>
      </c>
      <c r="ADV72" s="216">
        <f t="shared" si="111"/>
        <v>0.93333333333333335</v>
      </c>
      <c r="ADW72" s="34">
        <f t="shared" si="226"/>
        <v>14</v>
      </c>
      <c r="ADX72" s="34">
        <f t="shared" si="227"/>
        <v>1</v>
      </c>
      <c r="ADY72" s="34">
        <f t="shared" si="228"/>
        <v>0</v>
      </c>
      <c r="ADZ72" s="34">
        <f t="shared" si="229"/>
        <v>0</v>
      </c>
      <c r="AEA72" s="34">
        <f t="shared" si="230"/>
        <v>0</v>
      </c>
      <c r="AEB72" s="34">
        <f t="shared" si="231"/>
        <v>16</v>
      </c>
      <c r="AEC72" s="73">
        <f t="shared" si="119"/>
        <v>31</v>
      </c>
      <c r="AED72" s="216">
        <f t="shared" si="112"/>
        <v>1</v>
      </c>
      <c r="AEE72" s="34">
        <f t="shared" si="232"/>
        <v>3</v>
      </c>
      <c r="AEF72" s="34">
        <f t="shared" si="233"/>
        <v>0</v>
      </c>
      <c r="AEG72" s="34">
        <f t="shared" si="234"/>
        <v>0</v>
      </c>
      <c r="AEH72" s="34">
        <f t="shared" si="235"/>
        <v>1</v>
      </c>
      <c r="AEI72" s="34">
        <f t="shared" si="236"/>
        <v>0</v>
      </c>
      <c r="AEJ72" s="34">
        <f t="shared" si="237"/>
        <v>6</v>
      </c>
      <c r="AEK72" s="73">
        <f t="shared" si="120"/>
        <v>10</v>
      </c>
    </row>
    <row r="73" spans="1:817" x14ac:dyDescent="0.3">
      <c r="A73" s="200"/>
      <c r="B73" s="290"/>
      <c r="C73" s="251" t="str">
        <f>(Mitglieder!C73)</f>
        <v>Zz-Meine Königin</v>
      </c>
      <c r="D73" s="171">
        <f t="shared" si="173"/>
        <v>0.90465116279069768</v>
      </c>
      <c r="E73" s="171">
        <f t="shared" si="174"/>
        <v>1</v>
      </c>
      <c r="F73" s="56"/>
      <c r="G73" s="207" t="s">
        <v>69</v>
      </c>
      <c r="H73" s="207" t="s">
        <v>69</v>
      </c>
      <c r="I73" s="207" t="s">
        <v>69</v>
      </c>
      <c r="J73" s="207" t="s">
        <v>69</v>
      </c>
      <c r="K73" s="207" t="s">
        <v>69</v>
      </c>
      <c r="L73" s="207" t="s">
        <v>69</v>
      </c>
      <c r="M73" s="207" t="s">
        <v>69</v>
      </c>
      <c r="N73" s="207" t="s">
        <v>69</v>
      </c>
      <c r="O73" s="207" t="s">
        <v>69</v>
      </c>
      <c r="P73" s="207" t="s">
        <v>69</v>
      </c>
      <c r="Q73" s="207" t="s">
        <v>69</v>
      </c>
      <c r="R73" s="207" t="s">
        <v>69</v>
      </c>
      <c r="S73" s="207" t="s">
        <v>69</v>
      </c>
      <c r="T73" s="207" t="s">
        <v>69</v>
      </c>
      <c r="U73" s="207" t="s">
        <v>69</v>
      </c>
      <c r="V73" s="207" t="s">
        <v>69</v>
      </c>
      <c r="W73" s="207" t="s">
        <v>69</v>
      </c>
      <c r="X73" s="207" t="s">
        <v>69</v>
      </c>
      <c r="Y73" s="207" t="s">
        <v>69</v>
      </c>
      <c r="Z73" s="207" t="s">
        <v>69</v>
      </c>
      <c r="AA73" s="207" t="s">
        <v>69</v>
      </c>
      <c r="AB73" s="207" t="s">
        <v>69</v>
      </c>
      <c r="AC73" s="207" t="s">
        <v>69</v>
      </c>
      <c r="AD73" s="207" t="s">
        <v>69</v>
      </c>
      <c r="AE73" s="207" t="s">
        <v>69</v>
      </c>
      <c r="AF73" s="207" t="s">
        <v>69</v>
      </c>
      <c r="AG73" s="207" t="s">
        <v>69</v>
      </c>
      <c r="AH73" s="207" t="s">
        <v>69</v>
      </c>
      <c r="AI73" s="207" t="s">
        <v>69</v>
      </c>
      <c r="AJ73" s="207" t="s">
        <v>69</v>
      </c>
      <c r="AK73" s="207" t="s">
        <v>69</v>
      </c>
      <c r="AL73" s="207" t="s">
        <v>69</v>
      </c>
      <c r="AM73" s="207" t="s">
        <v>69</v>
      </c>
      <c r="AN73" s="207" t="s">
        <v>69</v>
      </c>
      <c r="AO73" s="207" t="s">
        <v>69</v>
      </c>
      <c r="AP73" s="207" t="s">
        <v>69</v>
      </c>
      <c r="AQ73" s="207" t="s">
        <v>69</v>
      </c>
      <c r="AR73" s="207" t="s">
        <v>69</v>
      </c>
      <c r="AS73" s="207" t="s">
        <v>69</v>
      </c>
      <c r="AT73" s="207" t="s">
        <v>69</v>
      </c>
      <c r="AU73" s="207" t="s">
        <v>69</v>
      </c>
      <c r="AV73" s="207" t="s">
        <v>69</v>
      </c>
      <c r="AW73" s="207" t="s">
        <v>69</v>
      </c>
      <c r="AX73" s="207" t="s">
        <v>69</v>
      </c>
      <c r="AY73" s="207" t="s">
        <v>69</v>
      </c>
      <c r="AZ73" s="207" t="s">
        <v>69</v>
      </c>
      <c r="BA73" s="207" t="s">
        <v>69</v>
      </c>
      <c r="BB73" s="207" t="s">
        <v>69</v>
      </c>
      <c r="BC73" s="207" t="s">
        <v>69</v>
      </c>
      <c r="BD73" s="207" t="s">
        <v>69</v>
      </c>
      <c r="BE73" s="207" t="s">
        <v>69</v>
      </c>
      <c r="BF73" s="207" t="s">
        <v>69</v>
      </c>
      <c r="BG73" s="207" t="s">
        <v>69</v>
      </c>
      <c r="BH73" s="207" t="s">
        <v>69</v>
      </c>
      <c r="BI73" s="207" t="s">
        <v>69</v>
      </c>
      <c r="BJ73" s="207" t="s">
        <v>69</v>
      </c>
      <c r="BK73" s="207" t="s">
        <v>69</v>
      </c>
      <c r="BL73" s="207" t="s">
        <v>69</v>
      </c>
      <c r="BM73" s="207" t="s">
        <v>69</v>
      </c>
      <c r="BN73" s="207" t="s">
        <v>69</v>
      </c>
      <c r="BO73" s="207" t="s">
        <v>69</v>
      </c>
      <c r="BP73" s="207" t="s">
        <v>69</v>
      </c>
      <c r="BQ73" s="207" t="s">
        <v>69</v>
      </c>
      <c r="BR73" s="207" t="s">
        <v>69</v>
      </c>
      <c r="BS73" s="207" t="s">
        <v>69</v>
      </c>
      <c r="BT73" s="207" t="s">
        <v>69</v>
      </c>
      <c r="BU73" s="207" t="s">
        <v>69</v>
      </c>
      <c r="BV73" s="207" t="s">
        <v>69</v>
      </c>
      <c r="BW73" s="207" t="s">
        <v>69</v>
      </c>
      <c r="BX73" s="207" t="s">
        <v>69</v>
      </c>
      <c r="BY73" s="207" t="s">
        <v>69</v>
      </c>
      <c r="BZ73" s="207" t="s">
        <v>69</v>
      </c>
      <c r="CA73" s="207" t="s">
        <v>69</v>
      </c>
      <c r="CB73" s="207" t="s">
        <v>69</v>
      </c>
      <c r="CC73" s="207" t="s">
        <v>69</v>
      </c>
      <c r="CD73" s="207" t="s">
        <v>69</v>
      </c>
      <c r="CE73" s="207" t="s">
        <v>69</v>
      </c>
      <c r="CF73" s="207" t="s">
        <v>69</v>
      </c>
      <c r="CG73" s="207" t="s">
        <v>69</v>
      </c>
      <c r="CH73" s="207" t="s">
        <v>69</v>
      </c>
      <c r="CI73" s="207" t="s">
        <v>69</v>
      </c>
      <c r="CJ73" s="207" t="s">
        <v>69</v>
      </c>
      <c r="CK73" s="207" t="s">
        <v>69</v>
      </c>
      <c r="CL73" s="207" t="s">
        <v>69</v>
      </c>
      <c r="CM73" s="207" t="s">
        <v>69</v>
      </c>
      <c r="CN73" s="207" t="s">
        <v>69</v>
      </c>
      <c r="CO73" s="207" t="s">
        <v>69</v>
      </c>
      <c r="CP73" s="207" t="s">
        <v>69</v>
      </c>
      <c r="CQ73" s="207" t="s">
        <v>69</v>
      </c>
      <c r="CR73" s="207" t="s">
        <v>69</v>
      </c>
      <c r="CS73" s="207" t="s">
        <v>69</v>
      </c>
      <c r="CT73" s="207" t="s">
        <v>69</v>
      </c>
      <c r="CU73" s="207" t="s">
        <v>69</v>
      </c>
      <c r="CV73" s="207" t="s">
        <v>69</v>
      </c>
      <c r="CW73" s="207" t="s">
        <v>69</v>
      </c>
      <c r="CX73" s="207" t="s">
        <v>69</v>
      </c>
      <c r="CY73" s="207" t="s">
        <v>69</v>
      </c>
      <c r="CZ73" s="207" t="s">
        <v>69</v>
      </c>
      <c r="DA73" s="207" t="s">
        <v>69</v>
      </c>
      <c r="DB73" s="207" t="s">
        <v>69</v>
      </c>
      <c r="DC73" s="207" t="s">
        <v>69</v>
      </c>
      <c r="DD73" s="207" t="s">
        <v>69</v>
      </c>
      <c r="DE73" s="207" t="s">
        <v>69</v>
      </c>
      <c r="DF73" s="207" t="s">
        <v>69</v>
      </c>
      <c r="DG73" s="207" t="s">
        <v>69</v>
      </c>
      <c r="DH73" s="207" t="s">
        <v>69</v>
      </c>
      <c r="DI73" s="207" t="s">
        <v>69</v>
      </c>
      <c r="DJ73" s="207" t="s">
        <v>69</v>
      </c>
      <c r="DK73" s="207" t="s">
        <v>69</v>
      </c>
      <c r="DL73" s="207" t="s">
        <v>69</v>
      </c>
      <c r="DM73" s="207" t="s">
        <v>69</v>
      </c>
      <c r="DN73" s="207" t="s">
        <v>69</v>
      </c>
      <c r="DO73" s="207" t="s">
        <v>69</v>
      </c>
      <c r="DP73" s="207" t="s">
        <v>69</v>
      </c>
      <c r="DQ73" s="207" t="s">
        <v>69</v>
      </c>
      <c r="DR73" s="207" t="s">
        <v>26</v>
      </c>
      <c r="DS73" s="207" t="s">
        <v>26</v>
      </c>
      <c r="DT73" s="207" t="s">
        <v>26</v>
      </c>
      <c r="DU73" s="207" t="s">
        <v>26</v>
      </c>
      <c r="DV73" s="207" t="s">
        <v>26</v>
      </c>
      <c r="DW73" s="207" t="s">
        <v>27</v>
      </c>
      <c r="DX73" s="207" t="s">
        <v>26</v>
      </c>
      <c r="DY73" s="207" t="s">
        <v>26</v>
      </c>
      <c r="DZ73" s="207" t="s">
        <v>27</v>
      </c>
      <c r="EA73" s="207" t="s">
        <v>26</v>
      </c>
      <c r="EB73" s="207" t="s">
        <v>26</v>
      </c>
      <c r="EC73" s="207" t="s">
        <v>27</v>
      </c>
      <c r="ED73" s="207" t="s">
        <v>27</v>
      </c>
      <c r="EE73" s="207" t="s">
        <v>26</v>
      </c>
      <c r="EF73" s="207" t="s">
        <v>27</v>
      </c>
      <c r="EG73" s="207" t="s">
        <v>26</v>
      </c>
      <c r="EH73" s="207" t="s">
        <v>26</v>
      </c>
      <c r="EI73" s="207" t="s">
        <v>27</v>
      </c>
      <c r="EJ73" s="207" t="s">
        <v>27</v>
      </c>
      <c r="EK73" s="207" t="s">
        <v>26</v>
      </c>
      <c r="EL73" s="207" t="s">
        <v>26</v>
      </c>
      <c r="EM73" s="207" t="s">
        <v>26</v>
      </c>
      <c r="EN73" s="207" t="s">
        <v>26</v>
      </c>
      <c r="EO73" s="207" t="s">
        <v>26</v>
      </c>
      <c r="EP73" s="207" t="s">
        <v>26</v>
      </c>
      <c r="EQ73" s="207" t="s">
        <v>26</v>
      </c>
      <c r="ER73" s="207" t="s">
        <v>27</v>
      </c>
      <c r="ES73" s="207" t="s">
        <v>26</v>
      </c>
      <c r="ET73" s="207" t="s">
        <v>26</v>
      </c>
      <c r="EU73" s="207" t="s">
        <v>27</v>
      </c>
      <c r="EV73" s="207" t="s">
        <v>26</v>
      </c>
      <c r="EW73" s="207" t="s">
        <v>26</v>
      </c>
      <c r="EX73" s="207" t="s">
        <v>27</v>
      </c>
      <c r="EY73" s="207" t="s">
        <v>26</v>
      </c>
      <c r="EZ73" s="207" t="s">
        <v>26</v>
      </c>
      <c r="FA73" s="207" t="s">
        <v>27</v>
      </c>
      <c r="FB73" s="207" t="s">
        <v>26</v>
      </c>
      <c r="FC73" s="207" t="s">
        <v>26</v>
      </c>
      <c r="FD73" s="207" t="s">
        <v>26</v>
      </c>
      <c r="FE73" s="207" t="s">
        <v>26</v>
      </c>
      <c r="FF73" s="207" t="s">
        <v>26</v>
      </c>
      <c r="FG73" s="207" t="s">
        <v>26</v>
      </c>
      <c r="FH73" s="207" t="s">
        <v>26</v>
      </c>
      <c r="FI73" s="207" t="s">
        <v>26</v>
      </c>
      <c r="FJ73" s="207" t="s">
        <v>26</v>
      </c>
      <c r="FK73" s="207" t="s">
        <v>26</v>
      </c>
      <c r="FL73" s="207" t="s">
        <v>26</v>
      </c>
      <c r="FM73" s="207" t="s">
        <v>26</v>
      </c>
      <c r="FN73" s="207" t="s">
        <v>26</v>
      </c>
      <c r="FO73" s="207" t="s">
        <v>26</v>
      </c>
      <c r="FP73" s="207" t="s">
        <v>26</v>
      </c>
      <c r="FQ73" s="207" t="s">
        <v>26</v>
      </c>
      <c r="FR73" s="207" t="s">
        <v>26</v>
      </c>
      <c r="FS73" s="207" t="s">
        <v>26</v>
      </c>
      <c r="FT73" s="207" t="s">
        <v>26</v>
      </c>
      <c r="FU73" s="207" t="s">
        <v>26</v>
      </c>
      <c r="FV73" s="207" t="s">
        <v>26</v>
      </c>
      <c r="FW73" s="207" t="s">
        <v>26</v>
      </c>
      <c r="FX73" s="207" t="s">
        <v>26</v>
      </c>
      <c r="FY73" s="207" t="s">
        <v>27</v>
      </c>
      <c r="FZ73" s="207" t="s">
        <v>26</v>
      </c>
      <c r="GA73" s="207" t="s">
        <v>26</v>
      </c>
      <c r="GB73" s="207" t="s">
        <v>26</v>
      </c>
      <c r="GC73" s="207" t="s">
        <v>27</v>
      </c>
      <c r="GD73" s="207" t="s">
        <v>26</v>
      </c>
      <c r="GE73" s="207" t="s">
        <v>26</v>
      </c>
      <c r="GF73" s="207" t="s">
        <v>26</v>
      </c>
      <c r="GG73" s="207" t="s">
        <v>26</v>
      </c>
      <c r="GH73" s="207" t="s">
        <v>26</v>
      </c>
      <c r="GI73" s="207" t="s">
        <v>26</v>
      </c>
      <c r="GJ73" s="207" t="s">
        <v>26</v>
      </c>
      <c r="GK73" s="207" t="s">
        <v>26</v>
      </c>
      <c r="GL73" s="207" t="s">
        <v>26</v>
      </c>
      <c r="GM73" s="207" t="s">
        <v>26</v>
      </c>
      <c r="GN73" s="207" t="s">
        <v>26</v>
      </c>
      <c r="GO73" s="207" t="s">
        <v>26</v>
      </c>
      <c r="GP73" s="207" t="s">
        <v>26</v>
      </c>
      <c r="GQ73" s="207" t="s">
        <v>26</v>
      </c>
      <c r="GR73" s="207" t="s">
        <v>26</v>
      </c>
      <c r="GS73" s="207" t="s">
        <v>26</v>
      </c>
      <c r="GT73" s="207" t="s">
        <v>26</v>
      </c>
      <c r="GU73" s="207" t="s">
        <v>26</v>
      </c>
      <c r="GV73" s="207" t="s">
        <v>26</v>
      </c>
      <c r="GW73" s="207" t="s">
        <v>26</v>
      </c>
      <c r="GX73" s="207" t="s">
        <v>26</v>
      </c>
      <c r="GY73" s="207" t="s">
        <v>26</v>
      </c>
      <c r="GZ73" s="207" t="s">
        <v>26</v>
      </c>
      <c r="HA73" s="207" t="s">
        <v>26</v>
      </c>
      <c r="HB73" s="207" t="s">
        <v>26</v>
      </c>
      <c r="HC73" s="207" t="s">
        <v>26</v>
      </c>
      <c r="HD73" s="207" t="s">
        <v>26</v>
      </c>
      <c r="HE73" s="207" t="s">
        <v>26</v>
      </c>
      <c r="HF73" s="207" t="s">
        <v>26</v>
      </c>
      <c r="HG73" s="207" t="s">
        <v>26</v>
      </c>
      <c r="HH73" s="207" t="s">
        <v>27</v>
      </c>
      <c r="HI73" s="207" t="s">
        <v>26</v>
      </c>
      <c r="HJ73" s="207" t="s">
        <v>26</v>
      </c>
      <c r="HK73" s="207" t="s">
        <v>27</v>
      </c>
      <c r="HL73" s="207" t="s">
        <v>26</v>
      </c>
      <c r="HM73" s="207" t="s">
        <v>26</v>
      </c>
      <c r="HN73" s="207" t="s">
        <v>26</v>
      </c>
      <c r="HO73" s="207" t="s">
        <v>26</v>
      </c>
      <c r="HP73" s="207" t="s">
        <v>26</v>
      </c>
      <c r="HQ73" s="207" t="s">
        <v>26</v>
      </c>
      <c r="HR73" s="207" t="s">
        <v>26</v>
      </c>
      <c r="HS73" s="207" t="s">
        <v>26</v>
      </c>
      <c r="HT73" s="207" t="s">
        <v>26</v>
      </c>
      <c r="HU73" s="207" t="s">
        <v>26</v>
      </c>
      <c r="HV73" s="207" t="s">
        <v>26</v>
      </c>
      <c r="HW73" s="207" t="s">
        <v>26</v>
      </c>
      <c r="HX73" s="207" t="s">
        <v>26</v>
      </c>
      <c r="HY73" s="207" t="s">
        <v>26</v>
      </c>
      <c r="HZ73" s="207" t="s">
        <v>27</v>
      </c>
      <c r="IA73" s="207" t="s">
        <v>26</v>
      </c>
      <c r="IB73" s="207" t="s">
        <v>26</v>
      </c>
      <c r="IC73" s="207" t="s">
        <v>26</v>
      </c>
      <c r="ID73" s="207" t="s">
        <v>26</v>
      </c>
      <c r="IE73" s="207" t="s">
        <v>26</v>
      </c>
      <c r="IF73" s="207" t="s">
        <v>26</v>
      </c>
      <c r="IG73" s="207" t="s">
        <v>26</v>
      </c>
      <c r="IH73" s="207" t="s">
        <v>26</v>
      </c>
      <c r="II73" s="207" t="s">
        <v>26</v>
      </c>
      <c r="IJ73" s="207" t="s">
        <v>27</v>
      </c>
      <c r="IK73" s="207" t="s">
        <v>26</v>
      </c>
      <c r="IL73" s="207" t="s">
        <v>26</v>
      </c>
      <c r="IM73" s="207" t="s">
        <v>26</v>
      </c>
      <c r="IN73" s="207" t="s">
        <v>15</v>
      </c>
      <c r="IO73" s="207" t="s">
        <v>26</v>
      </c>
      <c r="IP73" s="207" t="s">
        <v>26</v>
      </c>
      <c r="IQ73" s="207" t="s">
        <v>26</v>
      </c>
      <c r="IR73" s="207" t="s">
        <v>15</v>
      </c>
      <c r="IS73" s="207" t="s">
        <v>26</v>
      </c>
      <c r="IT73" s="207" t="s">
        <v>26</v>
      </c>
      <c r="IU73" s="207" t="s">
        <v>26</v>
      </c>
      <c r="IV73" s="207" t="s">
        <v>26</v>
      </c>
      <c r="IW73" s="207" t="s">
        <v>26</v>
      </c>
      <c r="IX73" s="207" t="s">
        <v>26</v>
      </c>
      <c r="IY73" s="207" t="s">
        <v>26</v>
      </c>
      <c r="IZ73" s="207" t="s">
        <v>26</v>
      </c>
      <c r="JA73" s="207" t="s">
        <v>26</v>
      </c>
      <c r="JB73" s="207" t="s">
        <v>26</v>
      </c>
      <c r="JC73" s="207" t="s">
        <v>26</v>
      </c>
      <c r="JD73" s="207" t="s">
        <v>26</v>
      </c>
      <c r="JE73" s="207" t="s">
        <v>26</v>
      </c>
      <c r="JF73" s="207" t="s">
        <v>26</v>
      </c>
      <c r="JG73" s="207" t="s">
        <v>26</v>
      </c>
      <c r="JH73" s="207" t="s">
        <v>26</v>
      </c>
      <c r="JI73" s="207" t="s">
        <v>27</v>
      </c>
      <c r="JJ73" s="207" t="s">
        <v>26</v>
      </c>
      <c r="JK73" s="207" t="s">
        <v>26</v>
      </c>
      <c r="JL73" s="207" t="s">
        <v>26</v>
      </c>
      <c r="JM73" s="207" t="s">
        <v>26</v>
      </c>
      <c r="JN73" s="207" t="s">
        <v>26</v>
      </c>
      <c r="JO73" s="207" t="s">
        <v>26</v>
      </c>
      <c r="JP73" s="207" t="s">
        <v>26</v>
      </c>
      <c r="JQ73" s="207" t="s">
        <v>26</v>
      </c>
      <c r="JR73" s="207" t="s">
        <v>26</v>
      </c>
      <c r="JS73" s="207" t="s">
        <v>26</v>
      </c>
      <c r="JT73" s="207" t="s">
        <v>26</v>
      </c>
      <c r="JU73" s="207" t="s">
        <v>26</v>
      </c>
      <c r="JV73" s="207" t="s">
        <v>27</v>
      </c>
      <c r="JW73" s="207" t="s">
        <v>26</v>
      </c>
      <c r="JX73" s="207" t="s">
        <v>26</v>
      </c>
      <c r="JY73" s="207" t="s">
        <v>26</v>
      </c>
      <c r="JZ73" s="207" t="s">
        <v>26</v>
      </c>
      <c r="KA73" s="207" t="s">
        <v>26</v>
      </c>
      <c r="KB73" s="207" t="s">
        <v>26</v>
      </c>
      <c r="KC73" s="207" t="s">
        <v>26</v>
      </c>
      <c r="KD73" s="207" t="s">
        <v>27</v>
      </c>
      <c r="KE73" s="207" t="s">
        <v>26</v>
      </c>
      <c r="KF73" s="207" t="s">
        <v>26</v>
      </c>
      <c r="KG73" s="207" t="s">
        <v>26</v>
      </c>
      <c r="KH73" s="207" t="s">
        <v>27</v>
      </c>
      <c r="KI73" s="207" t="s">
        <v>26</v>
      </c>
      <c r="KJ73" s="207" t="s">
        <v>26</v>
      </c>
      <c r="KK73" s="207" t="s">
        <v>26</v>
      </c>
      <c r="KL73" s="207" t="s">
        <v>26</v>
      </c>
      <c r="KM73" s="207" t="s">
        <v>27</v>
      </c>
      <c r="KN73" s="207" t="s">
        <v>26</v>
      </c>
      <c r="KO73" s="207" t="s">
        <v>26</v>
      </c>
      <c r="KP73" s="207" t="s">
        <v>26</v>
      </c>
      <c r="KQ73" s="207" t="s">
        <v>26</v>
      </c>
      <c r="KR73" s="207" t="s">
        <v>26</v>
      </c>
      <c r="KS73" s="207" t="s">
        <v>26</v>
      </c>
      <c r="KT73" s="207" t="s">
        <v>26</v>
      </c>
      <c r="KU73" s="207" t="s">
        <v>27</v>
      </c>
      <c r="KV73" s="207" t="s">
        <v>26</v>
      </c>
      <c r="KW73" s="207" t="s">
        <v>26</v>
      </c>
      <c r="KX73" s="207" t="s">
        <v>26</v>
      </c>
      <c r="KY73" s="207" t="s">
        <v>27</v>
      </c>
      <c r="KZ73" s="207" t="s">
        <v>26</v>
      </c>
      <c r="LA73" s="207" t="s">
        <v>26</v>
      </c>
      <c r="LB73" s="207" t="s">
        <v>26</v>
      </c>
      <c r="LC73" s="207" t="s">
        <v>26</v>
      </c>
      <c r="LD73" s="207" t="s">
        <v>27</v>
      </c>
      <c r="LE73" s="207" t="s">
        <v>26</v>
      </c>
      <c r="LF73" s="207" t="s">
        <v>26</v>
      </c>
      <c r="LG73" s="207" t="s">
        <v>26</v>
      </c>
      <c r="LH73" s="207" t="s">
        <v>26</v>
      </c>
      <c r="LI73" s="207" t="s">
        <v>26</v>
      </c>
      <c r="LJ73" s="207" t="s">
        <v>26</v>
      </c>
      <c r="LK73" s="207" t="s">
        <v>26</v>
      </c>
      <c r="LL73" s="207" t="s">
        <v>26</v>
      </c>
      <c r="LM73" s="207" t="s">
        <v>26</v>
      </c>
      <c r="LN73" s="207" t="s">
        <v>27</v>
      </c>
      <c r="LO73" s="207" t="s">
        <v>26</v>
      </c>
      <c r="LP73" s="207" t="s">
        <v>26</v>
      </c>
      <c r="LQ73" s="207" t="s">
        <v>26</v>
      </c>
      <c r="LR73" s="207" t="s">
        <v>26</v>
      </c>
      <c r="LS73" s="207" t="s">
        <v>26</v>
      </c>
      <c r="LT73" s="207" t="s">
        <v>26</v>
      </c>
      <c r="LU73" s="207" t="s">
        <v>26</v>
      </c>
      <c r="LV73" s="207" t="s">
        <v>26</v>
      </c>
      <c r="LW73" s="207" t="s">
        <v>27</v>
      </c>
      <c r="LX73" s="207" t="s">
        <v>26</v>
      </c>
      <c r="LY73" s="207" t="s">
        <v>26</v>
      </c>
      <c r="LZ73" s="207" t="s">
        <v>26</v>
      </c>
      <c r="MA73" s="207" t="s">
        <v>26</v>
      </c>
      <c r="MB73" s="207" t="s">
        <v>26</v>
      </c>
      <c r="MC73" s="207" t="s">
        <v>27</v>
      </c>
      <c r="MD73" s="207" t="s">
        <v>27</v>
      </c>
      <c r="ME73" s="207" t="s">
        <v>26</v>
      </c>
      <c r="MF73" s="207" t="s">
        <v>26</v>
      </c>
      <c r="MG73" s="207" t="s">
        <v>26</v>
      </c>
      <c r="MH73" s="207" t="s">
        <v>26</v>
      </c>
      <c r="MI73" s="207" t="s">
        <v>26</v>
      </c>
      <c r="MJ73" s="207" t="s">
        <v>26</v>
      </c>
      <c r="MK73" s="207" t="s">
        <v>26</v>
      </c>
      <c r="ML73" s="207" t="s">
        <v>26</v>
      </c>
      <c r="MM73" s="207" t="s">
        <v>26</v>
      </c>
      <c r="MN73" s="207" t="s">
        <v>27</v>
      </c>
      <c r="MO73" s="207" t="s">
        <v>26</v>
      </c>
      <c r="MP73" s="207" t="s">
        <v>26</v>
      </c>
      <c r="MQ73" s="207" t="s">
        <v>26</v>
      </c>
      <c r="MR73" s="207" t="s">
        <v>26</v>
      </c>
      <c r="MS73" s="207" t="s">
        <v>26</v>
      </c>
      <c r="MT73" s="207" t="s">
        <v>26</v>
      </c>
      <c r="MU73" s="207" t="s">
        <v>26</v>
      </c>
      <c r="MV73" s="207" t="s">
        <v>26</v>
      </c>
      <c r="MW73" s="207" t="s">
        <v>27</v>
      </c>
      <c r="MX73" s="207" t="s">
        <v>26</v>
      </c>
      <c r="MY73" s="207" t="s">
        <v>26</v>
      </c>
      <c r="MZ73" s="207" t="s">
        <v>27</v>
      </c>
      <c r="NA73" s="207" t="s">
        <v>26</v>
      </c>
      <c r="NB73" s="207" t="s">
        <v>26</v>
      </c>
      <c r="NC73" s="207" t="s">
        <v>26</v>
      </c>
      <c r="ND73" s="207" t="s">
        <v>26</v>
      </c>
      <c r="NE73" s="207" t="s">
        <v>26</v>
      </c>
      <c r="NF73" s="207" t="s">
        <v>26</v>
      </c>
      <c r="NG73" s="207" t="s">
        <v>26</v>
      </c>
      <c r="NH73" s="207" t="s">
        <v>26</v>
      </c>
      <c r="NI73" s="207" t="s">
        <v>26</v>
      </c>
      <c r="NJ73" s="207" t="s">
        <v>27</v>
      </c>
      <c r="NK73" s="207" t="s">
        <v>26</v>
      </c>
      <c r="NL73" s="207" t="s">
        <v>26</v>
      </c>
      <c r="NM73" s="207" t="s">
        <v>26</v>
      </c>
      <c r="NN73" s="207" t="s">
        <v>27</v>
      </c>
      <c r="NO73" s="207" t="s">
        <v>26</v>
      </c>
      <c r="NP73" s="207" t="s">
        <v>26</v>
      </c>
      <c r="NQ73" s="207" t="s">
        <v>26</v>
      </c>
      <c r="NR73" s="207" t="s">
        <v>26</v>
      </c>
      <c r="NS73" s="207" t="s">
        <v>26</v>
      </c>
      <c r="NT73" s="207" t="s">
        <v>26</v>
      </c>
      <c r="NU73" s="207" t="s">
        <v>26</v>
      </c>
      <c r="NV73" s="207" t="s">
        <v>26</v>
      </c>
      <c r="NW73" s="207" t="s">
        <v>26</v>
      </c>
      <c r="NX73" s="207" t="s">
        <v>26</v>
      </c>
      <c r="NY73" s="207" t="s">
        <v>26</v>
      </c>
      <c r="NZ73" s="207" t="s">
        <v>26</v>
      </c>
      <c r="OA73" s="207" t="s">
        <v>26</v>
      </c>
      <c r="OB73" s="207" t="s">
        <v>26</v>
      </c>
      <c r="OC73" s="207" t="s">
        <v>26</v>
      </c>
      <c r="OD73" s="207" t="s">
        <v>26</v>
      </c>
      <c r="OE73" s="207" t="s">
        <v>26</v>
      </c>
      <c r="OF73" s="207" t="s">
        <v>26</v>
      </c>
      <c r="OG73" s="207" t="s">
        <v>26</v>
      </c>
      <c r="OH73" s="207" t="s">
        <v>26</v>
      </c>
      <c r="OI73" s="207" t="s">
        <v>26</v>
      </c>
      <c r="OJ73" s="207" t="s">
        <v>26</v>
      </c>
      <c r="OK73" s="207" t="s">
        <v>26</v>
      </c>
      <c r="OL73" s="207" t="s">
        <v>26</v>
      </c>
      <c r="OM73" s="207" t="s">
        <v>26</v>
      </c>
      <c r="ON73" s="207">
        <v>0</v>
      </c>
      <c r="OO73" s="207" t="s">
        <v>15</v>
      </c>
      <c r="OP73" s="207" t="s">
        <v>26</v>
      </c>
      <c r="OQ73" s="207" t="s">
        <v>15</v>
      </c>
      <c r="OR73" s="207" t="s">
        <v>26</v>
      </c>
      <c r="OS73" s="207" t="s">
        <v>26</v>
      </c>
      <c r="OT73" s="207" t="s">
        <v>69</v>
      </c>
      <c r="OU73" s="207" t="s">
        <v>69</v>
      </c>
      <c r="OV73" s="207" t="s">
        <v>69</v>
      </c>
      <c r="OW73" s="207" t="s">
        <v>69</v>
      </c>
      <c r="OX73" s="207" t="s">
        <v>69</v>
      </c>
      <c r="OY73" s="207" t="s">
        <v>69</v>
      </c>
      <c r="OZ73" s="207" t="s">
        <v>69</v>
      </c>
      <c r="PA73" s="207" t="s">
        <v>69</v>
      </c>
      <c r="PB73" s="207" t="s">
        <v>69</v>
      </c>
      <c r="PC73" s="207" t="s">
        <v>69</v>
      </c>
      <c r="PD73" s="207" t="s">
        <v>69</v>
      </c>
      <c r="PE73" s="207" t="s">
        <v>69</v>
      </c>
      <c r="PF73" s="207" t="s">
        <v>69</v>
      </c>
      <c r="PG73" s="207" t="s">
        <v>69</v>
      </c>
      <c r="PH73" s="207" t="s">
        <v>69</v>
      </c>
      <c r="PI73" s="207" t="s">
        <v>69</v>
      </c>
      <c r="PJ73" s="207" t="s">
        <v>26</v>
      </c>
      <c r="PK73" s="207" t="s">
        <v>26</v>
      </c>
      <c r="PL73" s="207" t="s">
        <v>26</v>
      </c>
      <c r="PM73" s="207" t="s">
        <v>26</v>
      </c>
      <c r="PN73" s="207" t="s">
        <v>26</v>
      </c>
      <c r="PO73" s="207" t="s">
        <v>26</v>
      </c>
      <c r="PP73" s="207" t="s">
        <v>27</v>
      </c>
      <c r="PQ73" s="207" t="s">
        <v>26</v>
      </c>
      <c r="PR73" s="207" t="s">
        <v>26</v>
      </c>
      <c r="PS73" s="207" t="s">
        <v>27</v>
      </c>
      <c r="PT73" s="207" t="s">
        <v>26</v>
      </c>
      <c r="PU73" s="207" t="s">
        <v>26</v>
      </c>
      <c r="PV73" s="207" t="s">
        <v>69</v>
      </c>
      <c r="PW73" s="207" t="s">
        <v>69</v>
      </c>
      <c r="PX73" s="207" t="s">
        <v>69</v>
      </c>
      <c r="PY73" s="207" t="s">
        <v>69</v>
      </c>
      <c r="PZ73" s="207" t="s">
        <v>69</v>
      </c>
      <c r="QA73" s="207" t="s">
        <v>69</v>
      </c>
      <c r="QB73" s="207" t="s">
        <v>69</v>
      </c>
      <c r="QC73" s="207" t="s">
        <v>69</v>
      </c>
      <c r="QD73" s="207" t="s">
        <v>69</v>
      </c>
      <c r="QE73" s="207" t="s">
        <v>69</v>
      </c>
      <c r="QF73" s="207" t="s">
        <v>69</v>
      </c>
      <c r="QG73" s="207" t="s">
        <v>69</v>
      </c>
      <c r="QH73" s="207" t="s">
        <v>69</v>
      </c>
      <c r="QI73" s="207" t="s">
        <v>69</v>
      </c>
      <c r="QJ73" s="207" t="s">
        <v>69</v>
      </c>
      <c r="QK73" s="207" t="s">
        <v>69</v>
      </c>
      <c r="QL73" s="207" t="s">
        <v>69</v>
      </c>
      <c r="QM73" s="207" t="s">
        <v>69</v>
      </c>
      <c r="QN73" s="207" t="s">
        <v>69</v>
      </c>
      <c r="QO73" s="207" t="s">
        <v>69</v>
      </c>
      <c r="QP73" s="207" t="s">
        <v>26</v>
      </c>
      <c r="QQ73" s="207" t="s">
        <v>26</v>
      </c>
      <c r="QR73" s="207" t="s">
        <v>26</v>
      </c>
      <c r="QS73" s="207" t="s">
        <v>26</v>
      </c>
      <c r="QT73" s="207" t="s">
        <v>26</v>
      </c>
      <c r="QU73" s="207" t="s">
        <v>26</v>
      </c>
      <c r="QV73" s="207" t="s">
        <v>26</v>
      </c>
      <c r="QW73" s="207" t="s">
        <v>26</v>
      </c>
      <c r="QX73" s="207" t="s">
        <v>26</v>
      </c>
      <c r="QY73" s="207" t="s">
        <v>26</v>
      </c>
      <c r="QZ73" s="207" t="s">
        <v>26</v>
      </c>
      <c r="RA73" s="207" t="s">
        <v>26</v>
      </c>
      <c r="RB73" s="207" t="s">
        <v>26</v>
      </c>
      <c r="RC73" s="207" t="s">
        <v>26</v>
      </c>
      <c r="RD73" s="207" t="s">
        <v>26</v>
      </c>
      <c r="RE73" s="207" t="s">
        <v>26</v>
      </c>
      <c r="RF73" s="207" t="s">
        <v>26</v>
      </c>
      <c r="RG73" s="207" t="s">
        <v>26</v>
      </c>
      <c r="RH73" s="207" t="s">
        <v>26</v>
      </c>
      <c r="RI73" s="207" t="s">
        <v>26</v>
      </c>
      <c r="RJ73" s="207" t="s">
        <v>26</v>
      </c>
      <c r="RK73" s="207" t="s">
        <v>26</v>
      </c>
      <c r="RL73" s="207" t="s">
        <v>26</v>
      </c>
      <c r="RM73" s="207" t="s">
        <v>26</v>
      </c>
      <c r="RN73" s="207" t="s">
        <v>26</v>
      </c>
      <c r="RO73" s="207" t="s">
        <v>26</v>
      </c>
      <c r="RP73" s="207" t="s">
        <v>26</v>
      </c>
      <c r="RQ73" s="207" t="s">
        <v>26</v>
      </c>
      <c r="RR73" s="207" t="s">
        <v>26</v>
      </c>
      <c r="RS73" s="207" t="s">
        <v>26</v>
      </c>
      <c r="RT73" s="207" t="s">
        <v>26</v>
      </c>
      <c r="RU73" s="207" t="s">
        <v>26</v>
      </c>
      <c r="RV73" s="207" t="s">
        <v>27</v>
      </c>
      <c r="RW73" s="207" t="s">
        <v>26</v>
      </c>
      <c r="RX73" s="207" t="s">
        <v>26</v>
      </c>
      <c r="RY73" s="207">
        <v>0</v>
      </c>
      <c r="RZ73" s="207" t="s">
        <v>26</v>
      </c>
      <c r="SA73" s="207" t="s">
        <v>26</v>
      </c>
      <c r="SB73" s="207" t="s">
        <v>26</v>
      </c>
      <c r="SC73" s="207" t="s">
        <v>26</v>
      </c>
      <c r="SD73" s="207" t="s">
        <v>26</v>
      </c>
      <c r="SE73" s="207" t="s">
        <v>26</v>
      </c>
      <c r="SF73" s="207" t="s">
        <v>26</v>
      </c>
      <c r="SG73" s="207" t="s">
        <v>26</v>
      </c>
      <c r="SH73" s="207" t="s">
        <v>26</v>
      </c>
      <c r="SI73" s="207" t="s">
        <v>26</v>
      </c>
      <c r="SJ73" s="207" t="s">
        <v>15</v>
      </c>
      <c r="SK73" s="207" t="s">
        <v>26</v>
      </c>
      <c r="SL73" s="207" t="s">
        <v>26</v>
      </c>
      <c r="SM73" s="207" t="s">
        <v>26</v>
      </c>
      <c r="SN73" s="207" t="s">
        <v>26</v>
      </c>
      <c r="SO73" s="207" t="s">
        <v>26</v>
      </c>
      <c r="SP73" s="207" t="s">
        <v>26</v>
      </c>
      <c r="SQ73" s="207" t="s">
        <v>26</v>
      </c>
      <c r="SR73" s="207" t="s">
        <v>26</v>
      </c>
      <c r="SS73" s="207" t="s">
        <v>26</v>
      </c>
      <c r="ST73" s="207" t="s">
        <v>27</v>
      </c>
      <c r="SU73" s="207" t="s">
        <v>26</v>
      </c>
      <c r="SV73" s="207" t="s">
        <v>26</v>
      </c>
      <c r="SW73" s="207" t="s">
        <v>26</v>
      </c>
      <c r="SX73" s="207" t="s">
        <v>26</v>
      </c>
      <c r="SY73" s="207" t="s">
        <v>26</v>
      </c>
      <c r="SZ73" s="207" t="s">
        <v>26</v>
      </c>
      <c r="TA73" s="207" t="s">
        <v>26</v>
      </c>
      <c r="TB73" s="207" t="s">
        <v>26</v>
      </c>
      <c r="TC73" s="207" t="s">
        <v>26</v>
      </c>
      <c r="TD73" s="207" t="s">
        <v>26</v>
      </c>
      <c r="TE73" s="207" t="s">
        <v>26</v>
      </c>
      <c r="TF73" s="207" t="s">
        <v>26</v>
      </c>
      <c r="TG73" s="207" t="s">
        <v>26</v>
      </c>
      <c r="TH73" s="207" t="s">
        <v>26</v>
      </c>
      <c r="TI73" s="207" t="s">
        <v>26</v>
      </c>
      <c r="TJ73" s="207" t="s">
        <v>26</v>
      </c>
      <c r="TK73" s="207" t="s">
        <v>26</v>
      </c>
      <c r="TL73" s="207" t="s">
        <v>26</v>
      </c>
      <c r="TM73" s="207" t="s">
        <v>26</v>
      </c>
      <c r="TN73" s="207" t="s">
        <v>26</v>
      </c>
      <c r="TO73" s="207" t="s">
        <v>26</v>
      </c>
      <c r="TP73" s="207" t="s">
        <v>26</v>
      </c>
      <c r="TQ73" s="207" t="s">
        <v>26</v>
      </c>
      <c r="TR73" s="207" t="s">
        <v>26</v>
      </c>
      <c r="TS73" s="207" t="s">
        <v>26</v>
      </c>
      <c r="TT73" s="207" t="s">
        <v>26</v>
      </c>
      <c r="TU73" s="207" t="s">
        <v>26</v>
      </c>
      <c r="TV73" s="207" t="s">
        <v>26</v>
      </c>
      <c r="TW73" s="207" t="s">
        <v>26</v>
      </c>
      <c r="TX73" s="207" t="s">
        <v>26</v>
      </c>
      <c r="TY73" s="207" t="s">
        <v>26</v>
      </c>
      <c r="TZ73" s="207" t="s">
        <v>26</v>
      </c>
      <c r="UA73" s="207" t="s">
        <v>26</v>
      </c>
      <c r="UB73" s="207" t="s">
        <v>26</v>
      </c>
      <c r="UC73" s="207" t="s">
        <v>26</v>
      </c>
      <c r="UD73" s="207" t="s">
        <v>26</v>
      </c>
      <c r="UE73" s="207" t="s">
        <v>26</v>
      </c>
      <c r="UF73" s="207" t="s">
        <v>26</v>
      </c>
      <c r="UG73" s="207" t="s">
        <v>26</v>
      </c>
      <c r="UH73" s="207" t="s">
        <v>26</v>
      </c>
      <c r="UI73" s="207" t="s">
        <v>26</v>
      </c>
      <c r="UJ73" s="207" t="s">
        <v>26</v>
      </c>
      <c r="UK73" s="207" t="s">
        <v>26</v>
      </c>
      <c r="UL73" s="207" t="s">
        <v>26</v>
      </c>
      <c r="UM73" s="207" t="s">
        <v>26</v>
      </c>
      <c r="UN73" s="207" t="s">
        <v>26</v>
      </c>
      <c r="UO73" s="207" t="s">
        <v>26</v>
      </c>
      <c r="UP73" s="207" t="s">
        <v>26</v>
      </c>
      <c r="UQ73" s="207" t="s">
        <v>26</v>
      </c>
      <c r="UR73" s="207" t="s">
        <v>26</v>
      </c>
      <c r="US73" s="207" t="s">
        <v>26</v>
      </c>
      <c r="UT73" s="207" t="s">
        <v>26</v>
      </c>
      <c r="UU73" s="207" t="s">
        <v>26</v>
      </c>
      <c r="UV73" s="207" t="s">
        <v>26</v>
      </c>
      <c r="UW73" s="207" t="s">
        <v>26</v>
      </c>
      <c r="UX73" s="207" t="s">
        <v>26</v>
      </c>
      <c r="UY73" s="207" t="s">
        <v>26</v>
      </c>
      <c r="UZ73" s="207" t="s">
        <v>26</v>
      </c>
      <c r="VA73" s="207" t="s">
        <v>26</v>
      </c>
      <c r="VB73" s="207" t="s">
        <v>26</v>
      </c>
      <c r="VC73" s="207" t="s">
        <v>69</v>
      </c>
      <c r="VD73" s="207" t="s">
        <v>69</v>
      </c>
      <c r="VE73" s="207" t="s">
        <v>69</v>
      </c>
      <c r="VF73" s="207" t="s">
        <v>69</v>
      </c>
      <c r="VG73" s="207" t="s">
        <v>69</v>
      </c>
      <c r="VH73" s="207" t="s">
        <v>69</v>
      </c>
      <c r="VI73" s="207" t="s">
        <v>69</v>
      </c>
      <c r="VJ73" s="207" t="s">
        <v>69</v>
      </c>
      <c r="VK73" s="207" t="s">
        <v>69</v>
      </c>
      <c r="VL73" s="207" t="s">
        <v>69</v>
      </c>
      <c r="VM73" s="207" t="s">
        <v>69</v>
      </c>
      <c r="VN73" s="207" t="s">
        <v>69</v>
      </c>
      <c r="VO73" s="207" t="s">
        <v>69</v>
      </c>
      <c r="VP73" s="207" t="s">
        <v>69</v>
      </c>
      <c r="VQ73" s="207" t="s">
        <v>69</v>
      </c>
      <c r="VR73" s="207" t="s">
        <v>69</v>
      </c>
      <c r="VS73" s="207" t="s">
        <v>69</v>
      </c>
      <c r="VT73" s="207" t="s">
        <v>69</v>
      </c>
      <c r="VU73" s="207" t="s">
        <v>69</v>
      </c>
      <c r="VV73" s="207" t="s">
        <v>69</v>
      </c>
      <c r="VW73" s="207" t="s">
        <v>69</v>
      </c>
      <c r="VX73" s="207" t="s">
        <v>69</v>
      </c>
      <c r="VY73" s="207" t="s">
        <v>69</v>
      </c>
      <c r="VZ73" s="207" t="s">
        <v>69</v>
      </c>
      <c r="WA73" s="207" t="s">
        <v>69</v>
      </c>
      <c r="WB73" s="207" t="s">
        <v>69</v>
      </c>
      <c r="WC73" s="207" t="s">
        <v>69</v>
      </c>
      <c r="WD73" s="207" t="s">
        <v>69</v>
      </c>
      <c r="WE73" s="207" t="s">
        <v>69</v>
      </c>
      <c r="WF73" s="207" t="s">
        <v>69</v>
      </c>
      <c r="WG73" s="207" t="s">
        <v>69</v>
      </c>
      <c r="WH73" s="207" t="s">
        <v>69</v>
      </c>
      <c r="WI73" s="207" t="s">
        <v>69</v>
      </c>
      <c r="WJ73" s="207" t="s">
        <v>69</v>
      </c>
      <c r="WK73" s="207" t="s">
        <v>69</v>
      </c>
      <c r="WL73" s="207" t="s">
        <v>69</v>
      </c>
      <c r="WM73" s="207" t="s">
        <v>69</v>
      </c>
      <c r="WN73" s="207" t="s">
        <v>69</v>
      </c>
      <c r="WO73" s="207" t="s">
        <v>69</v>
      </c>
      <c r="WP73" s="207" t="s">
        <v>69</v>
      </c>
      <c r="WQ73" s="207" t="s">
        <v>69</v>
      </c>
      <c r="WR73" s="207" t="s">
        <v>69</v>
      </c>
      <c r="WS73" s="207" t="s">
        <v>69</v>
      </c>
      <c r="WT73" s="207" t="s">
        <v>69</v>
      </c>
      <c r="WU73" s="207" t="s">
        <v>69</v>
      </c>
      <c r="WV73" s="207" t="s">
        <v>69</v>
      </c>
      <c r="WW73" s="207" t="s">
        <v>69</v>
      </c>
      <c r="WX73" s="207" t="s">
        <v>69</v>
      </c>
      <c r="WY73" s="207" t="s">
        <v>69</v>
      </c>
      <c r="WZ73" s="207" t="s">
        <v>69</v>
      </c>
      <c r="XA73" s="207" t="s">
        <v>69</v>
      </c>
      <c r="XB73" s="207" t="s">
        <v>69</v>
      </c>
      <c r="XC73" s="207" t="s">
        <v>69</v>
      </c>
      <c r="XD73" s="207" t="s">
        <v>69</v>
      </c>
      <c r="XE73" s="207" t="s">
        <v>69</v>
      </c>
      <c r="XF73" s="207" t="s">
        <v>26</v>
      </c>
      <c r="XG73" s="207" t="s">
        <v>26</v>
      </c>
      <c r="XH73" s="207" t="s">
        <v>26</v>
      </c>
      <c r="XI73" s="207" t="s">
        <v>26</v>
      </c>
      <c r="XJ73" s="207" t="s">
        <v>26</v>
      </c>
      <c r="XK73" s="207" t="s">
        <v>26</v>
      </c>
      <c r="XL73" s="207" t="s">
        <v>26</v>
      </c>
      <c r="XM73" s="207" t="s">
        <v>26</v>
      </c>
      <c r="XN73" s="207" t="s">
        <v>27</v>
      </c>
      <c r="XO73" s="207" t="s">
        <v>26</v>
      </c>
      <c r="XP73" s="207" t="s">
        <v>26</v>
      </c>
      <c r="XQ73" s="207" t="s">
        <v>26</v>
      </c>
      <c r="XR73" s="207" t="s">
        <v>26</v>
      </c>
      <c r="XS73" s="207" t="s">
        <v>26</v>
      </c>
      <c r="XT73" s="207" t="s">
        <v>26</v>
      </c>
      <c r="XU73" s="207" t="s">
        <v>69</v>
      </c>
      <c r="XV73" s="207" t="s">
        <v>69</v>
      </c>
      <c r="XW73" s="207" t="s">
        <v>69</v>
      </c>
      <c r="XX73" s="207" t="s">
        <v>69</v>
      </c>
      <c r="XY73" s="207" t="s">
        <v>69</v>
      </c>
      <c r="XZ73" s="207" t="s">
        <v>26</v>
      </c>
      <c r="YA73" s="207" t="s">
        <v>69</v>
      </c>
      <c r="YB73" s="207" t="s">
        <v>69</v>
      </c>
      <c r="YC73" s="207" t="s">
        <v>69</v>
      </c>
      <c r="YD73" s="207" t="s">
        <v>69</v>
      </c>
      <c r="YE73" s="207" t="s">
        <v>69</v>
      </c>
      <c r="YF73" s="207" t="s">
        <v>69</v>
      </c>
      <c r="YG73" s="207" t="s">
        <v>69</v>
      </c>
      <c r="YH73" s="207" t="s">
        <v>69</v>
      </c>
      <c r="YI73" s="207" t="s">
        <v>69</v>
      </c>
      <c r="YJ73" s="207" t="s">
        <v>69</v>
      </c>
      <c r="YK73" s="207" t="s">
        <v>69</v>
      </c>
      <c r="YL73" s="207" t="s">
        <v>69</v>
      </c>
      <c r="YM73" s="207" t="s">
        <v>69</v>
      </c>
      <c r="YN73" s="207" t="s">
        <v>69</v>
      </c>
      <c r="YO73" s="207" t="s">
        <v>69</v>
      </c>
      <c r="YP73" s="207" t="s">
        <v>69</v>
      </c>
      <c r="YQ73" s="207" t="s">
        <v>69</v>
      </c>
      <c r="YR73" s="207" t="s">
        <v>69</v>
      </c>
      <c r="YS73" s="207" t="s">
        <v>69</v>
      </c>
      <c r="YT73" s="207" t="s">
        <v>69</v>
      </c>
      <c r="YU73" s="207" t="s">
        <v>69</v>
      </c>
      <c r="YV73" s="207" t="s">
        <v>69</v>
      </c>
      <c r="YW73" s="207" t="s">
        <v>69</v>
      </c>
      <c r="YX73" s="207" t="s">
        <v>69</v>
      </c>
      <c r="YY73" s="207" t="s">
        <v>69</v>
      </c>
      <c r="YZ73" s="207" t="s">
        <v>69</v>
      </c>
      <c r="ZA73" s="207" t="s">
        <v>69</v>
      </c>
      <c r="ZB73" s="207" t="s">
        <v>69</v>
      </c>
      <c r="ZC73" s="207" t="s">
        <v>69</v>
      </c>
      <c r="ZD73" s="207" t="s">
        <v>69</v>
      </c>
      <c r="ZE73" s="207" t="s">
        <v>69</v>
      </c>
      <c r="ZF73" s="207" t="s">
        <v>69</v>
      </c>
      <c r="ZG73" s="207" t="s">
        <v>69</v>
      </c>
      <c r="ZH73" s="207" t="s">
        <v>69</v>
      </c>
      <c r="ZI73" s="207" t="s">
        <v>69</v>
      </c>
      <c r="ZJ73" s="207" t="s">
        <v>69</v>
      </c>
      <c r="ZK73" s="207" t="s">
        <v>69</v>
      </c>
      <c r="ZL73" s="207" t="s">
        <v>69</v>
      </c>
      <c r="ZM73" s="207" t="s">
        <v>69</v>
      </c>
      <c r="ZN73" s="207" t="s">
        <v>69</v>
      </c>
      <c r="ZO73" s="207" t="s">
        <v>69</v>
      </c>
      <c r="ZP73" s="207" t="s">
        <v>69</v>
      </c>
      <c r="ZQ73" s="207" t="s">
        <v>69</v>
      </c>
      <c r="ZR73" s="207" t="s">
        <v>69</v>
      </c>
      <c r="ZS73" s="207" t="s">
        <v>69</v>
      </c>
      <c r="ZT73" s="207" t="s">
        <v>69</v>
      </c>
      <c r="ZU73" s="207" t="s">
        <v>26</v>
      </c>
      <c r="ZV73" s="207" t="s">
        <v>69</v>
      </c>
      <c r="ZW73" s="207" t="s">
        <v>69</v>
      </c>
      <c r="ZX73" s="207" t="s">
        <v>69</v>
      </c>
      <c r="ZY73" s="207" t="s">
        <v>69</v>
      </c>
      <c r="ZZ73" s="207" t="s">
        <v>26</v>
      </c>
      <c r="AAA73" s="207" t="s">
        <v>158</v>
      </c>
      <c r="AAB73" s="207" t="s">
        <v>158</v>
      </c>
      <c r="AAC73" s="207" t="s">
        <v>158</v>
      </c>
      <c r="AAD73" s="207" t="s">
        <v>158</v>
      </c>
      <c r="AAE73" s="207" t="s">
        <v>158</v>
      </c>
      <c r="AAF73" s="207" t="s">
        <v>158</v>
      </c>
      <c r="AAG73" s="207" t="s">
        <v>158</v>
      </c>
      <c r="AAH73" s="207" t="s">
        <v>158</v>
      </c>
      <c r="AAI73" s="207" t="s">
        <v>158</v>
      </c>
      <c r="AAJ73" s="207" t="s">
        <v>158</v>
      </c>
      <c r="AAK73" s="207" t="s">
        <v>158</v>
      </c>
      <c r="AAL73" s="207" t="s">
        <v>158</v>
      </c>
      <c r="AAM73" s="207" t="s">
        <v>158</v>
      </c>
      <c r="AAN73" s="207" t="s">
        <v>158</v>
      </c>
      <c r="AAO73" s="207" t="s">
        <v>158</v>
      </c>
      <c r="AAP73" s="207" t="s">
        <v>158</v>
      </c>
      <c r="AAQ73" s="207" t="s">
        <v>158</v>
      </c>
      <c r="AAR73" s="207" t="s">
        <v>158</v>
      </c>
      <c r="AAS73" s="207" t="s">
        <v>158</v>
      </c>
      <c r="AAT73" s="207" t="s">
        <v>158</v>
      </c>
      <c r="AAU73" s="207" t="s">
        <v>158</v>
      </c>
      <c r="AAV73" s="207" t="s">
        <v>158</v>
      </c>
      <c r="AAW73" s="207" t="s">
        <v>158</v>
      </c>
      <c r="AAX73" s="207" t="s">
        <v>158</v>
      </c>
      <c r="AAY73" s="207" t="s">
        <v>158</v>
      </c>
      <c r="AAZ73" s="207" t="s">
        <v>158</v>
      </c>
      <c r="ABA73" s="306">
        <f>(ÜBERSICHT!K73)</f>
        <v>0</v>
      </c>
      <c r="ABB73" s="195">
        <f>(ÜBERSICHT!L73)</f>
        <v>0</v>
      </c>
      <c r="ABC73" s="206">
        <f t="shared" si="175"/>
        <v>430</v>
      </c>
      <c r="ABD73" s="34">
        <f t="shared" si="176"/>
        <v>389</v>
      </c>
      <c r="ABE73" s="34">
        <f t="shared" si="177"/>
        <v>39</v>
      </c>
      <c r="ABF73" s="34">
        <f t="shared" si="178"/>
        <v>2</v>
      </c>
      <c r="ABG73" s="34">
        <f t="shared" si="179"/>
        <v>5</v>
      </c>
      <c r="ABH73" s="34">
        <f t="shared" si="180"/>
        <v>0</v>
      </c>
      <c r="ABI73" s="34">
        <f t="shared" si="181"/>
        <v>261</v>
      </c>
      <c r="ABJ73" s="73">
        <f t="shared" si="182"/>
        <v>696</v>
      </c>
      <c r="ABK73" s="28"/>
      <c r="ABL73" s="26"/>
      <c r="ABM73" s="26"/>
      <c r="ABN73" s="26"/>
      <c r="ABO73" s="28"/>
      <c r="ABP73" s="271" t="str">
        <f>(Mitglieder!C74)</f>
        <v>Zz-party</v>
      </c>
      <c r="ABQ73" s="216">
        <f t="shared" si="103"/>
        <v>0.90465116279069768</v>
      </c>
      <c r="ABR73" s="216">
        <f t="shared" si="104"/>
        <v>1</v>
      </c>
      <c r="ABS73" s="34">
        <f t="shared" si="183"/>
        <v>20</v>
      </c>
      <c r="ABT73" s="34">
        <f t="shared" si="184"/>
        <v>0</v>
      </c>
      <c r="ABU73" s="34">
        <f t="shared" si="185"/>
        <v>0</v>
      </c>
      <c r="ABV73" s="34">
        <f t="shared" si="186"/>
        <v>0</v>
      </c>
      <c r="ABW73" s="34">
        <f t="shared" si="187"/>
        <v>0</v>
      </c>
      <c r="ABX73" s="34">
        <f t="shared" si="188"/>
        <v>11</v>
      </c>
      <c r="ABY73" s="73">
        <f t="shared" si="189"/>
        <v>31</v>
      </c>
      <c r="ABZ73" s="216">
        <f t="shared" si="105"/>
        <v>0.93333333333333335</v>
      </c>
      <c r="ACA73" s="34">
        <f t="shared" si="190"/>
        <v>28</v>
      </c>
      <c r="ACB73" s="34">
        <f t="shared" si="191"/>
        <v>1</v>
      </c>
      <c r="ACC73" s="34">
        <f t="shared" si="192"/>
        <v>1</v>
      </c>
      <c r="ACD73" s="34">
        <f t="shared" si="193"/>
        <v>1</v>
      </c>
      <c r="ACE73" s="34">
        <f t="shared" si="194"/>
        <v>0</v>
      </c>
      <c r="ACF73" s="34">
        <f t="shared" si="195"/>
        <v>0</v>
      </c>
      <c r="ACG73" s="73">
        <f t="shared" si="113"/>
        <v>31</v>
      </c>
      <c r="ACH73" s="216">
        <f t="shared" si="106"/>
        <v>0.967741935483871</v>
      </c>
      <c r="ACI73" s="34">
        <f t="shared" si="196"/>
        <v>30</v>
      </c>
      <c r="ACJ73" s="34">
        <f t="shared" si="197"/>
        <v>1</v>
      </c>
      <c r="ACK73" s="34">
        <f t="shared" si="198"/>
        <v>0</v>
      </c>
      <c r="ACL73" s="34">
        <f t="shared" si="199"/>
        <v>0</v>
      </c>
      <c r="ACM73" s="34">
        <f t="shared" si="200"/>
        <v>0</v>
      </c>
      <c r="ACN73" s="34">
        <f t="shared" si="201"/>
        <v>0</v>
      </c>
      <c r="ACO73" s="73">
        <f t="shared" si="114"/>
        <v>31</v>
      </c>
      <c r="ACP73" s="216">
        <f t="shared" si="107"/>
        <v>1</v>
      </c>
      <c r="ACQ73" s="34">
        <f t="shared" si="202"/>
        <v>30</v>
      </c>
      <c r="ACR73" s="34">
        <f t="shared" si="203"/>
        <v>0</v>
      </c>
      <c r="ACS73" s="34">
        <f t="shared" si="204"/>
        <v>0</v>
      </c>
      <c r="ACT73" s="34">
        <f t="shared" si="205"/>
        <v>0</v>
      </c>
      <c r="ACU73" s="34">
        <f t="shared" si="206"/>
        <v>0</v>
      </c>
      <c r="ACV73" s="34">
        <f t="shared" si="207"/>
        <v>0</v>
      </c>
      <c r="ACW73" s="73">
        <f t="shared" si="115"/>
        <v>30</v>
      </c>
      <c r="ACX73" s="216">
        <f t="shared" si="108"/>
        <v>1</v>
      </c>
      <c r="ACY73" s="34">
        <f t="shared" si="208"/>
        <v>5</v>
      </c>
      <c r="ACZ73" s="34">
        <f t="shared" si="209"/>
        <v>0</v>
      </c>
      <c r="ADA73" s="34">
        <f t="shared" si="210"/>
        <v>0</v>
      </c>
      <c r="ADB73" s="34">
        <f t="shared" si="211"/>
        <v>0</v>
      </c>
      <c r="ADC73" s="34">
        <f t="shared" si="212"/>
        <v>0</v>
      </c>
      <c r="ADD73" s="34">
        <f t="shared" si="213"/>
        <v>26</v>
      </c>
      <c r="ADE73" s="73">
        <f t="shared" si="116"/>
        <v>31</v>
      </c>
      <c r="ADF73" s="216">
        <f t="shared" si="109"/>
        <v>1</v>
      </c>
      <c r="ADG73" s="34">
        <f t="shared" si="214"/>
        <v>1</v>
      </c>
      <c r="ADH73" s="34">
        <f t="shared" si="215"/>
        <v>0</v>
      </c>
      <c r="ADI73" s="34">
        <f t="shared" si="216"/>
        <v>0</v>
      </c>
      <c r="ADJ73" s="34">
        <f t="shared" si="217"/>
        <v>0</v>
      </c>
      <c r="ADK73" s="34">
        <f t="shared" si="218"/>
        <v>0</v>
      </c>
      <c r="ADL73" s="34">
        <f t="shared" si="219"/>
        <v>29</v>
      </c>
      <c r="ADM73" s="73">
        <f t="shared" si="117"/>
        <v>30</v>
      </c>
      <c r="ADN73" s="216">
        <f t="shared" si="110"/>
        <v>0.93333333333333335</v>
      </c>
      <c r="ADO73" s="34">
        <f t="shared" si="220"/>
        <v>14</v>
      </c>
      <c r="ADP73" s="34">
        <f t="shared" si="221"/>
        <v>1</v>
      </c>
      <c r="ADQ73" s="34">
        <f t="shared" si="222"/>
        <v>0</v>
      </c>
      <c r="ADR73" s="34">
        <f t="shared" si="223"/>
        <v>0</v>
      </c>
      <c r="ADS73" s="34">
        <f t="shared" si="224"/>
        <v>0</v>
      </c>
      <c r="ADT73" s="34">
        <f t="shared" si="225"/>
        <v>16</v>
      </c>
      <c r="ADU73" s="73">
        <f t="shared" si="118"/>
        <v>31</v>
      </c>
      <c r="ADV73" s="216" t="e">
        <f t="shared" si="111"/>
        <v>#DIV/0!</v>
      </c>
      <c r="ADW73" s="34">
        <f t="shared" si="226"/>
        <v>0</v>
      </c>
      <c r="ADX73" s="34">
        <f t="shared" si="227"/>
        <v>0</v>
      </c>
      <c r="ADY73" s="34">
        <f t="shared" si="228"/>
        <v>0</v>
      </c>
      <c r="ADZ73" s="34">
        <f t="shared" si="229"/>
        <v>0</v>
      </c>
      <c r="AEA73" s="34">
        <f t="shared" si="230"/>
        <v>0</v>
      </c>
      <c r="AEB73" s="34">
        <f t="shared" si="231"/>
        <v>31</v>
      </c>
      <c r="AEC73" s="73">
        <f t="shared" si="119"/>
        <v>31</v>
      </c>
      <c r="AED73" s="216">
        <f t="shared" si="112"/>
        <v>1</v>
      </c>
      <c r="AEE73" s="34">
        <f t="shared" si="232"/>
        <v>2</v>
      </c>
      <c r="AEF73" s="34">
        <f t="shared" si="233"/>
        <v>0</v>
      </c>
      <c r="AEG73" s="34">
        <f t="shared" si="234"/>
        <v>0</v>
      </c>
      <c r="AEH73" s="34">
        <f t="shared" si="235"/>
        <v>0</v>
      </c>
      <c r="AEI73" s="34">
        <f t="shared" si="236"/>
        <v>0</v>
      </c>
      <c r="AEJ73" s="34">
        <f t="shared" si="237"/>
        <v>8</v>
      </c>
      <c r="AEK73" s="73">
        <f t="shared" si="120"/>
        <v>10</v>
      </c>
    </row>
    <row r="74" spans="1:817" x14ac:dyDescent="0.3">
      <c r="A74" s="200"/>
      <c r="B74" s="290"/>
      <c r="C74" s="251" t="str">
        <f>(Mitglieder!C74)</f>
        <v>Zz-party</v>
      </c>
      <c r="D74" s="171">
        <f t="shared" si="173"/>
        <v>0.91731266149870805</v>
      </c>
      <c r="E74" s="171">
        <f t="shared" si="174"/>
        <v>1</v>
      </c>
      <c r="F74" s="56"/>
      <c r="G74" s="207" t="s">
        <v>69</v>
      </c>
      <c r="H74" s="207" t="s">
        <v>69</v>
      </c>
      <c r="I74" s="207" t="s">
        <v>69</v>
      </c>
      <c r="J74" s="207" t="s">
        <v>69</v>
      </c>
      <c r="K74" s="207" t="s">
        <v>69</v>
      </c>
      <c r="L74" s="207" t="s">
        <v>69</v>
      </c>
      <c r="M74" s="207" t="s">
        <v>69</v>
      </c>
      <c r="N74" s="207" t="s">
        <v>69</v>
      </c>
      <c r="O74" s="207" t="s">
        <v>69</v>
      </c>
      <c r="P74" s="207" t="s">
        <v>69</v>
      </c>
      <c r="Q74" s="207" t="s">
        <v>69</v>
      </c>
      <c r="R74" s="207" t="s">
        <v>69</v>
      </c>
      <c r="S74" s="207" t="s">
        <v>69</v>
      </c>
      <c r="T74" s="207" t="s">
        <v>69</v>
      </c>
      <c r="U74" s="207" t="s">
        <v>69</v>
      </c>
      <c r="V74" s="207" t="s">
        <v>69</v>
      </c>
      <c r="W74" s="207" t="s">
        <v>69</v>
      </c>
      <c r="X74" s="207" t="s">
        <v>69</v>
      </c>
      <c r="Y74" s="207" t="s">
        <v>69</v>
      </c>
      <c r="Z74" s="207" t="s">
        <v>69</v>
      </c>
      <c r="AA74" s="207" t="s">
        <v>69</v>
      </c>
      <c r="AB74" s="207" t="s">
        <v>69</v>
      </c>
      <c r="AC74" s="207" t="s">
        <v>69</v>
      </c>
      <c r="AD74" s="207" t="s">
        <v>69</v>
      </c>
      <c r="AE74" s="207" t="s">
        <v>69</v>
      </c>
      <c r="AF74" s="207" t="s">
        <v>69</v>
      </c>
      <c r="AG74" s="207" t="s">
        <v>69</v>
      </c>
      <c r="AH74" s="207" t="s">
        <v>69</v>
      </c>
      <c r="AI74" s="207" t="s">
        <v>69</v>
      </c>
      <c r="AJ74" s="207" t="s">
        <v>69</v>
      </c>
      <c r="AK74" s="207" t="s">
        <v>69</v>
      </c>
      <c r="AL74" s="207" t="s">
        <v>69</v>
      </c>
      <c r="AM74" s="207" t="s">
        <v>69</v>
      </c>
      <c r="AN74" s="207" t="s">
        <v>69</v>
      </c>
      <c r="AO74" s="207" t="s">
        <v>69</v>
      </c>
      <c r="AP74" s="207" t="s">
        <v>69</v>
      </c>
      <c r="AQ74" s="207" t="s">
        <v>69</v>
      </c>
      <c r="AR74" s="207" t="s">
        <v>69</v>
      </c>
      <c r="AS74" s="207" t="s">
        <v>69</v>
      </c>
      <c r="AT74" s="207" t="s">
        <v>69</v>
      </c>
      <c r="AU74" s="207" t="s">
        <v>69</v>
      </c>
      <c r="AV74" s="207" t="s">
        <v>69</v>
      </c>
      <c r="AW74" s="207" t="s">
        <v>69</v>
      </c>
      <c r="AX74" s="207" t="s">
        <v>69</v>
      </c>
      <c r="AY74" s="207" t="s">
        <v>69</v>
      </c>
      <c r="AZ74" s="207" t="s">
        <v>69</v>
      </c>
      <c r="BA74" s="207" t="s">
        <v>69</v>
      </c>
      <c r="BB74" s="207" t="s">
        <v>69</v>
      </c>
      <c r="BC74" s="207" t="s">
        <v>69</v>
      </c>
      <c r="BD74" s="207" t="s">
        <v>69</v>
      </c>
      <c r="BE74" s="207" t="s">
        <v>69</v>
      </c>
      <c r="BF74" s="207" t="s">
        <v>69</v>
      </c>
      <c r="BG74" s="207" t="s">
        <v>69</v>
      </c>
      <c r="BH74" s="207" t="s">
        <v>69</v>
      </c>
      <c r="BI74" s="207" t="s">
        <v>69</v>
      </c>
      <c r="BJ74" s="207" t="s">
        <v>69</v>
      </c>
      <c r="BK74" s="207" t="s">
        <v>69</v>
      </c>
      <c r="BL74" s="207" t="s">
        <v>69</v>
      </c>
      <c r="BM74" s="207" t="s">
        <v>69</v>
      </c>
      <c r="BN74" s="207" t="s">
        <v>69</v>
      </c>
      <c r="BO74" s="207" t="s">
        <v>69</v>
      </c>
      <c r="BP74" s="207" t="s">
        <v>69</v>
      </c>
      <c r="BQ74" s="207" t="s">
        <v>69</v>
      </c>
      <c r="BR74" s="207" t="s">
        <v>69</v>
      </c>
      <c r="BS74" s="207" t="s">
        <v>69</v>
      </c>
      <c r="BT74" s="207" t="s">
        <v>69</v>
      </c>
      <c r="BU74" s="207" t="s">
        <v>69</v>
      </c>
      <c r="BV74" s="207" t="s">
        <v>69</v>
      </c>
      <c r="BW74" s="207" t="s">
        <v>69</v>
      </c>
      <c r="BX74" s="207" t="s">
        <v>69</v>
      </c>
      <c r="BY74" s="207" t="s">
        <v>69</v>
      </c>
      <c r="BZ74" s="207" t="s">
        <v>69</v>
      </c>
      <c r="CA74" s="207" t="s">
        <v>69</v>
      </c>
      <c r="CB74" s="207" t="s">
        <v>69</v>
      </c>
      <c r="CC74" s="207" t="s">
        <v>69</v>
      </c>
      <c r="CD74" s="207" t="s">
        <v>69</v>
      </c>
      <c r="CE74" s="207" t="s">
        <v>69</v>
      </c>
      <c r="CF74" s="207" t="s">
        <v>69</v>
      </c>
      <c r="CG74" s="207" t="s">
        <v>69</v>
      </c>
      <c r="CH74" s="207" t="s">
        <v>69</v>
      </c>
      <c r="CI74" s="207" t="s">
        <v>69</v>
      </c>
      <c r="CJ74" s="207" t="s">
        <v>69</v>
      </c>
      <c r="CK74" s="207" t="s">
        <v>69</v>
      </c>
      <c r="CL74" s="207" t="s">
        <v>69</v>
      </c>
      <c r="CM74" s="207" t="s">
        <v>69</v>
      </c>
      <c r="CN74" s="207" t="s">
        <v>69</v>
      </c>
      <c r="CO74" s="207" t="s">
        <v>69</v>
      </c>
      <c r="CP74" s="207" t="s">
        <v>69</v>
      </c>
      <c r="CQ74" s="207" t="s">
        <v>69</v>
      </c>
      <c r="CR74" s="207" t="s">
        <v>69</v>
      </c>
      <c r="CS74" s="207" t="s">
        <v>69</v>
      </c>
      <c r="CT74" s="207" t="s">
        <v>69</v>
      </c>
      <c r="CU74" s="207" t="s">
        <v>69</v>
      </c>
      <c r="CV74" s="207" t="s">
        <v>69</v>
      </c>
      <c r="CW74" s="207" t="s">
        <v>69</v>
      </c>
      <c r="CX74" s="207" t="s">
        <v>69</v>
      </c>
      <c r="CY74" s="207" t="s">
        <v>69</v>
      </c>
      <c r="CZ74" s="207" t="s">
        <v>69</v>
      </c>
      <c r="DA74" s="207" t="s">
        <v>69</v>
      </c>
      <c r="DB74" s="207" t="s">
        <v>69</v>
      </c>
      <c r="DC74" s="207" t="s">
        <v>69</v>
      </c>
      <c r="DD74" s="207" t="s">
        <v>69</v>
      </c>
      <c r="DE74" s="207" t="s">
        <v>69</v>
      </c>
      <c r="DF74" s="207" t="s">
        <v>69</v>
      </c>
      <c r="DG74" s="207" t="s">
        <v>69</v>
      </c>
      <c r="DH74" s="207" t="s">
        <v>69</v>
      </c>
      <c r="DI74" s="207" t="s">
        <v>69</v>
      </c>
      <c r="DJ74" s="207" t="s">
        <v>69</v>
      </c>
      <c r="DK74" s="207" t="s">
        <v>69</v>
      </c>
      <c r="DL74" s="207" t="s">
        <v>69</v>
      </c>
      <c r="DM74" s="207" t="s">
        <v>69</v>
      </c>
      <c r="DN74" s="207" t="s">
        <v>69</v>
      </c>
      <c r="DO74" s="207" t="s">
        <v>69</v>
      </c>
      <c r="DP74" s="207" t="s">
        <v>69</v>
      </c>
      <c r="DQ74" s="207" t="s">
        <v>69</v>
      </c>
      <c r="DR74" s="207" t="s">
        <v>69</v>
      </c>
      <c r="DS74" s="207" t="s">
        <v>69</v>
      </c>
      <c r="DT74" s="207" t="s">
        <v>69</v>
      </c>
      <c r="DU74" s="207" t="s">
        <v>69</v>
      </c>
      <c r="DV74" s="207" t="s">
        <v>69</v>
      </c>
      <c r="DW74" s="207" t="s">
        <v>69</v>
      </c>
      <c r="DX74" s="207" t="s">
        <v>69</v>
      </c>
      <c r="DY74" s="207" t="s">
        <v>69</v>
      </c>
      <c r="DZ74" s="207" t="s">
        <v>69</v>
      </c>
      <c r="EA74" s="207" t="s">
        <v>69</v>
      </c>
      <c r="EB74" s="207" t="s">
        <v>69</v>
      </c>
      <c r="EC74" s="207" t="s">
        <v>69</v>
      </c>
      <c r="ED74" s="207" t="s">
        <v>69</v>
      </c>
      <c r="EE74" s="207" t="s">
        <v>69</v>
      </c>
      <c r="EF74" s="207" t="s">
        <v>69</v>
      </c>
      <c r="EG74" s="207" t="s">
        <v>69</v>
      </c>
      <c r="EH74" s="207" t="s">
        <v>69</v>
      </c>
      <c r="EI74" s="207" t="s">
        <v>69</v>
      </c>
      <c r="EJ74" s="207" t="s">
        <v>69</v>
      </c>
      <c r="EK74" s="207" t="s">
        <v>69</v>
      </c>
      <c r="EL74" s="207" t="s">
        <v>69</v>
      </c>
      <c r="EM74" s="207" t="s">
        <v>69</v>
      </c>
      <c r="EN74" s="207" t="s">
        <v>69</v>
      </c>
      <c r="EO74" s="207" t="s">
        <v>69</v>
      </c>
      <c r="EP74" s="207" t="s">
        <v>69</v>
      </c>
      <c r="EQ74" s="207" t="s">
        <v>69</v>
      </c>
      <c r="ER74" s="207" t="s">
        <v>69</v>
      </c>
      <c r="ES74" s="207" t="s">
        <v>69</v>
      </c>
      <c r="ET74" s="207" t="s">
        <v>69</v>
      </c>
      <c r="EU74" s="207" t="s">
        <v>69</v>
      </c>
      <c r="EV74" s="207" t="s">
        <v>69</v>
      </c>
      <c r="EW74" s="207" t="s">
        <v>69</v>
      </c>
      <c r="EX74" s="207" t="s">
        <v>69</v>
      </c>
      <c r="EY74" s="207" t="s">
        <v>69</v>
      </c>
      <c r="EZ74" s="207" t="s">
        <v>69</v>
      </c>
      <c r="FA74" s="207" t="s">
        <v>69</v>
      </c>
      <c r="FB74" s="207" t="s">
        <v>69</v>
      </c>
      <c r="FC74" s="207" t="s">
        <v>69</v>
      </c>
      <c r="FD74" s="207" t="s">
        <v>69</v>
      </c>
      <c r="FE74" s="207" t="s">
        <v>69</v>
      </c>
      <c r="FF74" s="207" t="s">
        <v>69</v>
      </c>
      <c r="FG74" s="207" t="s">
        <v>69</v>
      </c>
      <c r="FH74" s="207" t="s">
        <v>69</v>
      </c>
      <c r="FI74" s="207" t="s">
        <v>69</v>
      </c>
      <c r="FJ74" s="207" t="s">
        <v>69</v>
      </c>
      <c r="FK74" s="207" t="s">
        <v>69</v>
      </c>
      <c r="FL74" s="207" t="s">
        <v>69</v>
      </c>
      <c r="FM74" s="207" t="s">
        <v>69</v>
      </c>
      <c r="FN74" s="207" t="s">
        <v>69</v>
      </c>
      <c r="FO74" s="207" t="s">
        <v>69</v>
      </c>
      <c r="FP74" s="207" t="s">
        <v>69</v>
      </c>
      <c r="FQ74" s="207" t="s">
        <v>69</v>
      </c>
      <c r="FR74" s="207" t="s">
        <v>69</v>
      </c>
      <c r="FS74" s="207" t="s">
        <v>69</v>
      </c>
      <c r="FT74" s="207" t="s">
        <v>69</v>
      </c>
      <c r="FU74" s="207" t="s">
        <v>69</v>
      </c>
      <c r="FV74" s="207" t="s">
        <v>69</v>
      </c>
      <c r="FW74" s="207" t="s">
        <v>69</v>
      </c>
      <c r="FX74" s="207" t="s">
        <v>69</v>
      </c>
      <c r="FY74" s="207" t="s">
        <v>69</v>
      </c>
      <c r="FZ74" s="207" t="s">
        <v>69</v>
      </c>
      <c r="GA74" s="207" t="s">
        <v>69</v>
      </c>
      <c r="GB74" s="207" t="s">
        <v>69</v>
      </c>
      <c r="GC74" s="207" t="s">
        <v>69</v>
      </c>
      <c r="GD74" s="207" t="s">
        <v>69</v>
      </c>
      <c r="GE74" s="207" t="s">
        <v>69</v>
      </c>
      <c r="GF74" s="207" t="s">
        <v>69</v>
      </c>
      <c r="GG74" s="207" t="s">
        <v>69</v>
      </c>
      <c r="GH74" s="207" t="s">
        <v>69</v>
      </c>
      <c r="GI74" s="207" t="s">
        <v>69</v>
      </c>
      <c r="GJ74" s="207" t="s">
        <v>69</v>
      </c>
      <c r="GK74" s="207" t="s">
        <v>69</v>
      </c>
      <c r="GL74" s="207" t="s">
        <v>69</v>
      </c>
      <c r="GM74" s="207" t="s">
        <v>69</v>
      </c>
      <c r="GN74" s="207" t="s">
        <v>69</v>
      </c>
      <c r="GO74" s="207" t="s">
        <v>69</v>
      </c>
      <c r="GP74" s="207" t="s">
        <v>69</v>
      </c>
      <c r="GQ74" s="207" t="s">
        <v>69</v>
      </c>
      <c r="GR74" s="207" t="s">
        <v>69</v>
      </c>
      <c r="GS74" s="207" t="s">
        <v>69</v>
      </c>
      <c r="GT74" s="207" t="s">
        <v>69</v>
      </c>
      <c r="GU74" s="207" t="s">
        <v>69</v>
      </c>
      <c r="GV74" s="207" t="s">
        <v>69</v>
      </c>
      <c r="GW74" s="207" t="s">
        <v>69</v>
      </c>
      <c r="GX74" s="207" t="s">
        <v>69</v>
      </c>
      <c r="GY74" s="207" t="s">
        <v>69</v>
      </c>
      <c r="GZ74" s="207" t="s">
        <v>69</v>
      </c>
      <c r="HA74" s="207" t="s">
        <v>69</v>
      </c>
      <c r="HB74" s="207" t="s">
        <v>69</v>
      </c>
      <c r="HC74" s="207" t="s">
        <v>69</v>
      </c>
      <c r="HD74" s="207" t="s">
        <v>69</v>
      </c>
      <c r="HE74" s="207" t="s">
        <v>69</v>
      </c>
      <c r="HF74" s="207" t="s">
        <v>69</v>
      </c>
      <c r="HG74" s="207" t="s">
        <v>69</v>
      </c>
      <c r="HH74" s="207" t="s">
        <v>69</v>
      </c>
      <c r="HI74" s="207" t="s">
        <v>69</v>
      </c>
      <c r="HJ74" s="207" t="s">
        <v>69</v>
      </c>
      <c r="HK74" s="207" t="s">
        <v>69</v>
      </c>
      <c r="HL74" s="207" t="s">
        <v>69</v>
      </c>
      <c r="HM74" s="207" t="s">
        <v>69</v>
      </c>
      <c r="HN74" s="207" t="s">
        <v>69</v>
      </c>
      <c r="HO74" s="207" t="s">
        <v>69</v>
      </c>
      <c r="HP74" s="207" t="s">
        <v>69</v>
      </c>
      <c r="HQ74" s="207" t="s">
        <v>69</v>
      </c>
      <c r="HR74" s="207" t="s">
        <v>69</v>
      </c>
      <c r="HS74" s="207" t="s">
        <v>69</v>
      </c>
      <c r="HT74" s="207" t="s">
        <v>69</v>
      </c>
      <c r="HU74" s="207" t="s">
        <v>69</v>
      </c>
      <c r="HV74" s="207" t="s">
        <v>69</v>
      </c>
      <c r="HW74" s="207" t="s">
        <v>69</v>
      </c>
      <c r="HX74" s="207" t="s">
        <v>69</v>
      </c>
      <c r="HY74" s="207" t="s">
        <v>69</v>
      </c>
      <c r="HZ74" s="207" t="s">
        <v>69</v>
      </c>
      <c r="IA74" s="207" t="s">
        <v>69</v>
      </c>
      <c r="IB74" s="207" t="s">
        <v>69</v>
      </c>
      <c r="IC74" s="207" t="s">
        <v>69</v>
      </c>
      <c r="ID74" s="207" t="s">
        <v>69</v>
      </c>
      <c r="IE74" s="207" t="s">
        <v>69</v>
      </c>
      <c r="IF74" s="207" t="s">
        <v>69</v>
      </c>
      <c r="IG74" s="207" t="s">
        <v>69</v>
      </c>
      <c r="IH74" s="207" t="s">
        <v>69</v>
      </c>
      <c r="II74" s="207" t="s">
        <v>69</v>
      </c>
      <c r="IJ74" s="207" t="s">
        <v>69</v>
      </c>
      <c r="IK74" s="207" t="s">
        <v>69</v>
      </c>
      <c r="IL74" s="207" t="s">
        <v>69</v>
      </c>
      <c r="IM74" s="207" t="s">
        <v>69</v>
      </c>
      <c r="IN74" s="207" t="s">
        <v>69</v>
      </c>
      <c r="IO74" s="207" t="s">
        <v>69</v>
      </c>
      <c r="IP74" s="207" t="s">
        <v>69</v>
      </c>
      <c r="IQ74" s="207" t="s">
        <v>69</v>
      </c>
      <c r="IR74" s="207" t="s">
        <v>69</v>
      </c>
      <c r="IS74" s="207" t="s">
        <v>69</v>
      </c>
      <c r="IT74" s="207" t="s">
        <v>69</v>
      </c>
      <c r="IU74" s="207" t="s">
        <v>69</v>
      </c>
      <c r="IV74" s="207" t="s">
        <v>26</v>
      </c>
      <c r="IW74" s="207" t="s">
        <v>26</v>
      </c>
      <c r="IX74" s="207" t="s">
        <v>26</v>
      </c>
      <c r="IY74" s="207" t="s">
        <v>26</v>
      </c>
      <c r="IZ74" s="207" t="s">
        <v>26</v>
      </c>
      <c r="JA74" s="207" t="s">
        <v>26</v>
      </c>
      <c r="JB74" s="207" t="s">
        <v>26</v>
      </c>
      <c r="JC74" s="207" t="s">
        <v>26</v>
      </c>
      <c r="JD74" s="207" t="s">
        <v>26</v>
      </c>
      <c r="JE74" s="207" t="s">
        <v>26</v>
      </c>
      <c r="JF74" s="207" t="s">
        <v>26</v>
      </c>
      <c r="JG74" s="207" t="s">
        <v>26</v>
      </c>
      <c r="JH74" s="207" t="s">
        <v>26</v>
      </c>
      <c r="JI74" s="207" t="s">
        <v>26</v>
      </c>
      <c r="JJ74" s="207" t="s">
        <v>26</v>
      </c>
      <c r="JK74" s="207" t="s">
        <v>26</v>
      </c>
      <c r="JL74" s="207" t="s">
        <v>26</v>
      </c>
      <c r="JM74" s="207" t="s">
        <v>27</v>
      </c>
      <c r="JN74" s="207" t="s">
        <v>26</v>
      </c>
      <c r="JO74" s="207" t="s">
        <v>26</v>
      </c>
      <c r="JP74" s="207" t="s">
        <v>26</v>
      </c>
      <c r="JQ74" s="207" t="s">
        <v>26</v>
      </c>
      <c r="JR74" s="207" t="s">
        <v>26</v>
      </c>
      <c r="JS74" s="207" t="s">
        <v>26</v>
      </c>
      <c r="JT74" s="207" t="s">
        <v>26</v>
      </c>
      <c r="JU74" s="207" t="s">
        <v>27</v>
      </c>
      <c r="JV74" s="207" t="s">
        <v>26</v>
      </c>
      <c r="JW74" s="207" t="s">
        <v>26</v>
      </c>
      <c r="JX74" s="207" t="s">
        <v>26</v>
      </c>
      <c r="JY74" s="207" t="s">
        <v>26</v>
      </c>
      <c r="JZ74" s="207" t="s">
        <v>26</v>
      </c>
      <c r="KA74" s="207" t="s">
        <v>26</v>
      </c>
      <c r="KB74" s="207" t="s">
        <v>27</v>
      </c>
      <c r="KC74" s="207" t="s">
        <v>26</v>
      </c>
      <c r="KD74" s="207" t="s">
        <v>26</v>
      </c>
      <c r="KE74" s="207" t="s">
        <v>26</v>
      </c>
      <c r="KF74" s="207" t="s">
        <v>26</v>
      </c>
      <c r="KG74" s="207" t="s">
        <v>26</v>
      </c>
      <c r="KH74" s="207" t="s">
        <v>27</v>
      </c>
      <c r="KI74" s="207" t="s">
        <v>26</v>
      </c>
      <c r="KJ74" s="207" t="s">
        <v>27</v>
      </c>
      <c r="KK74" s="207" t="s">
        <v>27</v>
      </c>
      <c r="KL74" s="207" t="s">
        <v>26</v>
      </c>
      <c r="KM74" s="207" t="s">
        <v>26</v>
      </c>
      <c r="KN74" s="207" t="s">
        <v>15</v>
      </c>
      <c r="KO74" s="207" t="s">
        <v>15</v>
      </c>
      <c r="KP74" s="207" t="s">
        <v>26</v>
      </c>
      <c r="KQ74" s="207" t="s">
        <v>26</v>
      </c>
      <c r="KR74" s="207" t="s">
        <v>26</v>
      </c>
      <c r="KS74" s="207" t="s">
        <v>26</v>
      </c>
      <c r="KT74" s="207" t="s">
        <v>26</v>
      </c>
      <c r="KU74" s="207" t="s">
        <v>26</v>
      </c>
      <c r="KV74" s="207" t="s">
        <v>26</v>
      </c>
      <c r="KW74" s="207" t="s">
        <v>26</v>
      </c>
      <c r="KX74" s="207" t="s">
        <v>26</v>
      </c>
      <c r="KY74" s="207" t="s">
        <v>26</v>
      </c>
      <c r="KZ74" s="207" t="s">
        <v>26</v>
      </c>
      <c r="LA74" s="207" t="s">
        <v>26</v>
      </c>
      <c r="LB74" s="207" t="s">
        <v>26</v>
      </c>
      <c r="LC74" s="207" t="s">
        <v>26</v>
      </c>
      <c r="LD74" s="207" t="s">
        <v>26</v>
      </c>
      <c r="LE74" s="207" t="s">
        <v>26</v>
      </c>
      <c r="LF74" s="207" t="s">
        <v>26</v>
      </c>
      <c r="LG74" s="207" t="s">
        <v>26</v>
      </c>
      <c r="LH74" s="207" t="s">
        <v>26</v>
      </c>
      <c r="LI74" s="207" t="s">
        <v>26</v>
      </c>
      <c r="LJ74" s="207" t="s">
        <v>26</v>
      </c>
      <c r="LK74" s="207" t="s">
        <v>26</v>
      </c>
      <c r="LL74" s="207" t="s">
        <v>26</v>
      </c>
      <c r="LM74" s="207" t="s">
        <v>26</v>
      </c>
      <c r="LN74" s="207" t="s">
        <v>26</v>
      </c>
      <c r="LO74" s="207" t="s">
        <v>26</v>
      </c>
      <c r="LP74" s="207" t="s">
        <v>26</v>
      </c>
      <c r="LQ74" s="207" t="s">
        <v>26</v>
      </c>
      <c r="LR74" s="207" t="s">
        <v>26</v>
      </c>
      <c r="LS74" s="207" t="s">
        <v>26</v>
      </c>
      <c r="LT74" s="207" t="s">
        <v>26</v>
      </c>
      <c r="LU74" s="207" t="s">
        <v>26</v>
      </c>
      <c r="LV74" s="207" t="s">
        <v>26</v>
      </c>
      <c r="LW74" s="207" t="s">
        <v>26</v>
      </c>
      <c r="LX74" s="207" t="s">
        <v>26</v>
      </c>
      <c r="LY74" s="207" t="s">
        <v>26</v>
      </c>
      <c r="LZ74" s="207" t="s">
        <v>26</v>
      </c>
      <c r="MA74" s="207" t="s">
        <v>26</v>
      </c>
      <c r="MB74" s="207" t="s">
        <v>26</v>
      </c>
      <c r="MC74" s="207" t="s">
        <v>26</v>
      </c>
      <c r="MD74" s="207" t="s">
        <v>26</v>
      </c>
      <c r="ME74" s="207" t="s">
        <v>26</v>
      </c>
      <c r="MF74" s="207" t="s">
        <v>26</v>
      </c>
      <c r="MG74" s="207" t="s">
        <v>26</v>
      </c>
      <c r="MH74" s="207" t="s">
        <v>26</v>
      </c>
      <c r="MI74" s="207" t="s">
        <v>26</v>
      </c>
      <c r="MJ74" s="207" t="s">
        <v>26</v>
      </c>
      <c r="MK74" s="207" t="s">
        <v>26</v>
      </c>
      <c r="ML74" s="207" t="s">
        <v>26</v>
      </c>
      <c r="MM74" s="207" t="s">
        <v>26</v>
      </c>
      <c r="MN74" s="207" t="s">
        <v>26</v>
      </c>
      <c r="MO74" s="207" t="s">
        <v>26</v>
      </c>
      <c r="MP74" s="207" t="s">
        <v>26</v>
      </c>
      <c r="MQ74" s="207" t="s">
        <v>26</v>
      </c>
      <c r="MR74" s="207" t="s">
        <v>26</v>
      </c>
      <c r="MS74" s="207" t="s">
        <v>26</v>
      </c>
      <c r="MT74" s="207" t="s">
        <v>26</v>
      </c>
      <c r="MU74" s="207" t="s">
        <v>26</v>
      </c>
      <c r="MV74" s="207" t="s">
        <v>26</v>
      </c>
      <c r="MW74" s="207" t="s">
        <v>26</v>
      </c>
      <c r="MX74" s="207" t="s">
        <v>26</v>
      </c>
      <c r="MY74" s="207" t="s">
        <v>26</v>
      </c>
      <c r="MZ74" s="207" t="s">
        <v>26</v>
      </c>
      <c r="NA74" s="207" t="s">
        <v>26</v>
      </c>
      <c r="NB74" s="207" t="s">
        <v>26</v>
      </c>
      <c r="NC74" s="207" t="s">
        <v>26</v>
      </c>
      <c r="ND74" s="207" t="s">
        <v>15</v>
      </c>
      <c r="NE74" s="207" t="s">
        <v>26</v>
      </c>
      <c r="NF74" s="207" t="s">
        <v>26</v>
      </c>
      <c r="NG74" s="207" t="s">
        <v>15</v>
      </c>
      <c r="NH74" s="207" t="s">
        <v>26</v>
      </c>
      <c r="NI74" s="207" t="s">
        <v>26</v>
      </c>
      <c r="NJ74" s="207" t="s">
        <v>15</v>
      </c>
      <c r="NK74" s="207" t="s">
        <v>26</v>
      </c>
      <c r="NL74" s="207" t="s">
        <v>26</v>
      </c>
      <c r="NM74" s="207" t="s">
        <v>26</v>
      </c>
      <c r="NN74" s="207" t="s">
        <v>26</v>
      </c>
      <c r="NO74" s="207" t="s">
        <v>26</v>
      </c>
      <c r="NP74" s="207" t="s">
        <v>26</v>
      </c>
      <c r="NQ74" s="207" t="s">
        <v>26</v>
      </c>
      <c r="NR74" s="207" t="s">
        <v>26</v>
      </c>
      <c r="NS74" s="207" t="s">
        <v>26</v>
      </c>
      <c r="NT74" s="207" t="s">
        <v>26</v>
      </c>
      <c r="NU74" s="207" t="s">
        <v>26</v>
      </c>
      <c r="NV74" s="207" t="s">
        <v>26</v>
      </c>
      <c r="NW74" s="207" t="s">
        <v>26</v>
      </c>
      <c r="NX74" s="207" t="s">
        <v>26</v>
      </c>
      <c r="NY74" s="207" t="s">
        <v>26</v>
      </c>
      <c r="NZ74" s="207" t="s">
        <v>27</v>
      </c>
      <c r="OA74" s="207" t="s">
        <v>26</v>
      </c>
      <c r="OB74" s="207" t="s">
        <v>26</v>
      </c>
      <c r="OC74" s="207" t="s">
        <v>26</v>
      </c>
      <c r="OD74" s="207" t="s">
        <v>27</v>
      </c>
      <c r="OE74" s="207" t="s">
        <v>26</v>
      </c>
      <c r="OF74" s="207" t="s">
        <v>26</v>
      </c>
      <c r="OG74" s="207" t="s">
        <v>26</v>
      </c>
      <c r="OH74" s="207" t="s">
        <v>26</v>
      </c>
      <c r="OI74" s="207" t="s">
        <v>26</v>
      </c>
      <c r="OJ74" s="207" t="s">
        <v>26</v>
      </c>
      <c r="OK74" s="207" t="s">
        <v>26</v>
      </c>
      <c r="OL74" s="207" t="s">
        <v>27</v>
      </c>
      <c r="OM74" s="207" t="s">
        <v>26</v>
      </c>
      <c r="ON74" s="207" t="s">
        <v>26</v>
      </c>
      <c r="OO74" s="207" t="s">
        <v>26</v>
      </c>
      <c r="OP74" s="207" t="s">
        <v>26</v>
      </c>
      <c r="OQ74" s="207" t="s">
        <v>26</v>
      </c>
      <c r="OR74" s="207" t="s">
        <v>26</v>
      </c>
      <c r="OS74" s="207" t="s">
        <v>26</v>
      </c>
      <c r="OT74" s="207" t="s">
        <v>26</v>
      </c>
      <c r="OU74" s="207" t="s">
        <v>15</v>
      </c>
      <c r="OV74" s="207" t="s">
        <v>26</v>
      </c>
      <c r="OW74" s="207" t="s">
        <v>26</v>
      </c>
      <c r="OX74" s="207" t="s">
        <v>26</v>
      </c>
      <c r="OY74" s="207" t="s">
        <v>26</v>
      </c>
      <c r="OZ74" s="207" t="s">
        <v>26</v>
      </c>
      <c r="PA74" s="207" t="s">
        <v>26</v>
      </c>
      <c r="PB74" s="207" t="s">
        <v>26</v>
      </c>
      <c r="PC74" s="207" t="s">
        <v>26</v>
      </c>
      <c r="PD74" s="207" t="s">
        <v>26</v>
      </c>
      <c r="PE74" s="207" t="s">
        <v>26</v>
      </c>
      <c r="PF74" s="207" t="s">
        <v>26</v>
      </c>
      <c r="PG74" s="207" t="s">
        <v>27</v>
      </c>
      <c r="PH74" s="207" t="s">
        <v>26</v>
      </c>
      <c r="PI74" s="207" t="s">
        <v>26</v>
      </c>
      <c r="PJ74" s="207" t="s">
        <v>26</v>
      </c>
      <c r="PK74" s="207" t="s">
        <v>26</v>
      </c>
      <c r="PL74" s="207" t="s">
        <v>26</v>
      </c>
      <c r="PM74" s="207" t="s">
        <v>27</v>
      </c>
      <c r="PN74" s="207" t="s">
        <v>26</v>
      </c>
      <c r="PO74" s="207" t="s">
        <v>26</v>
      </c>
      <c r="PP74" s="207" t="s">
        <v>26</v>
      </c>
      <c r="PQ74" s="207" t="s">
        <v>26</v>
      </c>
      <c r="PR74" s="207" t="s">
        <v>26</v>
      </c>
      <c r="PS74" s="207" t="s">
        <v>26</v>
      </c>
      <c r="PT74" s="207" t="s">
        <v>26</v>
      </c>
      <c r="PU74" s="207" t="s">
        <v>26</v>
      </c>
      <c r="PV74" s="207" t="s">
        <v>26</v>
      </c>
      <c r="PW74" s="207" t="s">
        <v>26</v>
      </c>
      <c r="PX74" s="207" t="s">
        <v>26</v>
      </c>
      <c r="PY74" s="207" t="s">
        <v>26</v>
      </c>
      <c r="PZ74" s="207" t="s">
        <v>26</v>
      </c>
      <c r="QA74" s="207" t="s">
        <v>27</v>
      </c>
      <c r="QB74" s="207" t="s">
        <v>26</v>
      </c>
      <c r="QC74" s="207" t="s">
        <v>26</v>
      </c>
      <c r="QD74" s="207" t="s">
        <v>26</v>
      </c>
      <c r="QE74" s="207" t="s">
        <v>26</v>
      </c>
      <c r="QF74" s="207" t="s">
        <v>26</v>
      </c>
      <c r="QG74" s="207" t="s">
        <v>27</v>
      </c>
      <c r="QH74" s="207" t="s">
        <v>27</v>
      </c>
      <c r="QI74" s="207" t="s">
        <v>26</v>
      </c>
      <c r="QJ74" s="207" t="s">
        <v>26</v>
      </c>
      <c r="QK74" s="207" t="s">
        <v>26</v>
      </c>
      <c r="QL74" s="207" t="s">
        <v>26</v>
      </c>
      <c r="QM74" s="207" t="s">
        <v>26</v>
      </c>
      <c r="QN74" s="207" t="s">
        <v>26</v>
      </c>
      <c r="QO74" s="207" t="s">
        <v>26</v>
      </c>
      <c r="QP74" s="207" t="s">
        <v>26</v>
      </c>
      <c r="QQ74" s="207" t="s">
        <v>26</v>
      </c>
      <c r="QR74" s="207" t="s">
        <v>26</v>
      </c>
      <c r="QS74" s="207" t="s">
        <v>26</v>
      </c>
      <c r="QT74" s="207" t="s">
        <v>26</v>
      </c>
      <c r="QU74" s="207" t="s">
        <v>26</v>
      </c>
      <c r="QV74" s="207" t="s">
        <v>26</v>
      </c>
      <c r="QW74" s="207" t="s">
        <v>27</v>
      </c>
      <c r="QX74" s="207" t="s">
        <v>26</v>
      </c>
      <c r="QY74" s="207" t="s">
        <v>26</v>
      </c>
      <c r="QZ74" s="207" t="s">
        <v>26</v>
      </c>
      <c r="RA74" s="207" t="s">
        <v>26</v>
      </c>
      <c r="RB74" s="207" t="s">
        <v>26</v>
      </c>
      <c r="RC74" s="207" t="s">
        <v>27</v>
      </c>
      <c r="RD74" s="207" t="s">
        <v>26</v>
      </c>
      <c r="RE74" s="207" t="s">
        <v>26</v>
      </c>
      <c r="RF74" s="207" t="s">
        <v>26</v>
      </c>
      <c r="RG74" s="207" t="s">
        <v>26</v>
      </c>
      <c r="RH74" s="207" t="s">
        <v>26</v>
      </c>
      <c r="RI74" s="207" t="s">
        <v>26</v>
      </c>
      <c r="RJ74" s="207" t="s">
        <v>26</v>
      </c>
      <c r="RK74" s="207" t="s">
        <v>26</v>
      </c>
      <c r="RL74" s="207" t="s">
        <v>26</v>
      </c>
      <c r="RM74" s="207" t="s">
        <v>26</v>
      </c>
      <c r="RN74" s="207" t="s">
        <v>26</v>
      </c>
      <c r="RO74" s="207" t="s">
        <v>26</v>
      </c>
      <c r="RP74" s="207" t="s">
        <v>26</v>
      </c>
      <c r="RQ74" s="207" t="s">
        <v>26</v>
      </c>
      <c r="RR74" s="207" t="s">
        <v>26</v>
      </c>
      <c r="RS74" s="207" t="s">
        <v>27</v>
      </c>
      <c r="RT74" s="207" t="s">
        <v>26</v>
      </c>
      <c r="RU74" s="207" t="s">
        <v>26</v>
      </c>
      <c r="RV74" s="207" t="s">
        <v>26</v>
      </c>
      <c r="RW74" s="207" t="s">
        <v>26</v>
      </c>
      <c r="RX74" s="207" t="s">
        <v>27</v>
      </c>
      <c r="RY74" s="207" t="s">
        <v>26</v>
      </c>
      <c r="RZ74" s="207" t="s">
        <v>26</v>
      </c>
      <c r="SA74" s="207" t="s">
        <v>69</v>
      </c>
      <c r="SB74" s="207" t="s">
        <v>69</v>
      </c>
      <c r="SC74" s="207" t="s">
        <v>69</v>
      </c>
      <c r="SD74" s="207" t="s">
        <v>69</v>
      </c>
      <c r="SE74" s="207" t="s">
        <v>69</v>
      </c>
      <c r="SF74" s="207" t="s">
        <v>69</v>
      </c>
      <c r="SG74" s="207" t="s">
        <v>69</v>
      </c>
      <c r="SH74" s="207" t="s">
        <v>69</v>
      </c>
      <c r="SI74" s="207" t="s">
        <v>69</v>
      </c>
      <c r="SJ74" s="207" t="s">
        <v>26</v>
      </c>
      <c r="SK74" s="207" t="s">
        <v>26</v>
      </c>
      <c r="SL74" s="207" t="s">
        <v>69</v>
      </c>
      <c r="SM74" s="207" t="s">
        <v>69</v>
      </c>
      <c r="SN74" s="207" t="s">
        <v>69</v>
      </c>
      <c r="SO74" s="207" t="s">
        <v>69</v>
      </c>
      <c r="SP74" s="207" t="s">
        <v>69</v>
      </c>
      <c r="SQ74" s="207" t="s">
        <v>69</v>
      </c>
      <c r="SR74" s="207" t="s">
        <v>69</v>
      </c>
      <c r="SS74" s="207" t="s">
        <v>69</v>
      </c>
      <c r="ST74" s="207" t="s">
        <v>69</v>
      </c>
      <c r="SU74" s="207" t="s">
        <v>69</v>
      </c>
      <c r="SV74" s="207" t="s">
        <v>69</v>
      </c>
      <c r="SW74" s="207" t="s">
        <v>69</v>
      </c>
      <c r="SX74" s="207" t="s">
        <v>69</v>
      </c>
      <c r="SY74" s="207" t="s">
        <v>69</v>
      </c>
      <c r="SZ74" s="207" t="s">
        <v>69</v>
      </c>
      <c r="TA74" s="207" t="s">
        <v>26</v>
      </c>
      <c r="TB74" s="207" t="s">
        <v>26</v>
      </c>
      <c r="TC74" s="207" t="s">
        <v>26</v>
      </c>
      <c r="TD74" s="207" t="s">
        <v>26</v>
      </c>
      <c r="TE74" s="207" t="s">
        <v>26</v>
      </c>
      <c r="TF74" s="207" t="s">
        <v>26</v>
      </c>
      <c r="TG74" s="207" t="s">
        <v>26</v>
      </c>
      <c r="TH74" s="207" t="s">
        <v>26</v>
      </c>
      <c r="TI74" s="207" t="s">
        <v>26</v>
      </c>
      <c r="TJ74" s="207" t="s">
        <v>69</v>
      </c>
      <c r="TK74" s="207" t="s">
        <v>69</v>
      </c>
      <c r="TL74" s="207" t="s">
        <v>69</v>
      </c>
      <c r="TM74" s="207" t="s">
        <v>69</v>
      </c>
      <c r="TN74" s="207" t="s">
        <v>69</v>
      </c>
      <c r="TO74" s="207" t="s">
        <v>69</v>
      </c>
      <c r="TP74" s="207" t="s">
        <v>69</v>
      </c>
      <c r="TQ74" s="207" t="s">
        <v>69</v>
      </c>
      <c r="TR74" s="207" t="s">
        <v>69</v>
      </c>
      <c r="TS74" s="207" t="s">
        <v>69</v>
      </c>
      <c r="TT74" s="207" t="s">
        <v>69</v>
      </c>
      <c r="TU74" s="207" t="s">
        <v>69</v>
      </c>
      <c r="TV74" s="207" t="s">
        <v>69</v>
      </c>
      <c r="TW74" s="207" t="s">
        <v>69</v>
      </c>
      <c r="TX74" s="207" t="s">
        <v>69</v>
      </c>
      <c r="TY74" s="207" t="s">
        <v>69</v>
      </c>
      <c r="TZ74" s="207" t="s">
        <v>69</v>
      </c>
      <c r="UA74" s="207" t="s">
        <v>69</v>
      </c>
      <c r="UB74" s="207" t="s">
        <v>69</v>
      </c>
      <c r="UC74" s="207" t="s">
        <v>69</v>
      </c>
      <c r="UD74" s="207" t="s">
        <v>69</v>
      </c>
      <c r="UE74" s="207" t="s">
        <v>69</v>
      </c>
      <c r="UF74" s="207" t="s">
        <v>69</v>
      </c>
      <c r="UG74" s="207" t="s">
        <v>69</v>
      </c>
      <c r="UH74" s="207" t="s">
        <v>69</v>
      </c>
      <c r="UI74" s="207" t="s">
        <v>26</v>
      </c>
      <c r="UJ74" s="207" t="s">
        <v>26</v>
      </c>
      <c r="UK74" s="207" t="s">
        <v>26</v>
      </c>
      <c r="UL74" s="207" t="s">
        <v>26</v>
      </c>
      <c r="UM74" s="207" t="s">
        <v>26</v>
      </c>
      <c r="UN74" s="207" t="s">
        <v>26</v>
      </c>
      <c r="UO74" s="207" t="s">
        <v>26</v>
      </c>
      <c r="UP74" s="207" t="s">
        <v>26</v>
      </c>
      <c r="UQ74" s="207" t="s">
        <v>26</v>
      </c>
      <c r="UR74" s="207" t="s">
        <v>26</v>
      </c>
      <c r="US74" s="207" t="s">
        <v>26</v>
      </c>
      <c r="UT74" s="207" t="s">
        <v>26</v>
      </c>
      <c r="UU74" s="207" t="s">
        <v>26</v>
      </c>
      <c r="UV74" s="207" t="s">
        <v>26</v>
      </c>
      <c r="UW74" s="207" t="s">
        <v>26</v>
      </c>
      <c r="UX74" s="207" t="s">
        <v>26</v>
      </c>
      <c r="UY74" s="207" t="s">
        <v>26</v>
      </c>
      <c r="UZ74" s="207" t="s">
        <v>26</v>
      </c>
      <c r="VA74" s="207" t="s">
        <v>26</v>
      </c>
      <c r="VB74" s="207" t="s">
        <v>26</v>
      </c>
      <c r="VC74" s="207" t="s">
        <v>26</v>
      </c>
      <c r="VD74" s="207" t="s">
        <v>26</v>
      </c>
      <c r="VE74" s="207" t="s">
        <v>26</v>
      </c>
      <c r="VF74" s="207" t="s">
        <v>26</v>
      </c>
      <c r="VG74" s="207" t="s">
        <v>26</v>
      </c>
      <c r="VH74" s="207" t="s">
        <v>26</v>
      </c>
      <c r="VI74" s="207" t="s">
        <v>26</v>
      </c>
      <c r="VJ74" s="207" t="s">
        <v>26</v>
      </c>
      <c r="VK74" s="207" t="s">
        <v>26</v>
      </c>
      <c r="VL74" s="207" t="s">
        <v>26</v>
      </c>
      <c r="VM74" s="207" t="s">
        <v>26</v>
      </c>
      <c r="VN74" s="207" t="s">
        <v>26</v>
      </c>
      <c r="VO74" s="207" t="s">
        <v>26</v>
      </c>
      <c r="VP74" s="207" t="s">
        <v>26</v>
      </c>
      <c r="VQ74" s="207" t="s">
        <v>26</v>
      </c>
      <c r="VR74" s="207" t="s">
        <v>26</v>
      </c>
      <c r="VS74" s="207" t="s">
        <v>26</v>
      </c>
      <c r="VT74" s="207" t="s">
        <v>26</v>
      </c>
      <c r="VU74" s="207" t="s">
        <v>26</v>
      </c>
      <c r="VV74" s="207" t="s">
        <v>26</v>
      </c>
      <c r="VW74" s="207" t="s">
        <v>27</v>
      </c>
      <c r="VX74" s="207" t="s">
        <v>26</v>
      </c>
      <c r="VY74" s="207" t="s">
        <v>26</v>
      </c>
      <c r="VZ74" s="207" t="s">
        <v>27</v>
      </c>
      <c r="WA74" s="207" t="s">
        <v>26</v>
      </c>
      <c r="WB74" s="207" t="s">
        <v>26</v>
      </c>
      <c r="WC74" s="207" t="s">
        <v>26</v>
      </c>
      <c r="WD74" s="207" t="s">
        <v>26</v>
      </c>
      <c r="WE74" s="207" t="s">
        <v>26</v>
      </c>
      <c r="WF74" s="207" t="s">
        <v>26</v>
      </c>
      <c r="WG74" s="207" t="s">
        <v>27</v>
      </c>
      <c r="WH74" s="207" t="s">
        <v>27</v>
      </c>
      <c r="WI74" s="207" t="s">
        <v>27</v>
      </c>
      <c r="WJ74" s="207" t="s">
        <v>26</v>
      </c>
      <c r="WK74" s="207" t="s">
        <v>26</v>
      </c>
      <c r="WL74" s="207" t="s">
        <v>26</v>
      </c>
      <c r="WM74" s="207" t="s">
        <v>26</v>
      </c>
      <c r="WN74" s="207" t="s">
        <v>26</v>
      </c>
      <c r="WO74" s="207" t="s">
        <v>26</v>
      </c>
      <c r="WP74" s="207" t="s">
        <v>26</v>
      </c>
      <c r="WQ74" s="207" t="s">
        <v>27</v>
      </c>
      <c r="WR74" s="207" t="s">
        <v>26</v>
      </c>
      <c r="WS74" s="207" t="s">
        <v>26</v>
      </c>
      <c r="WT74" s="207" t="s">
        <v>26</v>
      </c>
      <c r="WU74" s="207" t="s">
        <v>27</v>
      </c>
      <c r="WV74" s="207" t="s">
        <v>26</v>
      </c>
      <c r="WW74" s="207" t="s">
        <v>26</v>
      </c>
      <c r="WX74" s="207" t="s">
        <v>26</v>
      </c>
      <c r="WY74" s="207" t="s">
        <v>26</v>
      </c>
      <c r="WZ74" s="207" t="s">
        <v>26</v>
      </c>
      <c r="XA74" s="207" t="s">
        <v>27</v>
      </c>
      <c r="XB74" s="207" t="s">
        <v>26</v>
      </c>
      <c r="XC74" s="207" t="s">
        <v>26</v>
      </c>
      <c r="XD74" s="207" t="s">
        <v>26</v>
      </c>
      <c r="XE74" s="207" t="s">
        <v>26</v>
      </c>
      <c r="XF74" s="207" t="s">
        <v>26</v>
      </c>
      <c r="XG74" s="207" t="s">
        <v>26</v>
      </c>
      <c r="XH74" s="207" t="s">
        <v>26</v>
      </c>
      <c r="XI74" s="207" t="s">
        <v>27</v>
      </c>
      <c r="XJ74" s="207" t="s">
        <v>26</v>
      </c>
      <c r="XK74" s="207" t="s">
        <v>26</v>
      </c>
      <c r="XL74" s="207" t="s">
        <v>26</v>
      </c>
      <c r="XM74" s="207" t="s">
        <v>26</v>
      </c>
      <c r="XN74" s="207" t="s">
        <v>26</v>
      </c>
      <c r="XO74" s="207" t="s">
        <v>26</v>
      </c>
      <c r="XP74" s="207" t="s">
        <v>26</v>
      </c>
      <c r="XQ74" s="207" t="s">
        <v>26</v>
      </c>
      <c r="XR74" s="207" t="s">
        <v>26</v>
      </c>
      <c r="XS74" s="207" t="s">
        <v>26</v>
      </c>
      <c r="XT74" s="207" t="s">
        <v>26</v>
      </c>
      <c r="XU74" s="207" t="s">
        <v>26</v>
      </c>
      <c r="XV74" s="207" t="s">
        <v>27</v>
      </c>
      <c r="XW74" s="207" t="s">
        <v>27</v>
      </c>
      <c r="XX74" s="207" t="s">
        <v>26</v>
      </c>
      <c r="XY74" s="207" t="s">
        <v>26</v>
      </c>
      <c r="XZ74" s="207" t="s">
        <v>26</v>
      </c>
      <c r="YA74" s="207" t="s">
        <v>27</v>
      </c>
      <c r="YB74" s="207" t="s">
        <v>26</v>
      </c>
      <c r="YC74" s="207" t="s">
        <v>26</v>
      </c>
      <c r="YD74" s="207" t="s">
        <v>26</v>
      </c>
      <c r="YE74" s="207" t="s">
        <v>26</v>
      </c>
      <c r="YF74" s="207" t="s">
        <v>26</v>
      </c>
      <c r="YG74" s="207" t="s">
        <v>26</v>
      </c>
      <c r="YH74" s="207" t="s">
        <v>26</v>
      </c>
      <c r="YI74" s="207" t="s">
        <v>26</v>
      </c>
      <c r="YJ74" s="207" t="s">
        <v>26</v>
      </c>
      <c r="YK74" s="207" t="s">
        <v>26</v>
      </c>
      <c r="YL74" s="207" t="s">
        <v>26</v>
      </c>
      <c r="YM74" s="207" t="s">
        <v>26</v>
      </c>
      <c r="YN74" s="207" t="s">
        <v>26</v>
      </c>
      <c r="YO74" s="207" t="s">
        <v>26</v>
      </c>
      <c r="YP74" s="207" t="s">
        <v>15</v>
      </c>
      <c r="YQ74" s="207" t="s">
        <v>26</v>
      </c>
      <c r="YR74" s="207" t="s">
        <v>26</v>
      </c>
      <c r="YS74" s="207" t="s">
        <v>26</v>
      </c>
      <c r="YT74" s="207" t="s">
        <v>26</v>
      </c>
      <c r="YU74" s="207" t="s">
        <v>26</v>
      </c>
      <c r="YV74" s="207" t="s">
        <v>26</v>
      </c>
      <c r="YW74" s="207" t="s">
        <v>27</v>
      </c>
      <c r="YX74" s="207" t="s">
        <v>26</v>
      </c>
      <c r="YY74" s="207" t="s">
        <v>26</v>
      </c>
      <c r="YZ74" s="207" t="s">
        <v>26</v>
      </c>
      <c r="ZA74" s="207" t="s">
        <v>26</v>
      </c>
      <c r="ZB74" s="207" t="s">
        <v>26</v>
      </c>
      <c r="ZC74" s="207" t="s">
        <v>26</v>
      </c>
      <c r="ZD74" s="207" t="s">
        <v>26</v>
      </c>
      <c r="ZE74" s="207" t="s">
        <v>26</v>
      </c>
      <c r="ZF74" s="207" t="s">
        <v>26</v>
      </c>
      <c r="ZG74" s="207" t="s">
        <v>26</v>
      </c>
      <c r="ZH74" s="207" t="s">
        <v>26</v>
      </c>
      <c r="ZI74" s="207" t="s">
        <v>26</v>
      </c>
      <c r="ZJ74" s="207" t="s">
        <v>26</v>
      </c>
      <c r="ZK74" s="207" t="s">
        <v>26</v>
      </c>
      <c r="ZL74" s="207" t="s">
        <v>26</v>
      </c>
      <c r="ZM74" s="207" t="s">
        <v>27</v>
      </c>
      <c r="ZN74" s="207" t="s">
        <v>26</v>
      </c>
      <c r="ZO74" s="207" t="s">
        <v>26</v>
      </c>
      <c r="ZP74" s="207" t="s">
        <v>26</v>
      </c>
      <c r="ZQ74" s="207" t="s">
        <v>26</v>
      </c>
      <c r="ZR74" s="207" t="s">
        <v>26</v>
      </c>
      <c r="ZS74" s="207" t="s">
        <v>26</v>
      </c>
      <c r="ZT74" s="207" t="s">
        <v>26</v>
      </c>
      <c r="ZU74" s="207" t="s">
        <v>26</v>
      </c>
      <c r="ZV74" s="207" t="s">
        <v>26</v>
      </c>
      <c r="ZW74" s="207" t="s">
        <v>69</v>
      </c>
      <c r="ZX74" s="207" t="s">
        <v>69</v>
      </c>
      <c r="ZY74" s="207" t="s">
        <v>69</v>
      </c>
      <c r="ZZ74" s="207" t="s">
        <v>69</v>
      </c>
      <c r="AAA74" s="207" t="s">
        <v>158</v>
      </c>
      <c r="AAB74" s="207" t="s">
        <v>158</v>
      </c>
      <c r="AAC74" s="207" t="s">
        <v>158</v>
      </c>
      <c r="AAD74" s="207" t="s">
        <v>158</v>
      </c>
      <c r="AAE74" s="207" t="s">
        <v>158</v>
      </c>
      <c r="AAF74" s="207" t="s">
        <v>158</v>
      </c>
      <c r="AAG74" s="207" t="s">
        <v>158</v>
      </c>
      <c r="AAH74" s="207" t="s">
        <v>158</v>
      </c>
      <c r="AAI74" s="207" t="s">
        <v>158</v>
      </c>
      <c r="AAJ74" s="207" t="s">
        <v>158</v>
      </c>
      <c r="AAK74" s="207" t="s">
        <v>158</v>
      </c>
      <c r="AAL74" s="207" t="s">
        <v>158</v>
      </c>
      <c r="AAM74" s="207" t="s">
        <v>158</v>
      </c>
      <c r="AAN74" s="207" t="s">
        <v>158</v>
      </c>
      <c r="AAO74" s="207" t="s">
        <v>158</v>
      </c>
      <c r="AAP74" s="207" t="s">
        <v>158</v>
      </c>
      <c r="AAQ74" s="207" t="s">
        <v>158</v>
      </c>
      <c r="AAR74" s="207" t="s">
        <v>158</v>
      </c>
      <c r="AAS74" s="207" t="s">
        <v>158</v>
      </c>
      <c r="AAT74" s="207" t="s">
        <v>158</v>
      </c>
      <c r="AAU74" s="207" t="s">
        <v>158</v>
      </c>
      <c r="AAV74" s="207" t="s">
        <v>158</v>
      </c>
      <c r="AAW74" s="207" t="s">
        <v>158</v>
      </c>
      <c r="AAX74" s="207" t="s">
        <v>158</v>
      </c>
      <c r="AAY74" s="207" t="s">
        <v>158</v>
      </c>
      <c r="AAZ74" s="207" t="s">
        <v>158</v>
      </c>
      <c r="ABA74" s="306">
        <f>(ÜBERSICHT!K74)</f>
        <v>0</v>
      </c>
      <c r="ABB74" s="195">
        <f>(ÜBERSICHT!L74)</f>
        <v>0</v>
      </c>
      <c r="ABC74" s="206">
        <f t="shared" si="175"/>
        <v>387</v>
      </c>
      <c r="ABD74" s="34">
        <f t="shared" si="176"/>
        <v>355</v>
      </c>
      <c r="ABE74" s="34">
        <f t="shared" si="177"/>
        <v>32</v>
      </c>
      <c r="ABF74" s="34">
        <f t="shared" si="178"/>
        <v>0</v>
      </c>
      <c r="ABG74" s="34">
        <f t="shared" si="179"/>
        <v>7</v>
      </c>
      <c r="ABH74" s="34">
        <f t="shared" si="180"/>
        <v>0</v>
      </c>
      <c r="ABI74" s="34">
        <f t="shared" si="181"/>
        <v>302</v>
      </c>
      <c r="ABJ74" s="73">
        <f t="shared" si="182"/>
        <v>696</v>
      </c>
      <c r="ABK74" s="28"/>
      <c r="ABL74" s="26"/>
      <c r="ABM74" s="26"/>
      <c r="ABN74" s="26"/>
      <c r="ABO74" s="28"/>
      <c r="ABP74" s="271" t="str">
        <f>(Mitglieder!C75)</f>
        <v>Zz-PingPong</v>
      </c>
      <c r="ABQ74" s="216">
        <f t="shared" ref="ABQ74:ABQ77" si="238">100%/(ABJ74-ABG74-ABH74-ABI74)*ABD74</f>
        <v>0.91731266149870805</v>
      </c>
      <c r="ABR74" s="216">
        <f t="shared" ref="ABR74:ABR77" si="239">100%/(ABY74-ABV74-ABW74-ABX74)*ABS74</f>
        <v>0.87096774193548387</v>
      </c>
      <c r="ABS74" s="34">
        <f t="shared" si="183"/>
        <v>27</v>
      </c>
      <c r="ABT74" s="34">
        <f t="shared" si="184"/>
        <v>4</v>
      </c>
      <c r="ABU74" s="34">
        <f t="shared" si="185"/>
        <v>0</v>
      </c>
      <c r="ABV74" s="34">
        <f t="shared" si="186"/>
        <v>0</v>
      </c>
      <c r="ABW74" s="34">
        <f t="shared" si="187"/>
        <v>0</v>
      </c>
      <c r="ABX74" s="34">
        <f t="shared" si="188"/>
        <v>0</v>
      </c>
      <c r="ABY74" s="73">
        <f t="shared" si="189"/>
        <v>31</v>
      </c>
      <c r="ABZ74" s="216">
        <f t="shared" ref="ABZ74:ABZ77" si="240">100%/(ACG74-ACD74-ACE74-ACF74)*ACA74</f>
        <v>0.89473684210526305</v>
      </c>
      <c r="ACA74" s="34">
        <f t="shared" si="190"/>
        <v>17</v>
      </c>
      <c r="ACB74" s="34">
        <f t="shared" si="191"/>
        <v>2</v>
      </c>
      <c r="ACC74" s="34">
        <f t="shared" si="192"/>
        <v>0</v>
      </c>
      <c r="ACD74" s="34">
        <f t="shared" si="193"/>
        <v>0</v>
      </c>
      <c r="ACE74" s="34">
        <f t="shared" si="194"/>
        <v>0</v>
      </c>
      <c r="ACF74" s="34">
        <f t="shared" si="195"/>
        <v>12</v>
      </c>
      <c r="ACG74" s="73">
        <f t="shared" si="113"/>
        <v>31</v>
      </c>
      <c r="ACH74" s="216">
        <f t="shared" ref="ACH74:ACH77" si="241">100%/(ACO74-ACL74-ACM74-ACN74)*ACI74</f>
        <v>1</v>
      </c>
      <c r="ACI74" s="34">
        <f t="shared" si="196"/>
        <v>9</v>
      </c>
      <c r="ACJ74" s="34">
        <f t="shared" si="197"/>
        <v>0</v>
      </c>
      <c r="ACK74" s="34">
        <f t="shared" si="198"/>
        <v>0</v>
      </c>
      <c r="ACL74" s="34">
        <f t="shared" si="199"/>
        <v>0</v>
      </c>
      <c r="ACM74" s="34">
        <f t="shared" si="200"/>
        <v>0</v>
      </c>
      <c r="ACN74" s="34">
        <f t="shared" si="201"/>
        <v>22</v>
      </c>
      <c r="ACO74" s="73">
        <f t="shared" si="114"/>
        <v>31</v>
      </c>
      <c r="ACP74" s="216">
        <f t="shared" ref="ACP74:ACP77" si="242">100%/(ACW74-ACT74-ACU74-ACV74)*ACQ74</f>
        <v>1</v>
      </c>
      <c r="ACQ74" s="34">
        <f t="shared" si="202"/>
        <v>15</v>
      </c>
      <c r="ACR74" s="34">
        <f t="shared" si="203"/>
        <v>0</v>
      </c>
      <c r="ACS74" s="34">
        <f t="shared" si="204"/>
        <v>0</v>
      </c>
      <c r="ACT74" s="34">
        <f t="shared" si="205"/>
        <v>0</v>
      </c>
      <c r="ACU74" s="34">
        <f t="shared" si="206"/>
        <v>0</v>
      </c>
      <c r="ACV74" s="34">
        <f t="shared" si="207"/>
        <v>15</v>
      </c>
      <c r="ACW74" s="73">
        <f t="shared" si="115"/>
        <v>30</v>
      </c>
      <c r="ACX74" s="216">
        <f t="shared" ref="ACX74:ACX77" si="243">100%/(ADE74-ADB74-ADC74-ADD74)*ACY74</f>
        <v>0.93548387096774188</v>
      </c>
      <c r="ACY74" s="34">
        <f t="shared" si="208"/>
        <v>29</v>
      </c>
      <c r="ACZ74" s="34">
        <f t="shared" si="209"/>
        <v>2</v>
      </c>
      <c r="ADA74" s="34">
        <f t="shared" si="210"/>
        <v>0</v>
      </c>
      <c r="ADB74" s="34">
        <f t="shared" si="211"/>
        <v>0</v>
      </c>
      <c r="ADC74" s="34">
        <f t="shared" si="212"/>
        <v>0</v>
      </c>
      <c r="ADD74" s="34">
        <f t="shared" si="213"/>
        <v>0</v>
      </c>
      <c r="ADE74" s="73">
        <f t="shared" si="116"/>
        <v>31</v>
      </c>
      <c r="ADF74" s="216">
        <f t="shared" ref="ADF74:ADF77" si="244">100%/(ADM74-ADJ74-ADK74-ADL74)*ADG74</f>
        <v>0.8</v>
      </c>
      <c r="ADG74" s="34">
        <f t="shared" si="214"/>
        <v>24</v>
      </c>
      <c r="ADH74" s="34">
        <f t="shared" si="215"/>
        <v>6</v>
      </c>
      <c r="ADI74" s="34">
        <f t="shared" si="216"/>
        <v>0</v>
      </c>
      <c r="ADJ74" s="34">
        <f t="shared" si="217"/>
        <v>0</v>
      </c>
      <c r="ADK74" s="34">
        <f t="shared" si="218"/>
        <v>0</v>
      </c>
      <c r="ADL74" s="34">
        <f t="shared" si="219"/>
        <v>0</v>
      </c>
      <c r="ADM74" s="73">
        <f t="shared" si="117"/>
        <v>30</v>
      </c>
      <c r="ADN74" s="216">
        <f t="shared" ref="ADN74:ADN77" si="245">100%/(ADU74-ADR74-ADS74-ADT74)*ADO74</f>
        <v>0.87096774193548387</v>
      </c>
      <c r="ADO74" s="34">
        <f t="shared" si="220"/>
        <v>27</v>
      </c>
      <c r="ADP74" s="34">
        <f t="shared" si="221"/>
        <v>4</v>
      </c>
      <c r="ADQ74" s="34">
        <f t="shared" si="222"/>
        <v>0</v>
      </c>
      <c r="ADR74" s="34">
        <f t="shared" si="223"/>
        <v>0</v>
      </c>
      <c r="ADS74" s="34">
        <f t="shared" si="224"/>
        <v>0</v>
      </c>
      <c r="ADT74" s="34">
        <f t="shared" si="225"/>
        <v>0</v>
      </c>
      <c r="ADU74" s="73">
        <f t="shared" si="118"/>
        <v>31</v>
      </c>
      <c r="ADV74" s="216">
        <f t="shared" ref="ADV74:ADV77" si="246">100%/(AEC74-ADZ74-AEA74-AEB74)*ADW74</f>
        <v>0.93333333333333335</v>
      </c>
      <c r="ADW74" s="34">
        <f t="shared" si="226"/>
        <v>28</v>
      </c>
      <c r="ADX74" s="34">
        <f t="shared" si="227"/>
        <v>2</v>
      </c>
      <c r="ADY74" s="34">
        <f t="shared" si="228"/>
        <v>0</v>
      </c>
      <c r="ADZ74" s="34">
        <f t="shared" si="229"/>
        <v>1</v>
      </c>
      <c r="AEA74" s="34">
        <f t="shared" si="230"/>
        <v>0</v>
      </c>
      <c r="AEB74" s="34">
        <f t="shared" si="231"/>
        <v>0</v>
      </c>
      <c r="AEC74" s="73">
        <f t="shared" si="119"/>
        <v>31</v>
      </c>
      <c r="AED74" s="216">
        <f t="shared" ref="AED74:AED77" si="247">100%/(AEK74-AEH74-AEI74-AEJ74)*AEE74</f>
        <v>1</v>
      </c>
      <c r="AEE74" s="34">
        <f t="shared" si="232"/>
        <v>6</v>
      </c>
      <c r="AEF74" s="34">
        <f t="shared" si="233"/>
        <v>0</v>
      </c>
      <c r="AEG74" s="34">
        <f t="shared" si="234"/>
        <v>0</v>
      </c>
      <c r="AEH74" s="34">
        <f t="shared" si="235"/>
        <v>0</v>
      </c>
      <c r="AEI74" s="34">
        <f t="shared" si="236"/>
        <v>0</v>
      </c>
      <c r="AEJ74" s="34">
        <f t="shared" si="237"/>
        <v>4</v>
      </c>
      <c r="AEK74" s="73">
        <f t="shared" si="120"/>
        <v>10</v>
      </c>
    </row>
    <row r="75" spans="1:817" x14ac:dyDescent="0.3">
      <c r="A75" s="200"/>
      <c r="B75" s="290"/>
      <c r="C75" s="251" t="str">
        <f>(Mitglieder!C75)</f>
        <v>Zz-PingPong</v>
      </c>
      <c r="D75" s="171">
        <f t="shared" si="173"/>
        <v>1</v>
      </c>
      <c r="E75" s="171" t="e">
        <f t="shared" si="174"/>
        <v>#DIV/0!</v>
      </c>
      <c r="F75" s="56"/>
      <c r="G75" s="207" t="s">
        <v>69</v>
      </c>
      <c r="H75" s="207" t="s">
        <v>69</v>
      </c>
      <c r="I75" s="207" t="s">
        <v>69</v>
      </c>
      <c r="J75" s="207" t="s">
        <v>69</v>
      </c>
      <c r="K75" s="207" t="s">
        <v>69</v>
      </c>
      <c r="L75" s="207" t="s">
        <v>69</v>
      </c>
      <c r="M75" s="207" t="s">
        <v>69</v>
      </c>
      <c r="N75" s="207" t="s">
        <v>69</v>
      </c>
      <c r="O75" s="207" t="s">
        <v>69</v>
      </c>
      <c r="P75" s="207" t="s">
        <v>69</v>
      </c>
      <c r="Q75" s="207" t="s">
        <v>69</v>
      </c>
      <c r="R75" s="207" t="s">
        <v>69</v>
      </c>
      <c r="S75" s="207" t="s">
        <v>69</v>
      </c>
      <c r="T75" s="207" t="s">
        <v>69</v>
      </c>
      <c r="U75" s="207" t="s">
        <v>69</v>
      </c>
      <c r="V75" s="207" t="s">
        <v>69</v>
      </c>
      <c r="W75" s="207" t="s">
        <v>69</v>
      </c>
      <c r="X75" s="207" t="s">
        <v>69</v>
      </c>
      <c r="Y75" s="207" t="s">
        <v>69</v>
      </c>
      <c r="Z75" s="207" t="s">
        <v>69</v>
      </c>
      <c r="AA75" s="207" t="s">
        <v>69</v>
      </c>
      <c r="AB75" s="207" t="s">
        <v>69</v>
      </c>
      <c r="AC75" s="207" t="s">
        <v>69</v>
      </c>
      <c r="AD75" s="207" t="s">
        <v>69</v>
      </c>
      <c r="AE75" s="207" t="s">
        <v>69</v>
      </c>
      <c r="AF75" s="207" t="s">
        <v>69</v>
      </c>
      <c r="AG75" s="207" t="s">
        <v>69</v>
      </c>
      <c r="AH75" s="207" t="s">
        <v>69</v>
      </c>
      <c r="AI75" s="207" t="s">
        <v>69</v>
      </c>
      <c r="AJ75" s="207" t="s">
        <v>69</v>
      </c>
      <c r="AK75" s="207" t="s">
        <v>69</v>
      </c>
      <c r="AL75" s="207" t="s">
        <v>69</v>
      </c>
      <c r="AM75" s="207" t="s">
        <v>69</v>
      </c>
      <c r="AN75" s="207" t="s">
        <v>69</v>
      </c>
      <c r="AO75" s="207" t="s">
        <v>69</v>
      </c>
      <c r="AP75" s="207" t="s">
        <v>69</v>
      </c>
      <c r="AQ75" s="207" t="s">
        <v>69</v>
      </c>
      <c r="AR75" s="207" t="s">
        <v>69</v>
      </c>
      <c r="AS75" s="207" t="s">
        <v>69</v>
      </c>
      <c r="AT75" s="207" t="s">
        <v>69</v>
      </c>
      <c r="AU75" s="207" t="s">
        <v>69</v>
      </c>
      <c r="AV75" s="207" t="s">
        <v>69</v>
      </c>
      <c r="AW75" s="207" t="s">
        <v>69</v>
      </c>
      <c r="AX75" s="207" t="s">
        <v>69</v>
      </c>
      <c r="AY75" s="207" t="s">
        <v>69</v>
      </c>
      <c r="AZ75" s="207" t="s">
        <v>69</v>
      </c>
      <c r="BA75" s="207" t="s">
        <v>69</v>
      </c>
      <c r="BB75" s="207" t="s">
        <v>69</v>
      </c>
      <c r="BC75" s="207" t="s">
        <v>69</v>
      </c>
      <c r="BD75" s="207" t="s">
        <v>69</v>
      </c>
      <c r="BE75" s="207" t="s">
        <v>69</v>
      </c>
      <c r="BF75" s="207" t="s">
        <v>69</v>
      </c>
      <c r="BG75" s="207" t="s">
        <v>69</v>
      </c>
      <c r="BH75" s="207" t="s">
        <v>69</v>
      </c>
      <c r="BI75" s="207" t="s">
        <v>69</v>
      </c>
      <c r="BJ75" s="207" t="s">
        <v>69</v>
      </c>
      <c r="BK75" s="207" t="s">
        <v>69</v>
      </c>
      <c r="BL75" s="207" t="s">
        <v>69</v>
      </c>
      <c r="BM75" s="207" t="s">
        <v>69</v>
      </c>
      <c r="BN75" s="207" t="s">
        <v>69</v>
      </c>
      <c r="BO75" s="207" t="s">
        <v>69</v>
      </c>
      <c r="BP75" s="207" t="s">
        <v>69</v>
      </c>
      <c r="BQ75" s="207" t="s">
        <v>69</v>
      </c>
      <c r="BR75" s="207" t="s">
        <v>69</v>
      </c>
      <c r="BS75" s="207" t="s">
        <v>69</v>
      </c>
      <c r="BT75" s="207" t="s">
        <v>69</v>
      </c>
      <c r="BU75" s="207" t="s">
        <v>69</v>
      </c>
      <c r="BV75" s="207" t="s">
        <v>69</v>
      </c>
      <c r="BW75" s="207" t="s">
        <v>69</v>
      </c>
      <c r="BX75" s="207" t="s">
        <v>69</v>
      </c>
      <c r="BY75" s="207" t="s">
        <v>69</v>
      </c>
      <c r="BZ75" s="207" t="s">
        <v>69</v>
      </c>
      <c r="CA75" s="207" t="s">
        <v>69</v>
      </c>
      <c r="CB75" s="207" t="s">
        <v>69</v>
      </c>
      <c r="CC75" s="207" t="s">
        <v>69</v>
      </c>
      <c r="CD75" s="207" t="s">
        <v>69</v>
      </c>
      <c r="CE75" s="207" t="s">
        <v>69</v>
      </c>
      <c r="CF75" s="207" t="s">
        <v>69</v>
      </c>
      <c r="CG75" s="207" t="s">
        <v>69</v>
      </c>
      <c r="CH75" s="207" t="s">
        <v>69</v>
      </c>
      <c r="CI75" s="207" t="s">
        <v>69</v>
      </c>
      <c r="CJ75" s="207" t="s">
        <v>69</v>
      </c>
      <c r="CK75" s="207" t="s">
        <v>69</v>
      </c>
      <c r="CL75" s="207" t="s">
        <v>69</v>
      </c>
      <c r="CM75" s="207" t="s">
        <v>69</v>
      </c>
      <c r="CN75" s="207" t="s">
        <v>69</v>
      </c>
      <c r="CO75" s="207" t="s">
        <v>69</v>
      </c>
      <c r="CP75" s="207" t="s">
        <v>69</v>
      </c>
      <c r="CQ75" s="207" t="s">
        <v>69</v>
      </c>
      <c r="CR75" s="207" t="s">
        <v>69</v>
      </c>
      <c r="CS75" s="207" t="s">
        <v>69</v>
      </c>
      <c r="CT75" s="207" t="s">
        <v>69</v>
      </c>
      <c r="CU75" s="207" t="s">
        <v>69</v>
      </c>
      <c r="CV75" s="207" t="s">
        <v>69</v>
      </c>
      <c r="CW75" s="207" t="s">
        <v>69</v>
      </c>
      <c r="CX75" s="207" t="s">
        <v>69</v>
      </c>
      <c r="CY75" s="207" t="s">
        <v>69</v>
      </c>
      <c r="CZ75" s="207" t="s">
        <v>69</v>
      </c>
      <c r="DA75" s="207" t="s">
        <v>69</v>
      </c>
      <c r="DB75" s="207" t="s">
        <v>69</v>
      </c>
      <c r="DC75" s="207" t="s">
        <v>69</v>
      </c>
      <c r="DD75" s="207" t="s">
        <v>69</v>
      </c>
      <c r="DE75" s="207" t="s">
        <v>69</v>
      </c>
      <c r="DF75" s="207" t="s">
        <v>69</v>
      </c>
      <c r="DG75" s="207" t="s">
        <v>69</v>
      </c>
      <c r="DH75" s="207" t="s">
        <v>69</v>
      </c>
      <c r="DI75" s="207" t="s">
        <v>69</v>
      </c>
      <c r="DJ75" s="207" t="s">
        <v>69</v>
      </c>
      <c r="DK75" s="207" t="s">
        <v>69</v>
      </c>
      <c r="DL75" s="207" t="s">
        <v>69</v>
      </c>
      <c r="DM75" s="207" t="s">
        <v>69</v>
      </c>
      <c r="DN75" s="207" t="s">
        <v>69</v>
      </c>
      <c r="DO75" s="207" t="s">
        <v>69</v>
      </c>
      <c r="DP75" s="207" t="s">
        <v>69</v>
      </c>
      <c r="DQ75" s="207" t="s">
        <v>69</v>
      </c>
      <c r="DR75" s="207" t="s">
        <v>69</v>
      </c>
      <c r="DS75" s="207" t="s">
        <v>69</v>
      </c>
      <c r="DT75" s="207" t="s">
        <v>69</v>
      </c>
      <c r="DU75" s="207" t="s">
        <v>69</v>
      </c>
      <c r="DV75" s="207" t="s">
        <v>69</v>
      </c>
      <c r="DW75" s="207" t="s">
        <v>69</v>
      </c>
      <c r="DX75" s="207" t="s">
        <v>69</v>
      </c>
      <c r="DY75" s="207" t="s">
        <v>69</v>
      </c>
      <c r="DZ75" s="207" t="s">
        <v>69</v>
      </c>
      <c r="EA75" s="207" t="s">
        <v>69</v>
      </c>
      <c r="EB75" s="207" t="s">
        <v>69</v>
      </c>
      <c r="EC75" s="207" t="s">
        <v>69</v>
      </c>
      <c r="ED75" s="207" t="s">
        <v>69</v>
      </c>
      <c r="EE75" s="207" t="s">
        <v>69</v>
      </c>
      <c r="EF75" s="207" t="s">
        <v>69</v>
      </c>
      <c r="EG75" s="207" t="s">
        <v>69</v>
      </c>
      <c r="EH75" s="207" t="s">
        <v>69</v>
      </c>
      <c r="EI75" s="207" t="s">
        <v>69</v>
      </c>
      <c r="EJ75" s="207" t="s">
        <v>69</v>
      </c>
      <c r="EK75" s="207" t="s">
        <v>69</v>
      </c>
      <c r="EL75" s="207" t="s">
        <v>69</v>
      </c>
      <c r="EM75" s="207" t="s">
        <v>69</v>
      </c>
      <c r="EN75" s="207" t="s">
        <v>69</v>
      </c>
      <c r="EO75" s="207" t="s">
        <v>69</v>
      </c>
      <c r="EP75" s="207" t="s">
        <v>69</v>
      </c>
      <c r="EQ75" s="207" t="s">
        <v>69</v>
      </c>
      <c r="ER75" s="207" t="s">
        <v>69</v>
      </c>
      <c r="ES75" s="207" t="s">
        <v>69</v>
      </c>
      <c r="ET75" s="207" t="s">
        <v>69</v>
      </c>
      <c r="EU75" s="207" t="s">
        <v>69</v>
      </c>
      <c r="EV75" s="207" t="s">
        <v>69</v>
      </c>
      <c r="EW75" s="207" t="s">
        <v>69</v>
      </c>
      <c r="EX75" s="207" t="s">
        <v>69</v>
      </c>
      <c r="EY75" s="207" t="s">
        <v>69</v>
      </c>
      <c r="EZ75" s="207" t="s">
        <v>69</v>
      </c>
      <c r="FA75" s="207" t="s">
        <v>69</v>
      </c>
      <c r="FB75" s="207" t="s">
        <v>69</v>
      </c>
      <c r="FC75" s="207" t="s">
        <v>69</v>
      </c>
      <c r="FD75" s="207" t="s">
        <v>69</v>
      </c>
      <c r="FE75" s="207" t="s">
        <v>69</v>
      </c>
      <c r="FF75" s="207" t="s">
        <v>69</v>
      </c>
      <c r="FG75" s="207" t="s">
        <v>69</v>
      </c>
      <c r="FH75" s="207" t="s">
        <v>69</v>
      </c>
      <c r="FI75" s="207" t="s">
        <v>69</v>
      </c>
      <c r="FJ75" s="207" t="s">
        <v>69</v>
      </c>
      <c r="FK75" s="207" t="s">
        <v>69</v>
      </c>
      <c r="FL75" s="207" t="s">
        <v>69</v>
      </c>
      <c r="FM75" s="207" t="s">
        <v>69</v>
      </c>
      <c r="FN75" s="207" t="s">
        <v>69</v>
      </c>
      <c r="FO75" s="207" t="s">
        <v>69</v>
      </c>
      <c r="FP75" s="207" t="s">
        <v>69</v>
      </c>
      <c r="FQ75" s="207" t="s">
        <v>69</v>
      </c>
      <c r="FR75" s="207" t="s">
        <v>69</v>
      </c>
      <c r="FS75" s="207" t="s">
        <v>69</v>
      </c>
      <c r="FT75" s="207" t="s">
        <v>69</v>
      </c>
      <c r="FU75" s="207" t="s">
        <v>69</v>
      </c>
      <c r="FV75" s="207" t="s">
        <v>69</v>
      </c>
      <c r="FW75" s="207" t="s">
        <v>69</v>
      </c>
      <c r="FX75" s="207" t="s">
        <v>69</v>
      </c>
      <c r="FY75" s="207" t="s">
        <v>69</v>
      </c>
      <c r="FZ75" s="207" t="s">
        <v>69</v>
      </c>
      <c r="GA75" s="207" t="s">
        <v>69</v>
      </c>
      <c r="GB75" s="207" t="s">
        <v>69</v>
      </c>
      <c r="GC75" s="207" t="s">
        <v>69</v>
      </c>
      <c r="GD75" s="207" t="s">
        <v>69</v>
      </c>
      <c r="GE75" s="207" t="s">
        <v>69</v>
      </c>
      <c r="GF75" s="207" t="s">
        <v>69</v>
      </c>
      <c r="GG75" s="207" t="s">
        <v>69</v>
      </c>
      <c r="GH75" s="207" t="s">
        <v>69</v>
      </c>
      <c r="GI75" s="207" t="s">
        <v>69</v>
      </c>
      <c r="GJ75" s="207" t="s">
        <v>69</v>
      </c>
      <c r="GK75" s="207" t="s">
        <v>69</v>
      </c>
      <c r="GL75" s="207" t="s">
        <v>69</v>
      </c>
      <c r="GM75" s="207" t="s">
        <v>69</v>
      </c>
      <c r="GN75" s="207" t="s">
        <v>69</v>
      </c>
      <c r="GO75" s="207" t="s">
        <v>69</v>
      </c>
      <c r="GP75" s="207" t="s">
        <v>69</v>
      </c>
      <c r="GQ75" s="207" t="s">
        <v>69</v>
      </c>
      <c r="GR75" s="207" t="s">
        <v>69</v>
      </c>
      <c r="GS75" s="207" t="s">
        <v>69</v>
      </c>
      <c r="GT75" s="207" t="s">
        <v>69</v>
      </c>
      <c r="GU75" s="207" t="s">
        <v>69</v>
      </c>
      <c r="GV75" s="207" t="s">
        <v>69</v>
      </c>
      <c r="GW75" s="207" t="s">
        <v>69</v>
      </c>
      <c r="GX75" s="207" t="s">
        <v>69</v>
      </c>
      <c r="GY75" s="207" t="s">
        <v>69</v>
      </c>
      <c r="GZ75" s="207" t="s">
        <v>69</v>
      </c>
      <c r="HA75" s="207" t="s">
        <v>69</v>
      </c>
      <c r="HB75" s="207" t="s">
        <v>69</v>
      </c>
      <c r="HC75" s="207" t="s">
        <v>69</v>
      </c>
      <c r="HD75" s="207" t="s">
        <v>69</v>
      </c>
      <c r="HE75" s="207" t="s">
        <v>69</v>
      </c>
      <c r="HF75" s="207" t="s">
        <v>69</v>
      </c>
      <c r="HG75" s="207" t="s">
        <v>69</v>
      </c>
      <c r="HH75" s="207" t="s">
        <v>69</v>
      </c>
      <c r="HI75" s="207" t="s">
        <v>69</v>
      </c>
      <c r="HJ75" s="207" t="s">
        <v>69</v>
      </c>
      <c r="HK75" s="207" t="s">
        <v>69</v>
      </c>
      <c r="HL75" s="207" t="s">
        <v>69</v>
      </c>
      <c r="HM75" s="207" t="s">
        <v>69</v>
      </c>
      <c r="HN75" s="207" t="s">
        <v>69</v>
      </c>
      <c r="HO75" s="207" t="s">
        <v>69</v>
      </c>
      <c r="HP75" s="207" t="s">
        <v>69</v>
      </c>
      <c r="HQ75" s="207" t="s">
        <v>69</v>
      </c>
      <c r="HR75" s="207" t="s">
        <v>69</v>
      </c>
      <c r="HS75" s="207" t="s">
        <v>69</v>
      </c>
      <c r="HT75" s="207" t="s">
        <v>69</v>
      </c>
      <c r="HU75" s="207" t="s">
        <v>69</v>
      </c>
      <c r="HV75" s="207" t="s">
        <v>69</v>
      </c>
      <c r="HW75" s="207" t="s">
        <v>69</v>
      </c>
      <c r="HX75" s="207" t="s">
        <v>69</v>
      </c>
      <c r="HY75" s="207" t="s">
        <v>69</v>
      </c>
      <c r="HZ75" s="207" t="s">
        <v>69</v>
      </c>
      <c r="IA75" s="207" t="s">
        <v>69</v>
      </c>
      <c r="IB75" s="207" t="s">
        <v>69</v>
      </c>
      <c r="IC75" s="207" t="s">
        <v>69</v>
      </c>
      <c r="ID75" s="207" t="s">
        <v>69</v>
      </c>
      <c r="IE75" s="207" t="s">
        <v>69</v>
      </c>
      <c r="IF75" s="207" t="s">
        <v>69</v>
      </c>
      <c r="IG75" s="207" t="s">
        <v>69</v>
      </c>
      <c r="IH75" s="207" t="s">
        <v>69</v>
      </c>
      <c r="II75" s="207" t="s">
        <v>69</v>
      </c>
      <c r="IJ75" s="207" t="s">
        <v>69</v>
      </c>
      <c r="IK75" s="207" t="s">
        <v>69</v>
      </c>
      <c r="IL75" s="207" t="s">
        <v>69</v>
      </c>
      <c r="IM75" s="207" t="s">
        <v>69</v>
      </c>
      <c r="IN75" s="207" t="s">
        <v>69</v>
      </c>
      <c r="IO75" s="207" t="s">
        <v>69</v>
      </c>
      <c r="IP75" s="207" t="s">
        <v>69</v>
      </c>
      <c r="IQ75" s="207" t="s">
        <v>69</v>
      </c>
      <c r="IR75" s="207" t="s">
        <v>69</v>
      </c>
      <c r="IS75" s="207" t="s">
        <v>69</v>
      </c>
      <c r="IT75" s="207" t="s">
        <v>69</v>
      </c>
      <c r="IU75" s="207" t="s">
        <v>69</v>
      </c>
      <c r="IV75" s="207" t="s">
        <v>69</v>
      </c>
      <c r="IW75" s="207" t="s">
        <v>69</v>
      </c>
      <c r="IX75" s="207" t="s">
        <v>69</v>
      </c>
      <c r="IY75" s="207" t="s">
        <v>69</v>
      </c>
      <c r="IZ75" s="207" t="s">
        <v>69</v>
      </c>
      <c r="JA75" s="207" t="s">
        <v>69</v>
      </c>
      <c r="JB75" s="207" t="s">
        <v>69</v>
      </c>
      <c r="JC75" s="207" t="s">
        <v>69</v>
      </c>
      <c r="JD75" s="207" t="s">
        <v>69</v>
      </c>
      <c r="JE75" s="207" t="s">
        <v>69</v>
      </c>
      <c r="JF75" s="207" t="s">
        <v>69</v>
      </c>
      <c r="JG75" s="207" t="s">
        <v>69</v>
      </c>
      <c r="JH75" s="207" t="s">
        <v>69</v>
      </c>
      <c r="JI75" s="207" t="s">
        <v>69</v>
      </c>
      <c r="JJ75" s="207" t="s">
        <v>69</v>
      </c>
      <c r="JK75" s="207" t="s">
        <v>69</v>
      </c>
      <c r="JL75" s="207" t="s">
        <v>69</v>
      </c>
      <c r="JM75" s="207" t="s">
        <v>69</v>
      </c>
      <c r="JN75" s="207" t="s">
        <v>69</v>
      </c>
      <c r="JO75" s="207" t="s">
        <v>69</v>
      </c>
      <c r="JP75" s="207" t="s">
        <v>69</v>
      </c>
      <c r="JQ75" s="207" t="s">
        <v>69</v>
      </c>
      <c r="JR75" s="207" t="s">
        <v>69</v>
      </c>
      <c r="JS75" s="207" t="s">
        <v>69</v>
      </c>
      <c r="JT75" s="207" t="s">
        <v>69</v>
      </c>
      <c r="JU75" s="207" t="s">
        <v>69</v>
      </c>
      <c r="JV75" s="207" t="s">
        <v>69</v>
      </c>
      <c r="JW75" s="207" t="s">
        <v>69</v>
      </c>
      <c r="JX75" s="207" t="s">
        <v>69</v>
      </c>
      <c r="JY75" s="207" t="s">
        <v>69</v>
      </c>
      <c r="JZ75" s="207" t="s">
        <v>69</v>
      </c>
      <c r="KA75" s="207" t="s">
        <v>69</v>
      </c>
      <c r="KB75" s="207" t="s">
        <v>69</v>
      </c>
      <c r="KC75" s="207" t="s">
        <v>69</v>
      </c>
      <c r="KD75" s="207" t="s">
        <v>69</v>
      </c>
      <c r="KE75" s="207" t="s">
        <v>69</v>
      </c>
      <c r="KF75" s="207" t="s">
        <v>69</v>
      </c>
      <c r="KG75" s="207" t="s">
        <v>69</v>
      </c>
      <c r="KH75" s="207" t="s">
        <v>69</v>
      </c>
      <c r="KI75" s="207" t="s">
        <v>69</v>
      </c>
      <c r="KJ75" s="207" t="s">
        <v>69</v>
      </c>
      <c r="KK75" s="207" t="s">
        <v>69</v>
      </c>
      <c r="KL75" s="207" t="s">
        <v>69</v>
      </c>
      <c r="KM75" s="207" t="s">
        <v>69</v>
      </c>
      <c r="KN75" s="207" t="s">
        <v>69</v>
      </c>
      <c r="KO75" s="207" t="s">
        <v>69</v>
      </c>
      <c r="KP75" s="207" t="s">
        <v>69</v>
      </c>
      <c r="KQ75" s="207" t="s">
        <v>69</v>
      </c>
      <c r="KR75" s="207" t="s">
        <v>69</v>
      </c>
      <c r="KS75" s="207" t="s">
        <v>69</v>
      </c>
      <c r="KT75" s="207" t="s">
        <v>69</v>
      </c>
      <c r="KU75" s="207" t="s">
        <v>69</v>
      </c>
      <c r="KV75" s="207" t="s">
        <v>69</v>
      </c>
      <c r="KW75" s="207" t="s">
        <v>69</v>
      </c>
      <c r="KX75" s="207" t="s">
        <v>69</v>
      </c>
      <c r="KY75" s="207" t="s">
        <v>69</v>
      </c>
      <c r="KZ75" s="207" t="s">
        <v>69</v>
      </c>
      <c r="LA75" s="207" t="s">
        <v>69</v>
      </c>
      <c r="LB75" s="207" t="s">
        <v>69</v>
      </c>
      <c r="LC75" s="207" t="s">
        <v>69</v>
      </c>
      <c r="LD75" s="207" t="s">
        <v>69</v>
      </c>
      <c r="LE75" s="207" t="s">
        <v>69</v>
      </c>
      <c r="LF75" s="207" t="s">
        <v>69</v>
      </c>
      <c r="LG75" s="207" t="s">
        <v>69</v>
      </c>
      <c r="LH75" s="207" t="s">
        <v>69</v>
      </c>
      <c r="LI75" s="207" t="s">
        <v>69</v>
      </c>
      <c r="LJ75" s="207" t="s">
        <v>69</v>
      </c>
      <c r="LK75" s="207" t="s">
        <v>69</v>
      </c>
      <c r="LL75" s="207" t="s">
        <v>69</v>
      </c>
      <c r="LM75" s="207" t="s">
        <v>69</v>
      </c>
      <c r="LN75" s="207" t="s">
        <v>69</v>
      </c>
      <c r="LO75" s="207" t="s">
        <v>69</v>
      </c>
      <c r="LP75" s="207" t="s">
        <v>69</v>
      </c>
      <c r="LQ75" s="207" t="s">
        <v>69</v>
      </c>
      <c r="LR75" s="207" t="s">
        <v>69</v>
      </c>
      <c r="LS75" s="207" t="s">
        <v>69</v>
      </c>
      <c r="LT75" s="207" t="s">
        <v>69</v>
      </c>
      <c r="LU75" s="207" t="s">
        <v>69</v>
      </c>
      <c r="LV75" s="207" t="s">
        <v>69</v>
      </c>
      <c r="LW75" s="207" t="s">
        <v>69</v>
      </c>
      <c r="LX75" s="207" t="s">
        <v>69</v>
      </c>
      <c r="LY75" s="207" t="s">
        <v>69</v>
      </c>
      <c r="LZ75" s="207" t="s">
        <v>69</v>
      </c>
      <c r="MA75" s="207" t="s">
        <v>69</v>
      </c>
      <c r="MB75" s="207" t="s">
        <v>69</v>
      </c>
      <c r="MC75" s="207" t="s">
        <v>69</v>
      </c>
      <c r="MD75" s="207" t="s">
        <v>69</v>
      </c>
      <c r="ME75" s="207" t="s">
        <v>69</v>
      </c>
      <c r="MF75" s="207" t="s">
        <v>69</v>
      </c>
      <c r="MG75" s="207" t="s">
        <v>69</v>
      </c>
      <c r="MH75" s="207" t="s">
        <v>69</v>
      </c>
      <c r="MI75" s="207" t="s">
        <v>69</v>
      </c>
      <c r="MJ75" s="207" t="s">
        <v>69</v>
      </c>
      <c r="MK75" s="207" t="s">
        <v>69</v>
      </c>
      <c r="ML75" s="207" t="s">
        <v>69</v>
      </c>
      <c r="MM75" s="207" t="s">
        <v>69</v>
      </c>
      <c r="MN75" s="207" t="s">
        <v>69</v>
      </c>
      <c r="MO75" s="207" t="s">
        <v>69</v>
      </c>
      <c r="MP75" s="207" t="s">
        <v>69</v>
      </c>
      <c r="MQ75" s="207" t="s">
        <v>69</v>
      </c>
      <c r="MR75" s="207" t="s">
        <v>69</v>
      </c>
      <c r="MS75" s="207" t="s">
        <v>69</v>
      </c>
      <c r="MT75" s="207" t="s">
        <v>69</v>
      </c>
      <c r="MU75" s="207" t="s">
        <v>69</v>
      </c>
      <c r="MV75" s="207" t="s">
        <v>69</v>
      </c>
      <c r="MW75" s="207" t="s">
        <v>69</v>
      </c>
      <c r="MX75" s="207" t="s">
        <v>69</v>
      </c>
      <c r="MY75" s="207" t="s">
        <v>69</v>
      </c>
      <c r="MZ75" s="207" t="s">
        <v>69</v>
      </c>
      <c r="NA75" s="207" t="s">
        <v>69</v>
      </c>
      <c r="NB75" s="207" t="s">
        <v>69</v>
      </c>
      <c r="NC75" s="207" t="s">
        <v>69</v>
      </c>
      <c r="ND75" s="207" t="s">
        <v>69</v>
      </c>
      <c r="NE75" s="207" t="s">
        <v>69</v>
      </c>
      <c r="NF75" s="207" t="s">
        <v>69</v>
      </c>
      <c r="NG75" s="207" t="s">
        <v>69</v>
      </c>
      <c r="NH75" s="207" t="s">
        <v>69</v>
      </c>
      <c r="NI75" s="207" t="s">
        <v>69</v>
      </c>
      <c r="NJ75" s="207" t="s">
        <v>69</v>
      </c>
      <c r="NK75" s="207" t="s">
        <v>69</v>
      </c>
      <c r="NL75" s="207" t="s">
        <v>69</v>
      </c>
      <c r="NM75" s="207" t="s">
        <v>69</v>
      </c>
      <c r="NN75" s="207" t="s">
        <v>69</v>
      </c>
      <c r="NO75" s="207" t="s">
        <v>69</v>
      </c>
      <c r="NP75" s="207" t="s">
        <v>69</v>
      </c>
      <c r="NQ75" s="207" t="s">
        <v>69</v>
      </c>
      <c r="NR75" s="207" t="s">
        <v>69</v>
      </c>
      <c r="NS75" s="207" t="s">
        <v>69</v>
      </c>
      <c r="NT75" s="207" t="s">
        <v>69</v>
      </c>
      <c r="NU75" s="207" t="s">
        <v>69</v>
      </c>
      <c r="NV75" s="207" t="s">
        <v>69</v>
      </c>
      <c r="NW75" s="207" t="s">
        <v>69</v>
      </c>
      <c r="NX75" s="207" t="s">
        <v>69</v>
      </c>
      <c r="NY75" s="207" t="s">
        <v>69</v>
      </c>
      <c r="NZ75" s="207" t="s">
        <v>69</v>
      </c>
      <c r="OA75" s="207" t="s">
        <v>69</v>
      </c>
      <c r="OB75" s="207" t="s">
        <v>69</v>
      </c>
      <c r="OC75" s="207" t="s">
        <v>69</v>
      </c>
      <c r="OD75" s="207" t="s">
        <v>69</v>
      </c>
      <c r="OE75" s="207" t="s">
        <v>69</v>
      </c>
      <c r="OF75" s="207" t="s">
        <v>69</v>
      </c>
      <c r="OG75" s="207" t="s">
        <v>69</v>
      </c>
      <c r="OH75" s="207" t="s">
        <v>69</v>
      </c>
      <c r="OI75" s="207" t="s">
        <v>69</v>
      </c>
      <c r="OJ75" s="207" t="s">
        <v>69</v>
      </c>
      <c r="OK75" s="207" t="s">
        <v>69</v>
      </c>
      <c r="OL75" s="207" t="s">
        <v>69</v>
      </c>
      <c r="OM75" s="207" t="s">
        <v>69</v>
      </c>
      <c r="ON75" s="207" t="s">
        <v>69</v>
      </c>
      <c r="OO75" s="207" t="s">
        <v>69</v>
      </c>
      <c r="OP75" s="207" t="s">
        <v>69</v>
      </c>
      <c r="OQ75" s="207" t="s">
        <v>69</v>
      </c>
      <c r="OR75" s="207" t="s">
        <v>69</v>
      </c>
      <c r="OS75" s="207" t="s">
        <v>69</v>
      </c>
      <c r="OT75" s="207" t="s">
        <v>69</v>
      </c>
      <c r="OU75" s="207" t="s">
        <v>69</v>
      </c>
      <c r="OV75" s="207" t="s">
        <v>69</v>
      </c>
      <c r="OW75" s="207" t="s">
        <v>69</v>
      </c>
      <c r="OX75" s="207" t="s">
        <v>69</v>
      </c>
      <c r="OY75" s="207" t="s">
        <v>69</v>
      </c>
      <c r="OZ75" s="207" t="s">
        <v>69</v>
      </c>
      <c r="PA75" s="207" t="s">
        <v>69</v>
      </c>
      <c r="PB75" s="207" t="s">
        <v>69</v>
      </c>
      <c r="PC75" s="207" t="s">
        <v>69</v>
      </c>
      <c r="PD75" s="207" t="s">
        <v>69</v>
      </c>
      <c r="PE75" s="207" t="s">
        <v>69</v>
      </c>
      <c r="PF75" s="207" t="s">
        <v>69</v>
      </c>
      <c r="PG75" s="207" t="s">
        <v>69</v>
      </c>
      <c r="PH75" s="207" t="s">
        <v>69</v>
      </c>
      <c r="PI75" s="207" t="s">
        <v>69</v>
      </c>
      <c r="PJ75" s="207" t="s">
        <v>69</v>
      </c>
      <c r="PK75" s="207" t="s">
        <v>69</v>
      </c>
      <c r="PL75" s="207" t="s">
        <v>69</v>
      </c>
      <c r="PM75" s="207" t="s">
        <v>69</v>
      </c>
      <c r="PN75" s="207" t="s">
        <v>69</v>
      </c>
      <c r="PO75" s="207" t="s">
        <v>69</v>
      </c>
      <c r="PP75" s="207" t="s">
        <v>69</v>
      </c>
      <c r="PQ75" s="207" t="s">
        <v>69</v>
      </c>
      <c r="PR75" s="207" t="s">
        <v>69</v>
      </c>
      <c r="PS75" s="207" t="s">
        <v>69</v>
      </c>
      <c r="PT75" s="207" t="s">
        <v>69</v>
      </c>
      <c r="PU75" s="207" t="s">
        <v>69</v>
      </c>
      <c r="PV75" s="207" t="s">
        <v>69</v>
      </c>
      <c r="PW75" s="207" t="s">
        <v>69</v>
      </c>
      <c r="PX75" s="207" t="s">
        <v>69</v>
      </c>
      <c r="PY75" s="207" t="s">
        <v>69</v>
      </c>
      <c r="PZ75" s="207" t="s">
        <v>69</v>
      </c>
      <c r="QA75" s="207" t="s">
        <v>69</v>
      </c>
      <c r="QB75" s="207" t="s">
        <v>69</v>
      </c>
      <c r="QC75" s="207" t="s">
        <v>69</v>
      </c>
      <c r="QD75" s="207" t="s">
        <v>69</v>
      </c>
      <c r="QE75" s="207" t="s">
        <v>69</v>
      </c>
      <c r="QF75" s="207" t="s">
        <v>69</v>
      </c>
      <c r="QG75" s="207" t="s">
        <v>69</v>
      </c>
      <c r="QH75" s="207" t="s">
        <v>69</v>
      </c>
      <c r="QI75" s="207" t="s">
        <v>69</v>
      </c>
      <c r="QJ75" s="207" t="s">
        <v>69</v>
      </c>
      <c r="QK75" s="207" t="s">
        <v>69</v>
      </c>
      <c r="QL75" s="207" t="s">
        <v>69</v>
      </c>
      <c r="QM75" s="207" t="s">
        <v>69</v>
      </c>
      <c r="QN75" s="207" t="s">
        <v>69</v>
      </c>
      <c r="QO75" s="207" t="s">
        <v>69</v>
      </c>
      <c r="QP75" s="207" t="s">
        <v>69</v>
      </c>
      <c r="QQ75" s="207" t="s">
        <v>69</v>
      </c>
      <c r="QR75" s="207" t="s">
        <v>69</v>
      </c>
      <c r="QS75" s="207" t="s">
        <v>69</v>
      </c>
      <c r="QT75" s="207" t="s">
        <v>69</v>
      </c>
      <c r="QU75" s="207" t="s">
        <v>69</v>
      </c>
      <c r="QV75" s="207" t="s">
        <v>69</v>
      </c>
      <c r="QW75" s="207" t="s">
        <v>69</v>
      </c>
      <c r="QX75" s="207" t="s">
        <v>69</v>
      </c>
      <c r="QY75" s="207" t="s">
        <v>69</v>
      </c>
      <c r="QZ75" s="207" t="s">
        <v>69</v>
      </c>
      <c r="RA75" s="207" t="s">
        <v>69</v>
      </c>
      <c r="RB75" s="207" t="s">
        <v>69</v>
      </c>
      <c r="RC75" s="207" t="s">
        <v>69</v>
      </c>
      <c r="RD75" s="207" t="s">
        <v>69</v>
      </c>
      <c r="RE75" s="207" t="s">
        <v>69</v>
      </c>
      <c r="RF75" s="207" t="s">
        <v>69</v>
      </c>
      <c r="RG75" s="207" t="s">
        <v>69</v>
      </c>
      <c r="RH75" s="207" t="s">
        <v>69</v>
      </c>
      <c r="RI75" s="207" t="s">
        <v>69</v>
      </c>
      <c r="RJ75" s="207" t="s">
        <v>69</v>
      </c>
      <c r="RK75" s="207" t="s">
        <v>69</v>
      </c>
      <c r="RL75" s="207" t="s">
        <v>69</v>
      </c>
      <c r="RM75" s="207" t="s">
        <v>69</v>
      </c>
      <c r="RN75" s="207" t="s">
        <v>69</v>
      </c>
      <c r="RO75" s="207" t="s">
        <v>69</v>
      </c>
      <c r="RP75" s="207" t="s">
        <v>69</v>
      </c>
      <c r="RQ75" s="207" t="s">
        <v>69</v>
      </c>
      <c r="RR75" s="207" t="s">
        <v>69</v>
      </c>
      <c r="RS75" s="207" t="s">
        <v>69</v>
      </c>
      <c r="RT75" s="207" t="s">
        <v>69</v>
      </c>
      <c r="RU75" s="207" t="s">
        <v>69</v>
      </c>
      <c r="RV75" s="207" t="s">
        <v>69</v>
      </c>
      <c r="RW75" s="207" t="s">
        <v>69</v>
      </c>
      <c r="RX75" s="207" t="s">
        <v>69</v>
      </c>
      <c r="RY75" s="207" t="s">
        <v>69</v>
      </c>
      <c r="RZ75" s="207" t="s">
        <v>69</v>
      </c>
      <c r="SA75" s="207" t="s">
        <v>69</v>
      </c>
      <c r="SB75" s="207" t="s">
        <v>69</v>
      </c>
      <c r="SC75" s="207" t="s">
        <v>69</v>
      </c>
      <c r="SD75" s="207" t="s">
        <v>69</v>
      </c>
      <c r="SE75" s="207" t="s">
        <v>69</v>
      </c>
      <c r="SF75" s="207" t="s">
        <v>69</v>
      </c>
      <c r="SG75" s="207" t="s">
        <v>69</v>
      </c>
      <c r="SH75" s="207" t="s">
        <v>69</v>
      </c>
      <c r="SI75" s="207" t="s">
        <v>69</v>
      </c>
      <c r="SJ75" s="207" t="s">
        <v>69</v>
      </c>
      <c r="SK75" s="207" t="s">
        <v>69</v>
      </c>
      <c r="SL75" s="207" t="s">
        <v>69</v>
      </c>
      <c r="SM75" s="207" t="s">
        <v>69</v>
      </c>
      <c r="SN75" s="207" t="s">
        <v>69</v>
      </c>
      <c r="SO75" s="207" t="s">
        <v>69</v>
      </c>
      <c r="SP75" s="207" t="s">
        <v>69</v>
      </c>
      <c r="SQ75" s="207" t="s">
        <v>69</v>
      </c>
      <c r="SR75" s="207" t="s">
        <v>69</v>
      </c>
      <c r="SS75" s="207" t="s">
        <v>69</v>
      </c>
      <c r="ST75" s="207" t="s">
        <v>69</v>
      </c>
      <c r="SU75" s="207" t="s">
        <v>69</v>
      </c>
      <c r="SV75" s="207" t="s">
        <v>69</v>
      </c>
      <c r="SW75" s="207" t="s">
        <v>69</v>
      </c>
      <c r="SX75" s="207" t="s">
        <v>69</v>
      </c>
      <c r="SY75" s="207" t="s">
        <v>69</v>
      </c>
      <c r="SZ75" s="207" t="s">
        <v>69</v>
      </c>
      <c r="TA75" s="207" t="s">
        <v>69</v>
      </c>
      <c r="TB75" s="207" t="s">
        <v>69</v>
      </c>
      <c r="TC75" s="207" t="s">
        <v>69</v>
      </c>
      <c r="TD75" s="207" t="s">
        <v>69</v>
      </c>
      <c r="TE75" s="207" t="s">
        <v>69</v>
      </c>
      <c r="TF75" s="207" t="s">
        <v>69</v>
      </c>
      <c r="TG75" s="207" t="s">
        <v>69</v>
      </c>
      <c r="TH75" s="207" t="s">
        <v>69</v>
      </c>
      <c r="TI75" s="207" t="s">
        <v>69</v>
      </c>
      <c r="TJ75" s="207" t="s">
        <v>69</v>
      </c>
      <c r="TK75" s="207" t="s">
        <v>69</v>
      </c>
      <c r="TL75" s="207" t="s">
        <v>69</v>
      </c>
      <c r="TM75" s="207" t="s">
        <v>69</v>
      </c>
      <c r="TN75" s="207" t="s">
        <v>69</v>
      </c>
      <c r="TO75" s="207" t="s">
        <v>69</v>
      </c>
      <c r="TP75" s="207" t="s">
        <v>69</v>
      </c>
      <c r="TQ75" s="207" t="s">
        <v>69</v>
      </c>
      <c r="TR75" s="207" t="s">
        <v>69</v>
      </c>
      <c r="TS75" s="207" t="s">
        <v>69</v>
      </c>
      <c r="TT75" s="207" t="s">
        <v>69</v>
      </c>
      <c r="TU75" s="207" t="s">
        <v>69</v>
      </c>
      <c r="TV75" s="207" t="s">
        <v>69</v>
      </c>
      <c r="TW75" s="207" t="s">
        <v>69</v>
      </c>
      <c r="TX75" s="207" t="s">
        <v>69</v>
      </c>
      <c r="TY75" s="207" t="s">
        <v>69</v>
      </c>
      <c r="TZ75" s="207" t="s">
        <v>69</v>
      </c>
      <c r="UA75" s="207" t="s">
        <v>69</v>
      </c>
      <c r="UB75" s="207" t="s">
        <v>69</v>
      </c>
      <c r="UC75" s="207" t="s">
        <v>69</v>
      </c>
      <c r="UD75" s="207" t="s">
        <v>69</v>
      </c>
      <c r="UE75" s="207" t="s">
        <v>69</v>
      </c>
      <c r="UF75" s="207" t="s">
        <v>69</v>
      </c>
      <c r="UG75" s="207" t="s">
        <v>69</v>
      </c>
      <c r="UH75" s="207" t="s">
        <v>69</v>
      </c>
      <c r="UI75" s="207" t="s">
        <v>69</v>
      </c>
      <c r="UJ75" s="207" t="s">
        <v>69</v>
      </c>
      <c r="UK75" s="207" t="s">
        <v>69</v>
      </c>
      <c r="UL75" s="207" t="s">
        <v>69</v>
      </c>
      <c r="UM75" s="207" t="s">
        <v>69</v>
      </c>
      <c r="UN75" s="207" t="s">
        <v>69</v>
      </c>
      <c r="UO75" s="207" t="s">
        <v>69</v>
      </c>
      <c r="UP75" s="207" t="s">
        <v>69</v>
      </c>
      <c r="UQ75" s="207" t="s">
        <v>69</v>
      </c>
      <c r="UR75" s="207" t="s">
        <v>69</v>
      </c>
      <c r="US75" s="207" t="s">
        <v>69</v>
      </c>
      <c r="UT75" s="207" t="s">
        <v>69</v>
      </c>
      <c r="UU75" s="207" t="s">
        <v>69</v>
      </c>
      <c r="UV75" s="207" t="s">
        <v>69</v>
      </c>
      <c r="UW75" s="207" t="s">
        <v>69</v>
      </c>
      <c r="UX75" s="207" t="s">
        <v>69</v>
      </c>
      <c r="UY75" s="207" t="s">
        <v>69</v>
      </c>
      <c r="UZ75" s="207" t="s">
        <v>69</v>
      </c>
      <c r="VA75" s="207" t="s">
        <v>69</v>
      </c>
      <c r="VB75" s="207" t="s">
        <v>69</v>
      </c>
      <c r="VC75" s="207" t="s">
        <v>69</v>
      </c>
      <c r="VD75" s="207" t="s">
        <v>69</v>
      </c>
      <c r="VE75" s="207" t="s">
        <v>69</v>
      </c>
      <c r="VF75" s="207" t="s">
        <v>69</v>
      </c>
      <c r="VG75" s="207" t="s">
        <v>69</v>
      </c>
      <c r="VH75" s="207" t="s">
        <v>69</v>
      </c>
      <c r="VI75" s="207" t="s">
        <v>69</v>
      </c>
      <c r="VJ75" s="207" t="s">
        <v>69</v>
      </c>
      <c r="VK75" s="207" t="s">
        <v>69</v>
      </c>
      <c r="VL75" s="207" t="s">
        <v>69</v>
      </c>
      <c r="VM75" s="207" t="s">
        <v>69</v>
      </c>
      <c r="VN75" s="207" t="s">
        <v>69</v>
      </c>
      <c r="VO75" s="207" t="s">
        <v>69</v>
      </c>
      <c r="VP75" s="207" t="s">
        <v>69</v>
      </c>
      <c r="VQ75" s="207" t="s">
        <v>69</v>
      </c>
      <c r="VR75" s="207" t="s">
        <v>69</v>
      </c>
      <c r="VS75" s="207" t="s">
        <v>69</v>
      </c>
      <c r="VT75" s="207" t="s">
        <v>69</v>
      </c>
      <c r="VU75" s="207" t="s">
        <v>69</v>
      </c>
      <c r="VV75" s="207" t="s">
        <v>69</v>
      </c>
      <c r="VW75" s="207" t="s">
        <v>69</v>
      </c>
      <c r="VX75" s="207" t="s">
        <v>69</v>
      </c>
      <c r="VY75" s="207" t="s">
        <v>69</v>
      </c>
      <c r="VZ75" s="207" t="s">
        <v>69</v>
      </c>
      <c r="WA75" s="207" t="s">
        <v>69</v>
      </c>
      <c r="WB75" s="207" t="s">
        <v>69</v>
      </c>
      <c r="WC75" s="207" t="s">
        <v>69</v>
      </c>
      <c r="WD75" s="207" t="s">
        <v>69</v>
      </c>
      <c r="WE75" s="207" t="s">
        <v>69</v>
      </c>
      <c r="WF75" s="207" t="s">
        <v>69</v>
      </c>
      <c r="WG75" s="207" t="s">
        <v>69</v>
      </c>
      <c r="WH75" s="207" t="s">
        <v>69</v>
      </c>
      <c r="WI75" s="207" t="s">
        <v>69</v>
      </c>
      <c r="WJ75" s="207" t="s">
        <v>69</v>
      </c>
      <c r="WK75" s="207" t="s">
        <v>69</v>
      </c>
      <c r="WL75" s="207" t="s">
        <v>69</v>
      </c>
      <c r="WM75" s="207" t="s">
        <v>69</v>
      </c>
      <c r="WN75" s="207" t="s">
        <v>69</v>
      </c>
      <c r="WO75" s="207" t="s">
        <v>69</v>
      </c>
      <c r="WP75" s="207" t="s">
        <v>69</v>
      </c>
      <c r="WQ75" s="207" t="s">
        <v>69</v>
      </c>
      <c r="WR75" s="207" t="s">
        <v>69</v>
      </c>
      <c r="WS75" s="207" t="s">
        <v>69</v>
      </c>
      <c r="WT75" s="207" t="s">
        <v>69</v>
      </c>
      <c r="WU75" s="207" t="s">
        <v>69</v>
      </c>
      <c r="WV75" s="207" t="s">
        <v>69</v>
      </c>
      <c r="WW75" s="207" t="s">
        <v>69</v>
      </c>
      <c r="WX75" s="207" t="s">
        <v>69</v>
      </c>
      <c r="WY75" s="207" t="s">
        <v>69</v>
      </c>
      <c r="WZ75" s="207" t="s">
        <v>69</v>
      </c>
      <c r="XA75" s="207" t="s">
        <v>69</v>
      </c>
      <c r="XB75" s="207" t="s">
        <v>69</v>
      </c>
      <c r="XC75" s="207" t="s">
        <v>69</v>
      </c>
      <c r="XD75" s="207" t="s">
        <v>69</v>
      </c>
      <c r="XE75" s="207" t="s">
        <v>69</v>
      </c>
      <c r="XF75" s="207" t="s">
        <v>69</v>
      </c>
      <c r="XG75" s="207" t="s">
        <v>69</v>
      </c>
      <c r="XH75" s="207" t="s">
        <v>69</v>
      </c>
      <c r="XI75" s="207" t="s">
        <v>69</v>
      </c>
      <c r="XJ75" s="207" t="s">
        <v>69</v>
      </c>
      <c r="XK75" s="207" t="s">
        <v>69</v>
      </c>
      <c r="XL75" s="207" t="s">
        <v>69</v>
      </c>
      <c r="XM75" s="207" t="s">
        <v>69</v>
      </c>
      <c r="XN75" s="207" t="s">
        <v>69</v>
      </c>
      <c r="XO75" s="207" t="s">
        <v>69</v>
      </c>
      <c r="XP75" s="207" t="s">
        <v>69</v>
      </c>
      <c r="XQ75" s="207" t="s">
        <v>69</v>
      </c>
      <c r="XR75" s="207" t="s">
        <v>69</v>
      </c>
      <c r="XS75" s="207" t="s">
        <v>69</v>
      </c>
      <c r="XT75" s="207" t="s">
        <v>69</v>
      </c>
      <c r="XU75" s="207" t="s">
        <v>69</v>
      </c>
      <c r="XV75" s="207" t="s">
        <v>69</v>
      </c>
      <c r="XW75" s="207" t="s">
        <v>69</v>
      </c>
      <c r="XX75" s="207" t="s">
        <v>69</v>
      </c>
      <c r="XY75" s="207" t="s">
        <v>69</v>
      </c>
      <c r="XZ75" s="207" t="s">
        <v>69</v>
      </c>
      <c r="YA75" s="207" t="s">
        <v>69</v>
      </c>
      <c r="YB75" s="207" t="s">
        <v>26</v>
      </c>
      <c r="YC75" s="207" t="s">
        <v>26</v>
      </c>
      <c r="YD75" s="207" t="s">
        <v>15</v>
      </c>
      <c r="YE75" s="207" t="s">
        <v>15</v>
      </c>
      <c r="YF75" s="207" t="s">
        <v>26</v>
      </c>
      <c r="YG75" s="207" t="s">
        <v>26</v>
      </c>
      <c r="YH75" s="207" t="s">
        <v>26</v>
      </c>
      <c r="YI75" s="207" t="s">
        <v>26</v>
      </c>
      <c r="YJ75" s="207" t="s">
        <v>26</v>
      </c>
      <c r="YK75" s="207" t="s">
        <v>26</v>
      </c>
      <c r="YL75" s="207" t="s">
        <v>26</v>
      </c>
      <c r="YM75" s="207" t="s">
        <v>26</v>
      </c>
      <c r="YN75" s="207" t="s">
        <v>26</v>
      </c>
      <c r="YO75" s="207" t="s">
        <v>26</v>
      </c>
      <c r="YP75" s="207" t="s">
        <v>26</v>
      </c>
      <c r="YQ75" s="207" t="s">
        <v>26</v>
      </c>
      <c r="YR75" s="207" t="s">
        <v>26</v>
      </c>
      <c r="YS75" s="207" t="s">
        <v>26</v>
      </c>
      <c r="YT75" s="207" t="s">
        <v>26</v>
      </c>
      <c r="YU75" s="207" t="s">
        <v>26</v>
      </c>
      <c r="YV75" s="207" t="s">
        <v>26</v>
      </c>
      <c r="YW75" s="207" t="s">
        <v>26</v>
      </c>
      <c r="YX75" s="207" t="s">
        <v>26</v>
      </c>
      <c r="YY75" s="207" t="s">
        <v>26</v>
      </c>
      <c r="YZ75" s="207" t="s">
        <v>26</v>
      </c>
      <c r="ZA75" s="207" t="s">
        <v>26</v>
      </c>
      <c r="ZB75" s="207" t="s">
        <v>26</v>
      </c>
      <c r="ZC75" s="207" t="s">
        <v>26</v>
      </c>
      <c r="ZD75" s="207" t="s">
        <v>26</v>
      </c>
      <c r="ZE75" s="207" t="s">
        <v>26</v>
      </c>
      <c r="ZF75" s="207" t="s">
        <v>26</v>
      </c>
      <c r="ZG75" s="207" t="s">
        <v>26</v>
      </c>
      <c r="ZH75" s="207" t="s">
        <v>26</v>
      </c>
      <c r="ZI75" s="207" t="s">
        <v>26</v>
      </c>
      <c r="ZJ75" s="207" t="s">
        <v>26</v>
      </c>
      <c r="ZK75" s="207" t="s">
        <v>26</v>
      </c>
      <c r="ZL75" s="207" t="s">
        <v>69</v>
      </c>
      <c r="ZM75" s="207" t="s">
        <v>69</v>
      </c>
      <c r="ZN75" s="207" t="s">
        <v>69</v>
      </c>
      <c r="ZO75" s="207" t="s">
        <v>69</v>
      </c>
      <c r="ZP75" s="207" t="s">
        <v>69</v>
      </c>
      <c r="ZQ75" s="207" t="s">
        <v>69</v>
      </c>
      <c r="ZR75" s="207" t="s">
        <v>69</v>
      </c>
      <c r="ZS75" s="207" t="s">
        <v>69</v>
      </c>
      <c r="ZT75" s="207" t="s">
        <v>69</v>
      </c>
      <c r="ZU75" s="207" t="s">
        <v>69</v>
      </c>
      <c r="ZV75" s="207" t="s">
        <v>69</v>
      </c>
      <c r="ZW75" s="207" t="s">
        <v>69</v>
      </c>
      <c r="ZX75" s="207" t="s">
        <v>69</v>
      </c>
      <c r="ZY75" s="207" t="s">
        <v>69</v>
      </c>
      <c r="ZZ75" s="207" t="s">
        <v>69</v>
      </c>
      <c r="AAA75" s="207" t="s">
        <v>158</v>
      </c>
      <c r="AAB75" s="207" t="s">
        <v>158</v>
      </c>
      <c r="AAC75" s="207" t="s">
        <v>158</v>
      </c>
      <c r="AAD75" s="207" t="s">
        <v>158</v>
      </c>
      <c r="AAE75" s="207" t="s">
        <v>158</v>
      </c>
      <c r="AAF75" s="207" t="s">
        <v>158</v>
      </c>
      <c r="AAG75" s="207" t="s">
        <v>158</v>
      </c>
      <c r="AAH75" s="207" t="s">
        <v>158</v>
      </c>
      <c r="AAI75" s="207" t="s">
        <v>158</v>
      </c>
      <c r="AAJ75" s="207" t="s">
        <v>158</v>
      </c>
      <c r="AAK75" s="207" t="s">
        <v>158</v>
      </c>
      <c r="AAL75" s="207" t="s">
        <v>158</v>
      </c>
      <c r="AAM75" s="207" t="s">
        <v>158</v>
      </c>
      <c r="AAN75" s="207" t="s">
        <v>158</v>
      </c>
      <c r="AAO75" s="207" t="s">
        <v>158</v>
      </c>
      <c r="AAP75" s="207" t="s">
        <v>158</v>
      </c>
      <c r="AAQ75" s="207" t="s">
        <v>158</v>
      </c>
      <c r="AAR75" s="207" t="s">
        <v>158</v>
      </c>
      <c r="AAS75" s="207" t="s">
        <v>158</v>
      </c>
      <c r="AAT75" s="207" t="s">
        <v>158</v>
      </c>
      <c r="AAU75" s="207" t="s">
        <v>158</v>
      </c>
      <c r="AAV75" s="207" t="s">
        <v>158</v>
      </c>
      <c r="AAW75" s="207" t="s">
        <v>158</v>
      </c>
      <c r="AAX75" s="207" t="s">
        <v>158</v>
      </c>
      <c r="AAY75" s="207" t="s">
        <v>158</v>
      </c>
      <c r="AAZ75" s="207" t="s">
        <v>158</v>
      </c>
      <c r="ABA75" s="306">
        <f>(ÜBERSICHT!K75)</f>
        <v>0</v>
      </c>
      <c r="ABB75" s="195">
        <f>(ÜBERSICHT!L75)</f>
        <v>0</v>
      </c>
      <c r="ABC75" s="206">
        <f t="shared" si="175"/>
        <v>34</v>
      </c>
      <c r="ABD75" s="34">
        <f t="shared" si="176"/>
        <v>34</v>
      </c>
      <c r="ABE75" s="34">
        <f t="shared" si="177"/>
        <v>0</v>
      </c>
      <c r="ABF75" s="34">
        <f t="shared" si="178"/>
        <v>0</v>
      </c>
      <c r="ABG75" s="34">
        <f t="shared" si="179"/>
        <v>2</v>
      </c>
      <c r="ABH75" s="34">
        <f t="shared" si="180"/>
        <v>0</v>
      </c>
      <c r="ABI75" s="34">
        <f t="shared" si="181"/>
        <v>660</v>
      </c>
      <c r="ABJ75" s="73">
        <f t="shared" si="182"/>
        <v>696</v>
      </c>
      <c r="ABK75" s="28"/>
      <c r="ABL75" s="26"/>
      <c r="ABM75" s="26"/>
      <c r="ABN75" s="26"/>
      <c r="ABO75" s="28"/>
      <c r="ABP75" s="271" t="str">
        <f>(Mitglieder!C76)</f>
        <v>Zz-Pit</v>
      </c>
      <c r="ABQ75" s="216">
        <f t="shared" si="238"/>
        <v>1</v>
      </c>
      <c r="ABR75" s="216" t="e">
        <f t="shared" si="239"/>
        <v>#DIV/0!</v>
      </c>
      <c r="ABS75" s="34">
        <f t="shared" si="183"/>
        <v>0</v>
      </c>
      <c r="ABT75" s="34">
        <f t="shared" si="184"/>
        <v>0</v>
      </c>
      <c r="ABU75" s="34">
        <f t="shared" si="185"/>
        <v>0</v>
      </c>
      <c r="ABV75" s="34">
        <f t="shared" si="186"/>
        <v>0</v>
      </c>
      <c r="ABW75" s="34">
        <f t="shared" si="187"/>
        <v>0</v>
      </c>
      <c r="ABX75" s="34">
        <f t="shared" si="188"/>
        <v>31</v>
      </c>
      <c r="ABY75" s="73">
        <f t="shared" si="189"/>
        <v>31</v>
      </c>
      <c r="ABZ75" s="216" t="e">
        <f t="shared" si="240"/>
        <v>#DIV/0!</v>
      </c>
      <c r="ACA75" s="34">
        <f t="shared" si="190"/>
        <v>0</v>
      </c>
      <c r="ACB75" s="34">
        <f t="shared" si="191"/>
        <v>0</v>
      </c>
      <c r="ACC75" s="34">
        <f t="shared" si="192"/>
        <v>0</v>
      </c>
      <c r="ACD75" s="34">
        <f t="shared" si="193"/>
        <v>0</v>
      </c>
      <c r="ACE75" s="34">
        <f t="shared" si="194"/>
        <v>0</v>
      </c>
      <c r="ACF75" s="34">
        <f t="shared" si="195"/>
        <v>31</v>
      </c>
      <c r="ACG75" s="73">
        <f t="shared" si="113"/>
        <v>31</v>
      </c>
      <c r="ACH75" s="216" t="e">
        <f t="shared" si="241"/>
        <v>#DIV/0!</v>
      </c>
      <c r="ACI75" s="34">
        <f t="shared" si="196"/>
        <v>0</v>
      </c>
      <c r="ACJ75" s="34">
        <f t="shared" si="197"/>
        <v>0</v>
      </c>
      <c r="ACK75" s="34">
        <f t="shared" si="198"/>
        <v>0</v>
      </c>
      <c r="ACL75" s="34">
        <f t="shared" si="199"/>
        <v>0</v>
      </c>
      <c r="ACM75" s="34">
        <f t="shared" si="200"/>
        <v>0</v>
      </c>
      <c r="ACN75" s="34">
        <f t="shared" si="201"/>
        <v>31</v>
      </c>
      <c r="ACO75" s="73">
        <f t="shared" si="114"/>
        <v>31</v>
      </c>
      <c r="ACP75" s="216" t="e">
        <f t="shared" si="242"/>
        <v>#DIV/0!</v>
      </c>
      <c r="ACQ75" s="34">
        <f t="shared" si="202"/>
        <v>0</v>
      </c>
      <c r="ACR75" s="34">
        <f t="shared" si="203"/>
        <v>0</v>
      </c>
      <c r="ACS75" s="34">
        <f t="shared" si="204"/>
        <v>0</v>
      </c>
      <c r="ACT75" s="34">
        <f t="shared" si="205"/>
        <v>0</v>
      </c>
      <c r="ACU75" s="34">
        <f t="shared" si="206"/>
        <v>0</v>
      </c>
      <c r="ACV75" s="34">
        <f t="shared" si="207"/>
        <v>30</v>
      </c>
      <c r="ACW75" s="73">
        <f t="shared" si="115"/>
        <v>30</v>
      </c>
      <c r="ACX75" s="216" t="e">
        <f t="shared" si="243"/>
        <v>#DIV/0!</v>
      </c>
      <c r="ACY75" s="34">
        <f t="shared" si="208"/>
        <v>0</v>
      </c>
      <c r="ACZ75" s="34">
        <f t="shared" si="209"/>
        <v>0</v>
      </c>
      <c r="ADA75" s="34">
        <f t="shared" si="210"/>
        <v>0</v>
      </c>
      <c r="ADB75" s="34">
        <f t="shared" si="211"/>
        <v>0</v>
      </c>
      <c r="ADC75" s="34">
        <f t="shared" si="212"/>
        <v>0</v>
      </c>
      <c r="ADD75" s="34">
        <f t="shared" si="213"/>
        <v>31</v>
      </c>
      <c r="ADE75" s="73">
        <f t="shared" si="116"/>
        <v>31</v>
      </c>
      <c r="ADF75" s="216" t="e">
        <f t="shared" si="244"/>
        <v>#DIV/0!</v>
      </c>
      <c r="ADG75" s="34">
        <f t="shared" si="214"/>
        <v>0</v>
      </c>
      <c r="ADH75" s="34">
        <f t="shared" si="215"/>
        <v>0</v>
      </c>
      <c r="ADI75" s="34">
        <f t="shared" si="216"/>
        <v>0</v>
      </c>
      <c r="ADJ75" s="34">
        <f t="shared" si="217"/>
        <v>0</v>
      </c>
      <c r="ADK75" s="34">
        <f t="shared" si="218"/>
        <v>0</v>
      </c>
      <c r="ADL75" s="34">
        <f t="shared" si="219"/>
        <v>30</v>
      </c>
      <c r="ADM75" s="73">
        <f t="shared" si="117"/>
        <v>30</v>
      </c>
      <c r="ADN75" s="216">
        <f t="shared" si="245"/>
        <v>1</v>
      </c>
      <c r="ADO75" s="34">
        <f t="shared" si="220"/>
        <v>8</v>
      </c>
      <c r="ADP75" s="34">
        <f t="shared" si="221"/>
        <v>0</v>
      </c>
      <c r="ADQ75" s="34">
        <f t="shared" si="222"/>
        <v>0</v>
      </c>
      <c r="ADR75" s="34">
        <f t="shared" si="223"/>
        <v>2</v>
      </c>
      <c r="ADS75" s="34">
        <f t="shared" si="224"/>
        <v>0</v>
      </c>
      <c r="ADT75" s="34">
        <f t="shared" si="225"/>
        <v>21</v>
      </c>
      <c r="ADU75" s="73">
        <f t="shared" si="118"/>
        <v>31</v>
      </c>
      <c r="ADV75" s="216">
        <f t="shared" si="246"/>
        <v>1</v>
      </c>
      <c r="ADW75" s="34">
        <f t="shared" si="226"/>
        <v>26</v>
      </c>
      <c r="ADX75" s="34">
        <f t="shared" si="227"/>
        <v>0</v>
      </c>
      <c r="ADY75" s="34">
        <f t="shared" si="228"/>
        <v>0</v>
      </c>
      <c r="ADZ75" s="34">
        <f t="shared" si="229"/>
        <v>0</v>
      </c>
      <c r="AEA75" s="34">
        <f t="shared" si="230"/>
        <v>0</v>
      </c>
      <c r="AEB75" s="34">
        <f t="shared" si="231"/>
        <v>5</v>
      </c>
      <c r="AEC75" s="73">
        <f t="shared" si="119"/>
        <v>31</v>
      </c>
      <c r="AED75" s="216" t="e">
        <f t="shared" si="247"/>
        <v>#DIV/0!</v>
      </c>
      <c r="AEE75" s="34">
        <f t="shared" si="232"/>
        <v>0</v>
      </c>
      <c r="AEF75" s="34">
        <f t="shared" si="233"/>
        <v>0</v>
      </c>
      <c r="AEG75" s="34">
        <f t="shared" si="234"/>
        <v>0</v>
      </c>
      <c r="AEH75" s="34">
        <f t="shared" si="235"/>
        <v>0</v>
      </c>
      <c r="AEI75" s="34">
        <f t="shared" si="236"/>
        <v>0</v>
      </c>
      <c r="AEJ75" s="34">
        <f t="shared" si="237"/>
        <v>10</v>
      </c>
      <c r="AEK75" s="73">
        <f t="shared" si="120"/>
        <v>10</v>
      </c>
    </row>
    <row r="76" spans="1:817" x14ac:dyDescent="0.3">
      <c r="A76" s="200"/>
      <c r="B76" s="290"/>
      <c r="C76" s="251" t="str">
        <f>(Mitglieder!C76)</f>
        <v>Zz-Pit</v>
      </c>
      <c r="D76" s="171">
        <f t="shared" si="173"/>
        <v>0.91666666666666663</v>
      </c>
      <c r="E76" s="171">
        <f t="shared" si="174"/>
        <v>0.60000000000000009</v>
      </c>
      <c r="F76" s="56"/>
      <c r="G76" s="207" t="s">
        <v>69</v>
      </c>
      <c r="H76" s="207" t="s">
        <v>69</v>
      </c>
      <c r="I76" s="207" t="s">
        <v>69</v>
      </c>
      <c r="J76" s="207" t="s">
        <v>69</v>
      </c>
      <c r="K76" s="207" t="s">
        <v>69</v>
      </c>
      <c r="L76" s="207" t="s">
        <v>69</v>
      </c>
      <c r="M76" s="207" t="s">
        <v>69</v>
      </c>
      <c r="N76" s="207" t="s">
        <v>69</v>
      </c>
      <c r="O76" s="207" t="s">
        <v>69</v>
      </c>
      <c r="P76" s="207" t="s">
        <v>69</v>
      </c>
      <c r="Q76" s="207" t="s">
        <v>69</v>
      </c>
      <c r="R76" s="207" t="s">
        <v>69</v>
      </c>
      <c r="S76" s="207" t="s">
        <v>69</v>
      </c>
      <c r="T76" s="207" t="s">
        <v>69</v>
      </c>
      <c r="U76" s="207" t="s">
        <v>69</v>
      </c>
      <c r="V76" s="207" t="s">
        <v>69</v>
      </c>
      <c r="W76" s="207" t="s">
        <v>69</v>
      </c>
      <c r="X76" s="207" t="s">
        <v>69</v>
      </c>
      <c r="Y76" s="207" t="s">
        <v>69</v>
      </c>
      <c r="Z76" s="207" t="s">
        <v>69</v>
      </c>
      <c r="AA76" s="207" t="s">
        <v>69</v>
      </c>
      <c r="AB76" s="207" t="s">
        <v>69</v>
      </c>
      <c r="AC76" s="207" t="s">
        <v>69</v>
      </c>
      <c r="AD76" s="207" t="s">
        <v>69</v>
      </c>
      <c r="AE76" s="207" t="s">
        <v>69</v>
      </c>
      <c r="AF76" s="207" t="s">
        <v>69</v>
      </c>
      <c r="AG76" s="207" t="s">
        <v>69</v>
      </c>
      <c r="AH76" s="207" t="s">
        <v>69</v>
      </c>
      <c r="AI76" s="207" t="s">
        <v>69</v>
      </c>
      <c r="AJ76" s="207" t="s">
        <v>69</v>
      </c>
      <c r="AK76" s="207" t="s">
        <v>69</v>
      </c>
      <c r="AL76" s="207" t="s">
        <v>69</v>
      </c>
      <c r="AM76" s="207" t="s">
        <v>69</v>
      </c>
      <c r="AN76" s="207" t="s">
        <v>69</v>
      </c>
      <c r="AO76" s="207" t="s">
        <v>69</v>
      </c>
      <c r="AP76" s="207" t="s">
        <v>69</v>
      </c>
      <c r="AQ76" s="207" t="s">
        <v>69</v>
      </c>
      <c r="AR76" s="207" t="s">
        <v>69</v>
      </c>
      <c r="AS76" s="207" t="s">
        <v>69</v>
      </c>
      <c r="AT76" s="207" t="s">
        <v>69</v>
      </c>
      <c r="AU76" s="207" t="s">
        <v>69</v>
      </c>
      <c r="AV76" s="207" t="s">
        <v>69</v>
      </c>
      <c r="AW76" s="207" t="s">
        <v>69</v>
      </c>
      <c r="AX76" s="207" t="s">
        <v>69</v>
      </c>
      <c r="AY76" s="207" t="s">
        <v>69</v>
      </c>
      <c r="AZ76" s="207" t="s">
        <v>69</v>
      </c>
      <c r="BA76" s="207" t="s">
        <v>69</v>
      </c>
      <c r="BB76" s="207" t="s">
        <v>69</v>
      </c>
      <c r="BC76" s="207" t="s">
        <v>69</v>
      </c>
      <c r="BD76" s="207" t="s">
        <v>69</v>
      </c>
      <c r="BE76" s="207" t="s">
        <v>69</v>
      </c>
      <c r="BF76" s="207" t="s">
        <v>69</v>
      </c>
      <c r="BG76" s="207" t="s">
        <v>69</v>
      </c>
      <c r="BH76" s="207" t="s">
        <v>69</v>
      </c>
      <c r="BI76" s="207" t="s">
        <v>69</v>
      </c>
      <c r="BJ76" s="207" t="s">
        <v>69</v>
      </c>
      <c r="BK76" s="207" t="s">
        <v>69</v>
      </c>
      <c r="BL76" s="207" t="s">
        <v>69</v>
      </c>
      <c r="BM76" s="207" t="s">
        <v>69</v>
      </c>
      <c r="BN76" s="207" t="s">
        <v>69</v>
      </c>
      <c r="BO76" s="207" t="s">
        <v>69</v>
      </c>
      <c r="BP76" s="207" t="s">
        <v>69</v>
      </c>
      <c r="BQ76" s="207" t="s">
        <v>69</v>
      </c>
      <c r="BR76" s="207" t="s">
        <v>69</v>
      </c>
      <c r="BS76" s="207" t="s">
        <v>69</v>
      </c>
      <c r="BT76" s="207" t="s">
        <v>69</v>
      </c>
      <c r="BU76" s="207" t="s">
        <v>69</v>
      </c>
      <c r="BV76" s="207" t="s">
        <v>69</v>
      </c>
      <c r="BW76" s="207" t="s">
        <v>69</v>
      </c>
      <c r="BX76" s="207" t="s">
        <v>69</v>
      </c>
      <c r="BY76" s="207" t="s">
        <v>69</v>
      </c>
      <c r="BZ76" s="207" t="s">
        <v>69</v>
      </c>
      <c r="CA76" s="207" t="s">
        <v>69</v>
      </c>
      <c r="CB76" s="207" t="s">
        <v>69</v>
      </c>
      <c r="CC76" s="207" t="s">
        <v>69</v>
      </c>
      <c r="CD76" s="207" t="s">
        <v>69</v>
      </c>
      <c r="CE76" s="207" t="s">
        <v>69</v>
      </c>
      <c r="CF76" s="207" t="s">
        <v>69</v>
      </c>
      <c r="CG76" s="207" t="s">
        <v>69</v>
      </c>
      <c r="CH76" s="207" t="s">
        <v>69</v>
      </c>
      <c r="CI76" s="207" t="s">
        <v>69</v>
      </c>
      <c r="CJ76" s="207" t="s">
        <v>69</v>
      </c>
      <c r="CK76" s="207" t="s">
        <v>69</v>
      </c>
      <c r="CL76" s="207" t="s">
        <v>69</v>
      </c>
      <c r="CM76" s="207" t="s">
        <v>69</v>
      </c>
      <c r="CN76" s="207" t="s">
        <v>69</v>
      </c>
      <c r="CO76" s="207" t="s">
        <v>69</v>
      </c>
      <c r="CP76" s="207" t="s">
        <v>69</v>
      </c>
      <c r="CQ76" s="207" t="s">
        <v>69</v>
      </c>
      <c r="CR76" s="207" t="s">
        <v>69</v>
      </c>
      <c r="CS76" s="207" t="s">
        <v>69</v>
      </c>
      <c r="CT76" s="207" t="s">
        <v>69</v>
      </c>
      <c r="CU76" s="207" t="s">
        <v>69</v>
      </c>
      <c r="CV76" s="207" t="s">
        <v>69</v>
      </c>
      <c r="CW76" s="207" t="s">
        <v>69</v>
      </c>
      <c r="CX76" s="207" t="s">
        <v>69</v>
      </c>
      <c r="CY76" s="207" t="s">
        <v>69</v>
      </c>
      <c r="CZ76" s="207" t="s">
        <v>69</v>
      </c>
      <c r="DA76" s="207" t="s">
        <v>69</v>
      </c>
      <c r="DB76" s="207" t="s">
        <v>69</v>
      </c>
      <c r="DC76" s="207" t="s">
        <v>69</v>
      </c>
      <c r="DD76" s="207" t="s">
        <v>69</v>
      </c>
      <c r="DE76" s="207" t="s">
        <v>69</v>
      </c>
      <c r="DF76" s="207" t="s">
        <v>69</v>
      </c>
      <c r="DG76" s="207" t="s">
        <v>69</v>
      </c>
      <c r="DH76" s="207" t="s">
        <v>69</v>
      </c>
      <c r="DI76" s="207" t="s">
        <v>69</v>
      </c>
      <c r="DJ76" s="207" t="s">
        <v>69</v>
      </c>
      <c r="DK76" s="207" t="s">
        <v>69</v>
      </c>
      <c r="DL76" s="207" t="s">
        <v>69</v>
      </c>
      <c r="DM76" s="207" t="s">
        <v>69</v>
      </c>
      <c r="DN76" s="207" t="s">
        <v>69</v>
      </c>
      <c r="DO76" s="207" t="s">
        <v>69</v>
      </c>
      <c r="DP76" s="207" t="s">
        <v>69</v>
      </c>
      <c r="DQ76" s="207" t="s">
        <v>69</v>
      </c>
      <c r="DR76" s="207" t="s">
        <v>69</v>
      </c>
      <c r="DS76" s="207" t="s">
        <v>69</v>
      </c>
      <c r="DT76" s="207" t="s">
        <v>69</v>
      </c>
      <c r="DU76" s="207" t="s">
        <v>69</v>
      </c>
      <c r="DV76" s="207" t="s">
        <v>69</v>
      </c>
      <c r="DW76" s="207" t="s">
        <v>69</v>
      </c>
      <c r="DX76" s="207" t="s">
        <v>69</v>
      </c>
      <c r="DY76" s="207" t="s">
        <v>69</v>
      </c>
      <c r="DZ76" s="207" t="s">
        <v>69</v>
      </c>
      <c r="EA76" s="207" t="s">
        <v>69</v>
      </c>
      <c r="EB76" s="207" t="s">
        <v>69</v>
      </c>
      <c r="EC76" s="207" t="s">
        <v>69</v>
      </c>
      <c r="ED76" s="207" t="s">
        <v>69</v>
      </c>
      <c r="EE76" s="207" t="s">
        <v>69</v>
      </c>
      <c r="EF76" s="207" t="s">
        <v>69</v>
      </c>
      <c r="EG76" s="207" t="s">
        <v>69</v>
      </c>
      <c r="EH76" s="207" t="s">
        <v>69</v>
      </c>
      <c r="EI76" s="207" t="s">
        <v>69</v>
      </c>
      <c r="EJ76" s="207" t="s">
        <v>69</v>
      </c>
      <c r="EK76" s="207" t="s">
        <v>69</v>
      </c>
      <c r="EL76" s="207" t="s">
        <v>69</v>
      </c>
      <c r="EM76" s="207" t="s">
        <v>69</v>
      </c>
      <c r="EN76" s="207" t="s">
        <v>69</v>
      </c>
      <c r="EO76" s="207" t="s">
        <v>69</v>
      </c>
      <c r="EP76" s="207" t="s">
        <v>69</v>
      </c>
      <c r="EQ76" s="207" t="s">
        <v>69</v>
      </c>
      <c r="ER76" s="207" t="s">
        <v>69</v>
      </c>
      <c r="ES76" s="207" t="s">
        <v>69</v>
      </c>
      <c r="ET76" s="207" t="s">
        <v>69</v>
      </c>
      <c r="EU76" s="207" t="s">
        <v>69</v>
      </c>
      <c r="EV76" s="207" t="s">
        <v>69</v>
      </c>
      <c r="EW76" s="207" t="s">
        <v>69</v>
      </c>
      <c r="EX76" s="207" t="s">
        <v>69</v>
      </c>
      <c r="EY76" s="207" t="s">
        <v>69</v>
      </c>
      <c r="EZ76" s="207" t="s">
        <v>69</v>
      </c>
      <c r="FA76" s="207" t="s">
        <v>69</v>
      </c>
      <c r="FB76" s="207" t="s">
        <v>69</v>
      </c>
      <c r="FC76" s="207" t="s">
        <v>69</v>
      </c>
      <c r="FD76" s="207" t="s">
        <v>69</v>
      </c>
      <c r="FE76" s="207" t="s">
        <v>69</v>
      </c>
      <c r="FF76" s="207" t="s">
        <v>69</v>
      </c>
      <c r="FG76" s="207" t="s">
        <v>69</v>
      </c>
      <c r="FH76" s="207" t="s">
        <v>69</v>
      </c>
      <c r="FI76" s="207" t="s">
        <v>69</v>
      </c>
      <c r="FJ76" s="207" t="s">
        <v>69</v>
      </c>
      <c r="FK76" s="207" t="s">
        <v>69</v>
      </c>
      <c r="FL76" s="207" t="s">
        <v>69</v>
      </c>
      <c r="FM76" s="207" t="s">
        <v>69</v>
      </c>
      <c r="FN76" s="207" t="s">
        <v>69</v>
      </c>
      <c r="FO76" s="207" t="s">
        <v>69</v>
      </c>
      <c r="FP76" s="207" t="s">
        <v>69</v>
      </c>
      <c r="FQ76" s="207" t="s">
        <v>69</v>
      </c>
      <c r="FR76" s="207" t="s">
        <v>69</v>
      </c>
      <c r="FS76" s="207" t="s">
        <v>69</v>
      </c>
      <c r="FT76" s="207" t="s">
        <v>69</v>
      </c>
      <c r="FU76" s="207" t="s">
        <v>69</v>
      </c>
      <c r="FV76" s="207" t="s">
        <v>69</v>
      </c>
      <c r="FW76" s="207" t="s">
        <v>69</v>
      </c>
      <c r="FX76" s="207" t="s">
        <v>69</v>
      </c>
      <c r="FY76" s="207" t="s">
        <v>69</v>
      </c>
      <c r="FZ76" s="207" t="s">
        <v>69</v>
      </c>
      <c r="GA76" s="207" t="s">
        <v>69</v>
      </c>
      <c r="GB76" s="207" t="s">
        <v>69</v>
      </c>
      <c r="GC76" s="207" t="s">
        <v>69</v>
      </c>
      <c r="GD76" s="207" t="s">
        <v>69</v>
      </c>
      <c r="GE76" s="207" t="s">
        <v>69</v>
      </c>
      <c r="GF76" s="207" t="s">
        <v>69</v>
      </c>
      <c r="GG76" s="207" t="s">
        <v>69</v>
      </c>
      <c r="GH76" s="207" t="s">
        <v>69</v>
      </c>
      <c r="GI76" s="207" t="s">
        <v>69</v>
      </c>
      <c r="GJ76" s="207" t="s">
        <v>69</v>
      </c>
      <c r="GK76" s="207" t="s">
        <v>69</v>
      </c>
      <c r="GL76" s="207" t="s">
        <v>69</v>
      </c>
      <c r="GM76" s="207" t="s">
        <v>69</v>
      </c>
      <c r="GN76" s="207" t="s">
        <v>69</v>
      </c>
      <c r="GO76" s="207" t="s">
        <v>69</v>
      </c>
      <c r="GP76" s="207" t="s">
        <v>69</v>
      </c>
      <c r="GQ76" s="207" t="s">
        <v>69</v>
      </c>
      <c r="GR76" s="207" t="s">
        <v>69</v>
      </c>
      <c r="GS76" s="207" t="s">
        <v>69</v>
      </c>
      <c r="GT76" s="207" t="s">
        <v>69</v>
      </c>
      <c r="GU76" s="207" t="s">
        <v>69</v>
      </c>
      <c r="GV76" s="207" t="s">
        <v>69</v>
      </c>
      <c r="GW76" s="207" t="s">
        <v>69</v>
      </c>
      <c r="GX76" s="207" t="s">
        <v>69</v>
      </c>
      <c r="GY76" s="207" t="s">
        <v>69</v>
      </c>
      <c r="GZ76" s="207" t="s">
        <v>69</v>
      </c>
      <c r="HA76" s="207" t="s">
        <v>69</v>
      </c>
      <c r="HB76" s="207" t="s">
        <v>69</v>
      </c>
      <c r="HC76" s="207" t="s">
        <v>69</v>
      </c>
      <c r="HD76" s="207" t="s">
        <v>69</v>
      </c>
      <c r="HE76" s="207" t="s">
        <v>69</v>
      </c>
      <c r="HF76" s="207" t="s">
        <v>69</v>
      </c>
      <c r="HG76" s="207" t="s">
        <v>69</v>
      </c>
      <c r="HH76" s="207" t="s">
        <v>69</v>
      </c>
      <c r="HI76" s="207" t="s">
        <v>69</v>
      </c>
      <c r="HJ76" s="207" t="s">
        <v>69</v>
      </c>
      <c r="HK76" s="207" t="s">
        <v>69</v>
      </c>
      <c r="HL76" s="207" t="s">
        <v>69</v>
      </c>
      <c r="HM76" s="207" t="s">
        <v>69</v>
      </c>
      <c r="HN76" s="207" t="s">
        <v>69</v>
      </c>
      <c r="HO76" s="207" t="s">
        <v>69</v>
      </c>
      <c r="HP76" s="207" t="s">
        <v>69</v>
      </c>
      <c r="HQ76" s="207" t="s">
        <v>69</v>
      </c>
      <c r="HR76" s="207" t="s">
        <v>69</v>
      </c>
      <c r="HS76" s="207" t="s">
        <v>69</v>
      </c>
      <c r="HT76" s="207" t="s">
        <v>69</v>
      </c>
      <c r="HU76" s="207" t="s">
        <v>69</v>
      </c>
      <c r="HV76" s="207" t="s">
        <v>69</v>
      </c>
      <c r="HW76" s="207" t="s">
        <v>69</v>
      </c>
      <c r="HX76" s="207" t="s">
        <v>69</v>
      </c>
      <c r="HY76" s="207" t="s">
        <v>69</v>
      </c>
      <c r="HZ76" s="207" t="s">
        <v>69</v>
      </c>
      <c r="IA76" s="207" t="s">
        <v>69</v>
      </c>
      <c r="IB76" s="207" t="s">
        <v>69</v>
      </c>
      <c r="IC76" s="207" t="s">
        <v>69</v>
      </c>
      <c r="ID76" s="207" t="s">
        <v>69</v>
      </c>
      <c r="IE76" s="207" t="s">
        <v>69</v>
      </c>
      <c r="IF76" s="207" t="s">
        <v>69</v>
      </c>
      <c r="IG76" s="207" t="s">
        <v>69</v>
      </c>
      <c r="IH76" s="207" t="s">
        <v>69</v>
      </c>
      <c r="II76" s="207" t="s">
        <v>69</v>
      </c>
      <c r="IJ76" s="207" t="s">
        <v>69</v>
      </c>
      <c r="IK76" s="207" t="s">
        <v>69</v>
      </c>
      <c r="IL76" s="207" t="s">
        <v>69</v>
      </c>
      <c r="IM76" s="207" t="s">
        <v>69</v>
      </c>
      <c r="IN76" s="207" t="s">
        <v>69</v>
      </c>
      <c r="IO76" s="207" t="s">
        <v>69</v>
      </c>
      <c r="IP76" s="207" t="s">
        <v>69</v>
      </c>
      <c r="IQ76" s="207" t="s">
        <v>69</v>
      </c>
      <c r="IR76" s="207" t="s">
        <v>69</v>
      </c>
      <c r="IS76" s="207" t="s">
        <v>69</v>
      </c>
      <c r="IT76" s="207" t="s">
        <v>69</v>
      </c>
      <c r="IU76" s="207" t="s">
        <v>69</v>
      </c>
      <c r="IV76" s="207" t="s">
        <v>69</v>
      </c>
      <c r="IW76" s="207" t="s">
        <v>69</v>
      </c>
      <c r="IX76" s="207" t="s">
        <v>69</v>
      </c>
      <c r="IY76" s="207" t="s">
        <v>69</v>
      </c>
      <c r="IZ76" s="207" t="s">
        <v>69</v>
      </c>
      <c r="JA76" s="207" t="s">
        <v>69</v>
      </c>
      <c r="JB76" s="207" t="s">
        <v>69</v>
      </c>
      <c r="JC76" s="207" t="s">
        <v>69</v>
      </c>
      <c r="JD76" s="207" t="s">
        <v>69</v>
      </c>
      <c r="JE76" s="207" t="s">
        <v>69</v>
      </c>
      <c r="JF76" s="207" t="s">
        <v>69</v>
      </c>
      <c r="JG76" s="207" t="s">
        <v>69</v>
      </c>
      <c r="JH76" s="207" t="s">
        <v>69</v>
      </c>
      <c r="JI76" s="207" t="s">
        <v>69</v>
      </c>
      <c r="JJ76" s="207" t="s">
        <v>69</v>
      </c>
      <c r="JK76" s="207" t="s">
        <v>69</v>
      </c>
      <c r="JL76" s="207" t="s">
        <v>69</v>
      </c>
      <c r="JM76" s="207" t="s">
        <v>69</v>
      </c>
      <c r="JN76" s="207" t="s">
        <v>69</v>
      </c>
      <c r="JO76" s="207" t="s">
        <v>69</v>
      </c>
      <c r="JP76" s="207" t="s">
        <v>69</v>
      </c>
      <c r="JQ76" s="207" t="s">
        <v>69</v>
      </c>
      <c r="JR76" s="207" t="s">
        <v>69</v>
      </c>
      <c r="JS76" s="207" t="s">
        <v>69</v>
      </c>
      <c r="JT76" s="207" t="s">
        <v>69</v>
      </c>
      <c r="JU76" s="207" t="s">
        <v>69</v>
      </c>
      <c r="JV76" s="207" t="s">
        <v>69</v>
      </c>
      <c r="JW76" s="207" t="s">
        <v>69</v>
      </c>
      <c r="JX76" s="207" t="s">
        <v>69</v>
      </c>
      <c r="JY76" s="207" t="s">
        <v>69</v>
      </c>
      <c r="JZ76" s="207" t="s">
        <v>69</v>
      </c>
      <c r="KA76" s="207" t="s">
        <v>69</v>
      </c>
      <c r="KB76" s="207" t="s">
        <v>69</v>
      </c>
      <c r="KC76" s="207" t="s">
        <v>69</v>
      </c>
      <c r="KD76" s="207" t="s">
        <v>69</v>
      </c>
      <c r="KE76" s="207" t="s">
        <v>69</v>
      </c>
      <c r="KF76" s="207" t="s">
        <v>69</v>
      </c>
      <c r="KG76" s="207" t="s">
        <v>69</v>
      </c>
      <c r="KH76" s="207" t="s">
        <v>69</v>
      </c>
      <c r="KI76" s="207" t="s">
        <v>69</v>
      </c>
      <c r="KJ76" s="207" t="s">
        <v>69</v>
      </c>
      <c r="KK76" s="207" t="s">
        <v>69</v>
      </c>
      <c r="KL76" s="207" t="s">
        <v>69</v>
      </c>
      <c r="KM76" s="207" t="s">
        <v>69</v>
      </c>
      <c r="KN76" s="207" t="s">
        <v>69</v>
      </c>
      <c r="KO76" s="207" t="s">
        <v>69</v>
      </c>
      <c r="KP76" s="207" t="s">
        <v>69</v>
      </c>
      <c r="KQ76" s="207" t="s">
        <v>69</v>
      </c>
      <c r="KR76" s="207" t="s">
        <v>69</v>
      </c>
      <c r="KS76" s="207" t="s">
        <v>69</v>
      </c>
      <c r="KT76" s="207" t="s">
        <v>69</v>
      </c>
      <c r="KU76" s="207" t="s">
        <v>69</v>
      </c>
      <c r="KV76" s="207" t="s">
        <v>69</v>
      </c>
      <c r="KW76" s="207" t="s">
        <v>69</v>
      </c>
      <c r="KX76" s="207" t="s">
        <v>69</v>
      </c>
      <c r="KY76" s="207" t="s">
        <v>69</v>
      </c>
      <c r="KZ76" s="207" t="s">
        <v>69</v>
      </c>
      <c r="LA76" s="207" t="s">
        <v>69</v>
      </c>
      <c r="LB76" s="207" t="s">
        <v>69</v>
      </c>
      <c r="LC76" s="207" t="s">
        <v>69</v>
      </c>
      <c r="LD76" s="207" t="s">
        <v>69</v>
      </c>
      <c r="LE76" s="207" t="s">
        <v>69</v>
      </c>
      <c r="LF76" s="207" t="s">
        <v>69</v>
      </c>
      <c r="LG76" s="207" t="s">
        <v>69</v>
      </c>
      <c r="LH76" s="207" t="s">
        <v>69</v>
      </c>
      <c r="LI76" s="207" t="s">
        <v>69</v>
      </c>
      <c r="LJ76" s="207" t="s">
        <v>69</v>
      </c>
      <c r="LK76" s="207" t="s">
        <v>69</v>
      </c>
      <c r="LL76" s="207" t="s">
        <v>69</v>
      </c>
      <c r="LM76" s="207" t="s">
        <v>69</v>
      </c>
      <c r="LN76" s="207" t="s">
        <v>69</v>
      </c>
      <c r="LO76" s="207" t="s">
        <v>69</v>
      </c>
      <c r="LP76" s="207" t="s">
        <v>69</v>
      </c>
      <c r="LQ76" s="207" t="s">
        <v>69</v>
      </c>
      <c r="LR76" s="207" t="s">
        <v>69</v>
      </c>
      <c r="LS76" s="207" t="s">
        <v>69</v>
      </c>
      <c r="LT76" s="207" t="s">
        <v>69</v>
      </c>
      <c r="LU76" s="207" t="s">
        <v>69</v>
      </c>
      <c r="LV76" s="207" t="s">
        <v>69</v>
      </c>
      <c r="LW76" s="207" t="s">
        <v>69</v>
      </c>
      <c r="LX76" s="207" t="s">
        <v>69</v>
      </c>
      <c r="LY76" s="207" t="s">
        <v>69</v>
      </c>
      <c r="LZ76" s="207" t="s">
        <v>69</v>
      </c>
      <c r="MA76" s="207" t="s">
        <v>69</v>
      </c>
      <c r="MB76" s="207" t="s">
        <v>69</v>
      </c>
      <c r="MC76" s="207" t="s">
        <v>69</v>
      </c>
      <c r="MD76" s="207" t="s">
        <v>69</v>
      </c>
      <c r="ME76" s="207" t="s">
        <v>69</v>
      </c>
      <c r="MF76" s="207" t="s">
        <v>69</v>
      </c>
      <c r="MG76" s="207" t="s">
        <v>69</v>
      </c>
      <c r="MH76" s="207" t="s">
        <v>69</v>
      </c>
      <c r="MI76" s="207" t="s">
        <v>69</v>
      </c>
      <c r="MJ76" s="207" t="s">
        <v>69</v>
      </c>
      <c r="MK76" s="207" t="s">
        <v>69</v>
      </c>
      <c r="ML76" s="207" t="s">
        <v>69</v>
      </c>
      <c r="MM76" s="207" t="s">
        <v>69</v>
      </c>
      <c r="MN76" s="207" t="s">
        <v>69</v>
      </c>
      <c r="MO76" s="207" t="s">
        <v>69</v>
      </c>
      <c r="MP76" s="207" t="s">
        <v>69</v>
      </c>
      <c r="MQ76" s="207" t="s">
        <v>69</v>
      </c>
      <c r="MR76" s="207" t="s">
        <v>69</v>
      </c>
      <c r="MS76" s="207" t="s">
        <v>69</v>
      </c>
      <c r="MT76" s="207" t="s">
        <v>69</v>
      </c>
      <c r="MU76" s="207" t="s">
        <v>69</v>
      </c>
      <c r="MV76" s="207" t="s">
        <v>69</v>
      </c>
      <c r="MW76" s="207" t="s">
        <v>69</v>
      </c>
      <c r="MX76" s="207" t="s">
        <v>69</v>
      </c>
      <c r="MY76" s="207" t="s">
        <v>69</v>
      </c>
      <c r="MZ76" s="207" t="s">
        <v>69</v>
      </c>
      <c r="NA76" s="207" t="s">
        <v>69</v>
      </c>
      <c r="NB76" s="207" t="s">
        <v>69</v>
      </c>
      <c r="NC76" s="207" t="s">
        <v>69</v>
      </c>
      <c r="ND76" s="207" t="s">
        <v>69</v>
      </c>
      <c r="NE76" s="207" t="s">
        <v>69</v>
      </c>
      <c r="NF76" s="207" t="s">
        <v>69</v>
      </c>
      <c r="NG76" s="207" t="s">
        <v>69</v>
      </c>
      <c r="NH76" s="207" t="s">
        <v>69</v>
      </c>
      <c r="NI76" s="207" t="s">
        <v>69</v>
      </c>
      <c r="NJ76" s="207" t="s">
        <v>69</v>
      </c>
      <c r="NK76" s="207" t="s">
        <v>69</v>
      </c>
      <c r="NL76" s="207" t="s">
        <v>69</v>
      </c>
      <c r="NM76" s="207" t="s">
        <v>69</v>
      </c>
      <c r="NN76" s="207" t="s">
        <v>69</v>
      </c>
      <c r="NO76" s="207" t="s">
        <v>69</v>
      </c>
      <c r="NP76" s="207" t="s">
        <v>69</v>
      </c>
      <c r="NQ76" s="207" t="s">
        <v>69</v>
      </c>
      <c r="NR76" s="207" t="s">
        <v>69</v>
      </c>
      <c r="NS76" s="207" t="s">
        <v>69</v>
      </c>
      <c r="NT76" s="207" t="s">
        <v>69</v>
      </c>
      <c r="NU76" s="207" t="s">
        <v>69</v>
      </c>
      <c r="NV76" s="207" t="s">
        <v>69</v>
      </c>
      <c r="NW76" s="207" t="s">
        <v>69</v>
      </c>
      <c r="NX76" s="207" t="s">
        <v>69</v>
      </c>
      <c r="NY76" s="207" t="s">
        <v>69</v>
      </c>
      <c r="NZ76" s="207" t="s">
        <v>69</v>
      </c>
      <c r="OA76" s="207" t="s">
        <v>69</v>
      </c>
      <c r="OB76" s="207" t="s">
        <v>69</v>
      </c>
      <c r="OC76" s="207" t="s">
        <v>69</v>
      </c>
      <c r="OD76" s="207" t="s">
        <v>69</v>
      </c>
      <c r="OE76" s="207" t="s">
        <v>69</v>
      </c>
      <c r="OF76" s="207" t="s">
        <v>69</v>
      </c>
      <c r="OG76" s="207" t="s">
        <v>69</v>
      </c>
      <c r="OH76" s="207" t="s">
        <v>69</v>
      </c>
      <c r="OI76" s="207" t="s">
        <v>69</v>
      </c>
      <c r="OJ76" s="207" t="s">
        <v>69</v>
      </c>
      <c r="OK76" s="207" t="s">
        <v>69</v>
      </c>
      <c r="OL76" s="207" t="s">
        <v>69</v>
      </c>
      <c r="OM76" s="207" t="s">
        <v>69</v>
      </c>
      <c r="ON76" s="207" t="s">
        <v>69</v>
      </c>
      <c r="OO76" s="207" t="s">
        <v>69</v>
      </c>
      <c r="OP76" s="207" t="s">
        <v>69</v>
      </c>
      <c r="OQ76" s="207" t="s">
        <v>69</v>
      </c>
      <c r="OR76" s="207" t="s">
        <v>69</v>
      </c>
      <c r="OS76" s="207" t="s">
        <v>69</v>
      </c>
      <c r="OT76" s="207" t="s">
        <v>69</v>
      </c>
      <c r="OU76" s="207" t="s">
        <v>69</v>
      </c>
      <c r="OV76" s="207" t="s">
        <v>69</v>
      </c>
      <c r="OW76" s="207" t="s">
        <v>69</v>
      </c>
      <c r="OX76" s="207" t="s">
        <v>69</v>
      </c>
      <c r="OY76" s="207" t="s">
        <v>69</v>
      </c>
      <c r="OZ76" s="207" t="s">
        <v>69</v>
      </c>
      <c r="PA76" s="207" t="s">
        <v>69</v>
      </c>
      <c r="PB76" s="207" t="s">
        <v>69</v>
      </c>
      <c r="PC76" s="207" t="s">
        <v>69</v>
      </c>
      <c r="PD76" s="207" t="s">
        <v>69</v>
      </c>
      <c r="PE76" s="207" t="s">
        <v>69</v>
      </c>
      <c r="PF76" s="207" t="s">
        <v>69</v>
      </c>
      <c r="PG76" s="207" t="s">
        <v>69</v>
      </c>
      <c r="PH76" s="207" t="s">
        <v>69</v>
      </c>
      <c r="PI76" s="207" t="s">
        <v>69</v>
      </c>
      <c r="PJ76" s="207" t="s">
        <v>69</v>
      </c>
      <c r="PK76" s="207" t="s">
        <v>69</v>
      </c>
      <c r="PL76" s="207" t="s">
        <v>69</v>
      </c>
      <c r="PM76" s="207" t="s">
        <v>69</v>
      </c>
      <c r="PN76" s="207" t="s">
        <v>69</v>
      </c>
      <c r="PO76" s="207" t="s">
        <v>69</v>
      </c>
      <c r="PP76" s="207" t="s">
        <v>69</v>
      </c>
      <c r="PQ76" s="207" t="s">
        <v>69</v>
      </c>
      <c r="PR76" s="207" t="s">
        <v>69</v>
      </c>
      <c r="PS76" s="207" t="s">
        <v>69</v>
      </c>
      <c r="PT76" s="207" t="s">
        <v>69</v>
      </c>
      <c r="PU76" s="207" t="s">
        <v>69</v>
      </c>
      <c r="PV76" s="207" t="s">
        <v>69</v>
      </c>
      <c r="PW76" s="207" t="s">
        <v>69</v>
      </c>
      <c r="PX76" s="207" t="s">
        <v>69</v>
      </c>
      <c r="PY76" s="207" t="s">
        <v>69</v>
      </c>
      <c r="PZ76" s="207" t="s">
        <v>69</v>
      </c>
      <c r="QA76" s="207" t="s">
        <v>69</v>
      </c>
      <c r="QB76" s="207" t="s">
        <v>69</v>
      </c>
      <c r="QC76" s="207" t="s">
        <v>69</v>
      </c>
      <c r="QD76" s="207" t="s">
        <v>69</v>
      </c>
      <c r="QE76" s="207" t="s">
        <v>69</v>
      </c>
      <c r="QF76" s="207" t="s">
        <v>69</v>
      </c>
      <c r="QG76" s="207" t="s">
        <v>69</v>
      </c>
      <c r="QH76" s="207" t="s">
        <v>69</v>
      </c>
      <c r="QI76" s="207" t="s">
        <v>69</v>
      </c>
      <c r="QJ76" s="207" t="s">
        <v>69</v>
      </c>
      <c r="QK76" s="207" t="s">
        <v>69</v>
      </c>
      <c r="QL76" s="207" t="s">
        <v>69</v>
      </c>
      <c r="QM76" s="207" t="s">
        <v>69</v>
      </c>
      <c r="QN76" s="207" t="s">
        <v>69</v>
      </c>
      <c r="QO76" s="207" t="s">
        <v>69</v>
      </c>
      <c r="QP76" s="207" t="s">
        <v>69</v>
      </c>
      <c r="QQ76" s="207" t="s">
        <v>69</v>
      </c>
      <c r="QR76" s="207" t="s">
        <v>69</v>
      </c>
      <c r="QS76" s="207" t="s">
        <v>69</v>
      </c>
      <c r="QT76" s="207" t="s">
        <v>69</v>
      </c>
      <c r="QU76" s="207" t="s">
        <v>69</v>
      </c>
      <c r="QV76" s="207" t="s">
        <v>69</v>
      </c>
      <c r="QW76" s="207" t="s">
        <v>69</v>
      </c>
      <c r="QX76" s="207" t="s">
        <v>69</v>
      </c>
      <c r="QY76" s="207" t="s">
        <v>69</v>
      </c>
      <c r="QZ76" s="207" t="s">
        <v>69</v>
      </c>
      <c r="RA76" s="207" t="s">
        <v>69</v>
      </c>
      <c r="RB76" s="207" t="s">
        <v>69</v>
      </c>
      <c r="RC76" s="207" t="s">
        <v>69</v>
      </c>
      <c r="RD76" s="207" t="s">
        <v>69</v>
      </c>
      <c r="RE76" s="207" t="s">
        <v>69</v>
      </c>
      <c r="RF76" s="207" t="s">
        <v>69</v>
      </c>
      <c r="RG76" s="207" t="s">
        <v>69</v>
      </c>
      <c r="RH76" s="207" t="s">
        <v>69</v>
      </c>
      <c r="RI76" s="207" t="s">
        <v>69</v>
      </c>
      <c r="RJ76" s="207" t="s">
        <v>69</v>
      </c>
      <c r="RK76" s="207" t="s">
        <v>69</v>
      </c>
      <c r="RL76" s="207" t="s">
        <v>69</v>
      </c>
      <c r="RM76" s="207" t="s">
        <v>69</v>
      </c>
      <c r="RN76" s="207" t="s">
        <v>69</v>
      </c>
      <c r="RO76" s="207" t="s">
        <v>69</v>
      </c>
      <c r="RP76" s="207" t="s">
        <v>69</v>
      </c>
      <c r="RQ76" s="207" t="s">
        <v>69</v>
      </c>
      <c r="RR76" s="207" t="s">
        <v>69</v>
      </c>
      <c r="RS76" s="207" t="s">
        <v>69</v>
      </c>
      <c r="RT76" s="207" t="s">
        <v>69</v>
      </c>
      <c r="RU76" s="207" t="s">
        <v>69</v>
      </c>
      <c r="RV76" s="207" t="s">
        <v>69</v>
      </c>
      <c r="RW76" s="207" t="s">
        <v>69</v>
      </c>
      <c r="RX76" s="207" t="s">
        <v>69</v>
      </c>
      <c r="RY76" s="207" t="s">
        <v>69</v>
      </c>
      <c r="RZ76" s="207" t="s">
        <v>69</v>
      </c>
      <c r="SA76" s="207" t="s">
        <v>69</v>
      </c>
      <c r="SB76" s="207" t="s">
        <v>69</v>
      </c>
      <c r="SC76" s="207" t="s">
        <v>69</v>
      </c>
      <c r="SD76" s="207" t="s">
        <v>69</v>
      </c>
      <c r="SE76" s="207" t="s">
        <v>69</v>
      </c>
      <c r="SF76" s="207" t="s">
        <v>69</v>
      </c>
      <c r="SG76" s="207" t="s">
        <v>69</v>
      </c>
      <c r="SH76" s="207" t="s">
        <v>69</v>
      </c>
      <c r="SI76" s="207" t="s">
        <v>69</v>
      </c>
      <c r="SJ76" s="207" t="s">
        <v>69</v>
      </c>
      <c r="SK76" s="207" t="s">
        <v>69</v>
      </c>
      <c r="SL76" s="207" t="s">
        <v>69</v>
      </c>
      <c r="SM76" s="207" t="s">
        <v>69</v>
      </c>
      <c r="SN76" s="207" t="s">
        <v>69</v>
      </c>
      <c r="SO76" s="207" t="s">
        <v>69</v>
      </c>
      <c r="SP76" s="207" t="s">
        <v>69</v>
      </c>
      <c r="SQ76" s="207" t="s">
        <v>69</v>
      </c>
      <c r="SR76" s="207" t="s">
        <v>69</v>
      </c>
      <c r="SS76" s="207" t="s">
        <v>69</v>
      </c>
      <c r="ST76" s="207" t="s">
        <v>69</v>
      </c>
      <c r="SU76" s="207" t="s">
        <v>69</v>
      </c>
      <c r="SV76" s="207" t="s">
        <v>69</v>
      </c>
      <c r="SW76" s="207" t="s">
        <v>69</v>
      </c>
      <c r="SX76" s="207" t="s">
        <v>69</v>
      </c>
      <c r="SY76" s="207" t="s">
        <v>69</v>
      </c>
      <c r="SZ76" s="207" t="s">
        <v>69</v>
      </c>
      <c r="TA76" s="207" t="s">
        <v>69</v>
      </c>
      <c r="TB76" s="207" t="s">
        <v>69</v>
      </c>
      <c r="TC76" s="207" t="s">
        <v>69</v>
      </c>
      <c r="TD76" s="207" t="s">
        <v>69</v>
      </c>
      <c r="TE76" s="207" t="s">
        <v>69</v>
      </c>
      <c r="TF76" s="207" t="s">
        <v>69</v>
      </c>
      <c r="TG76" s="207" t="s">
        <v>69</v>
      </c>
      <c r="TH76" s="207" t="s">
        <v>69</v>
      </c>
      <c r="TI76" s="207" t="s">
        <v>69</v>
      </c>
      <c r="TJ76" s="207" t="s">
        <v>69</v>
      </c>
      <c r="TK76" s="207" t="s">
        <v>69</v>
      </c>
      <c r="TL76" s="207" t="s">
        <v>69</v>
      </c>
      <c r="TM76" s="207" t="s">
        <v>69</v>
      </c>
      <c r="TN76" s="207" t="s">
        <v>69</v>
      </c>
      <c r="TO76" s="207" t="s">
        <v>69</v>
      </c>
      <c r="TP76" s="207" t="s">
        <v>69</v>
      </c>
      <c r="TQ76" s="207" t="s">
        <v>69</v>
      </c>
      <c r="TR76" s="207" t="s">
        <v>69</v>
      </c>
      <c r="TS76" s="207" t="s">
        <v>69</v>
      </c>
      <c r="TT76" s="207" t="s">
        <v>69</v>
      </c>
      <c r="TU76" s="207" t="s">
        <v>69</v>
      </c>
      <c r="TV76" s="207" t="s">
        <v>69</v>
      </c>
      <c r="TW76" s="207" t="s">
        <v>69</v>
      </c>
      <c r="TX76" s="207" t="s">
        <v>69</v>
      </c>
      <c r="TY76" s="207" t="s">
        <v>69</v>
      </c>
      <c r="TZ76" s="207" t="s">
        <v>69</v>
      </c>
      <c r="UA76" s="207" t="s">
        <v>69</v>
      </c>
      <c r="UB76" s="207" t="s">
        <v>69</v>
      </c>
      <c r="UC76" s="207" t="s">
        <v>69</v>
      </c>
      <c r="UD76" s="207" t="s">
        <v>69</v>
      </c>
      <c r="UE76" s="207" t="s">
        <v>69</v>
      </c>
      <c r="UF76" s="207" t="s">
        <v>69</v>
      </c>
      <c r="UG76" s="207" t="s">
        <v>69</v>
      </c>
      <c r="UH76" s="207" t="s">
        <v>69</v>
      </c>
      <c r="UI76" s="207" t="s">
        <v>69</v>
      </c>
      <c r="UJ76" s="207" t="s">
        <v>69</v>
      </c>
      <c r="UK76" s="207" t="s">
        <v>69</v>
      </c>
      <c r="UL76" s="207" t="s">
        <v>69</v>
      </c>
      <c r="UM76" s="207" t="s">
        <v>69</v>
      </c>
      <c r="UN76" s="207" t="s">
        <v>69</v>
      </c>
      <c r="UO76" s="207" t="s">
        <v>69</v>
      </c>
      <c r="UP76" s="207" t="s">
        <v>69</v>
      </c>
      <c r="UQ76" s="207" t="s">
        <v>69</v>
      </c>
      <c r="UR76" s="207" t="s">
        <v>69</v>
      </c>
      <c r="US76" s="207" t="s">
        <v>69</v>
      </c>
      <c r="UT76" s="207" t="s">
        <v>69</v>
      </c>
      <c r="UU76" s="207" t="s">
        <v>69</v>
      </c>
      <c r="UV76" s="207" t="s">
        <v>69</v>
      </c>
      <c r="UW76" s="207" t="s">
        <v>69</v>
      </c>
      <c r="UX76" s="207" t="s">
        <v>69</v>
      </c>
      <c r="UY76" s="207" t="s">
        <v>69</v>
      </c>
      <c r="UZ76" s="207" t="s">
        <v>69</v>
      </c>
      <c r="VA76" s="207" t="s">
        <v>69</v>
      </c>
      <c r="VB76" s="207" t="s">
        <v>69</v>
      </c>
      <c r="VC76" s="207" t="s">
        <v>69</v>
      </c>
      <c r="VD76" s="207" t="s">
        <v>69</v>
      </c>
      <c r="VE76" s="207" t="s">
        <v>69</v>
      </c>
      <c r="VF76" s="207" t="s">
        <v>69</v>
      </c>
      <c r="VG76" s="207" t="s">
        <v>69</v>
      </c>
      <c r="VH76" s="207" t="s">
        <v>69</v>
      </c>
      <c r="VI76" s="207" t="s">
        <v>69</v>
      </c>
      <c r="VJ76" s="207" t="s">
        <v>69</v>
      </c>
      <c r="VK76" s="207" t="s">
        <v>69</v>
      </c>
      <c r="VL76" s="207" t="s">
        <v>69</v>
      </c>
      <c r="VM76" s="207" t="s">
        <v>69</v>
      </c>
      <c r="VN76" s="207" t="s">
        <v>69</v>
      </c>
      <c r="VO76" s="207" t="s">
        <v>69</v>
      </c>
      <c r="VP76" s="207" t="s">
        <v>69</v>
      </c>
      <c r="VQ76" s="207" t="s">
        <v>69</v>
      </c>
      <c r="VR76" s="207" t="s">
        <v>69</v>
      </c>
      <c r="VS76" s="207" t="s">
        <v>69</v>
      </c>
      <c r="VT76" s="207" t="s">
        <v>69</v>
      </c>
      <c r="VU76" s="207" t="s">
        <v>69</v>
      </c>
      <c r="VV76" s="207" t="s">
        <v>69</v>
      </c>
      <c r="VW76" s="207" t="s">
        <v>69</v>
      </c>
      <c r="VX76" s="207" t="s">
        <v>69</v>
      </c>
      <c r="VY76" s="207" t="s">
        <v>69</v>
      </c>
      <c r="VZ76" s="207" t="s">
        <v>69</v>
      </c>
      <c r="WA76" s="207" t="s">
        <v>69</v>
      </c>
      <c r="WB76" s="207" t="s">
        <v>69</v>
      </c>
      <c r="WC76" s="207" t="s">
        <v>69</v>
      </c>
      <c r="WD76" s="207" t="s">
        <v>69</v>
      </c>
      <c r="WE76" s="207" t="s">
        <v>69</v>
      </c>
      <c r="WF76" s="207" t="s">
        <v>69</v>
      </c>
      <c r="WG76" s="207" t="s">
        <v>69</v>
      </c>
      <c r="WH76" s="207" t="s">
        <v>69</v>
      </c>
      <c r="WI76" s="207" t="s">
        <v>69</v>
      </c>
      <c r="WJ76" s="207" t="s">
        <v>69</v>
      </c>
      <c r="WK76" s="207" t="s">
        <v>69</v>
      </c>
      <c r="WL76" s="207" t="s">
        <v>69</v>
      </c>
      <c r="WM76" s="207" t="s">
        <v>69</v>
      </c>
      <c r="WN76" s="207" t="s">
        <v>69</v>
      </c>
      <c r="WO76" s="207" t="s">
        <v>69</v>
      </c>
      <c r="WP76" s="207" t="s">
        <v>69</v>
      </c>
      <c r="WQ76" s="207" t="s">
        <v>69</v>
      </c>
      <c r="WR76" s="207" t="s">
        <v>69</v>
      </c>
      <c r="WS76" s="207" t="s">
        <v>69</v>
      </c>
      <c r="WT76" s="207" t="s">
        <v>69</v>
      </c>
      <c r="WU76" s="207" t="s">
        <v>69</v>
      </c>
      <c r="WV76" s="207" t="s">
        <v>69</v>
      </c>
      <c r="WW76" s="207" t="s">
        <v>69</v>
      </c>
      <c r="WX76" s="207" t="s">
        <v>69</v>
      </c>
      <c r="WY76" s="207" t="s">
        <v>69</v>
      </c>
      <c r="WZ76" s="207" t="s">
        <v>69</v>
      </c>
      <c r="XA76" s="207" t="s">
        <v>69</v>
      </c>
      <c r="XB76" s="207" t="s">
        <v>69</v>
      </c>
      <c r="XC76" s="207" t="s">
        <v>69</v>
      </c>
      <c r="XD76" s="207" t="s">
        <v>69</v>
      </c>
      <c r="XE76" s="207" t="s">
        <v>69</v>
      </c>
      <c r="XF76" s="207" t="s">
        <v>69</v>
      </c>
      <c r="XG76" s="207" t="s">
        <v>69</v>
      </c>
      <c r="XH76" s="207" t="s">
        <v>69</v>
      </c>
      <c r="XI76" s="207" t="s">
        <v>69</v>
      </c>
      <c r="XJ76" s="207" t="s">
        <v>69</v>
      </c>
      <c r="XK76" s="207" t="s">
        <v>69</v>
      </c>
      <c r="XL76" s="207" t="s">
        <v>69</v>
      </c>
      <c r="XM76" s="207" t="s">
        <v>69</v>
      </c>
      <c r="XN76" s="207" t="s">
        <v>69</v>
      </c>
      <c r="XO76" s="207" t="s">
        <v>69</v>
      </c>
      <c r="XP76" s="207" t="s">
        <v>69</v>
      </c>
      <c r="XQ76" s="207" t="s">
        <v>69</v>
      </c>
      <c r="XR76" s="207" t="s">
        <v>69</v>
      </c>
      <c r="XS76" s="207" t="s">
        <v>69</v>
      </c>
      <c r="XT76" s="207" t="s">
        <v>69</v>
      </c>
      <c r="XU76" s="207" t="s">
        <v>69</v>
      </c>
      <c r="XV76" s="207" t="s">
        <v>69</v>
      </c>
      <c r="XW76" s="207" t="s">
        <v>69</v>
      </c>
      <c r="XX76" s="207" t="s">
        <v>69</v>
      </c>
      <c r="XY76" s="207" t="s">
        <v>69</v>
      </c>
      <c r="XZ76" s="207" t="s">
        <v>69</v>
      </c>
      <c r="YA76" s="207" t="s">
        <v>69</v>
      </c>
      <c r="YB76" s="207" t="s">
        <v>69</v>
      </c>
      <c r="YC76" s="207" t="s">
        <v>69</v>
      </c>
      <c r="YD76" s="207" t="s">
        <v>69</v>
      </c>
      <c r="YE76" s="207" t="s">
        <v>69</v>
      </c>
      <c r="YF76" s="207" t="s">
        <v>69</v>
      </c>
      <c r="YG76" s="207" t="s">
        <v>69</v>
      </c>
      <c r="YH76" s="207" t="s">
        <v>69</v>
      </c>
      <c r="YI76" s="207" t="s">
        <v>69</v>
      </c>
      <c r="YJ76" s="207" t="s">
        <v>69</v>
      </c>
      <c r="YK76" s="207" t="s">
        <v>69</v>
      </c>
      <c r="YL76" s="207" t="s">
        <v>26</v>
      </c>
      <c r="YM76" s="207" t="s">
        <v>26</v>
      </c>
      <c r="YN76" s="207" t="s">
        <v>26</v>
      </c>
      <c r="YO76" s="207" t="s">
        <v>26</v>
      </c>
      <c r="YP76" s="207" t="s">
        <v>26</v>
      </c>
      <c r="YQ76" s="207" t="s">
        <v>26</v>
      </c>
      <c r="YR76" s="207" t="s">
        <v>26</v>
      </c>
      <c r="YS76" s="207" t="s">
        <v>26</v>
      </c>
      <c r="YT76" s="207" t="s">
        <v>26</v>
      </c>
      <c r="YU76" s="207" t="s">
        <v>26</v>
      </c>
      <c r="YV76" s="207" t="s">
        <v>26</v>
      </c>
      <c r="YW76" s="207" t="s">
        <v>26</v>
      </c>
      <c r="YX76" s="207" t="s">
        <v>26</v>
      </c>
      <c r="YY76" s="207" t="s">
        <v>26</v>
      </c>
      <c r="YZ76" s="207" t="s">
        <v>26</v>
      </c>
      <c r="ZA76" s="207" t="s">
        <v>26</v>
      </c>
      <c r="ZB76" s="207" t="s">
        <v>26</v>
      </c>
      <c r="ZC76" s="207" t="s">
        <v>26</v>
      </c>
      <c r="ZD76" s="207" t="s">
        <v>26</v>
      </c>
      <c r="ZE76" s="207" t="s">
        <v>26</v>
      </c>
      <c r="ZF76" s="207" t="s">
        <v>26</v>
      </c>
      <c r="ZG76" s="207" t="s">
        <v>26</v>
      </c>
      <c r="ZH76" s="207" t="s">
        <v>26</v>
      </c>
      <c r="ZI76" s="207" t="s">
        <v>26</v>
      </c>
      <c r="ZJ76" s="207" t="s">
        <v>26</v>
      </c>
      <c r="ZK76" s="207" t="s">
        <v>26</v>
      </c>
      <c r="ZL76" s="207" t="s">
        <v>26</v>
      </c>
      <c r="ZM76" s="207" t="s">
        <v>26</v>
      </c>
      <c r="ZN76" s="207" t="s">
        <v>26</v>
      </c>
      <c r="ZO76" s="207" t="s">
        <v>26</v>
      </c>
      <c r="ZP76" s="207" t="s">
        <v>27</v>
      </c>
      <c r="ZQ76" s="207" t="s">
        <v>26</v>
      </c>
      <c r="ZR76" s="207" t="s">
        <v>26</v>
      </c>
      <c r="ZS76" s="207" t="s">
        <v>27</v>
      </c>
      <c r="ZT76" s="207" t="s">
        <v>26</v>
      </c>
      <c r="ZU76" s="207">
        <v>0</v>
      </c>
      <c r="ZV76" s="207" t="s">
        <v>69</v>
      </c>
      <c r="ZW76" s="207" t="s">
        <v>69</v>
      </c>
      <c r="ZX76" s="207" t="s">
        <v>69</v>
      </c>
      <c r="ZY76" s="207" t="s">
        <v>69</v>
      </c>
      <c r="ZZ76" s="207" t="s">
        <v>69</v>
      </c>
      <c r="AAA76" s="207" t="s">
        <v>158</v>
      </c>
      <c r="AAB76" s="207" t="s">
        <v>158</v>
      </c>
      <c r="AAC76" s="207" t="s">
        <v>158</v>
      </c>
      <c r="AAD76" s="207" t="s">
        <v>158</v>
      </c>
      <c r="AAE76" s="207" t="s">
        <v>158</v>
      </c>
      <c r="AAF76" s="207" t="s">
        <v>158</v>
      </c>
      <c r="AAG76" s="207" t="s">
        <v>158</v>
      </c>
      <c r="AAH76" s="207" t="s">
        <v>158</v>
      </c>
      <c r="AAI76" s="207" t="s">
        <v>158</v>
      </c>
      <c r="AAJ76" s="207" t="s">
        <v>158</v>
      </c>
      <c r="AAK76" s="207" t="s">
        <v>158</v>
      </c>
      <c r="AAL76" s="207" t="s">
        <v>158</v>
      </c>
      <c r="AAM76" s="207" t="s">
        <v>158</v>
      </c>
      <c r="AAN76" s="207" t="s">
        <v>158</v>
      </c>
      <c r="AAO76" s="207" t="s">
        <v>158</v>
      </c>
      <c r="AAP76" s="207" t="s">
        <v>158</v>
      </c>
      <c r="AAQ76" s="207" t="s">
        <v>158</v>
      </c>
      <c r="AAR76" s="207" t="s">
        <v>158</v>
      </c>
      <c r="AAS76" s="207" t="s">
        <v>158</v>
      </c>
      <c r="AAT76" s="207" t="s">
        <v>158</v>
      </c>
      <c r="AAU76" s="207" t="s">
        <v>158</v>
      </c>
      <c r="AAV76" s="207" t="s">
        <v>158</v>
      </c>
      <c r="AAW76" s="207" t="s">
        <v>158</v>
      </c>
      <c r="AAX76" s="207" t="s">
        <v>158</v>
      </c>
      <c r="AAY76" s="207" t="s">
        <v>158</v>
      </c>
      <c r="AAZ76" s="207" t="s">
        <v>158</v>
      </c>
      <c r="ABA76" s="306">
        <f>(ÜBERSICHT!K76)</f>
        <v>0</v>
      </c>
      <c r="ABB76" s="195">
        <f>(ÜBERSICHT!L76)</f>
        <v>0</v>
      </c>
      <c r="ABC76" s="206">
        <f t="shared" si="175"/>
        <v>36</v>
      </c>
      <c r="ABD76" s="34">
        <f t="shared" si="176"/>
        <v>33</v>
      </c>
      <c r="ABE76" s="34">
        <f t="shared" si="177"/>
        <v>2</v>
      </c>
      <c r="ABF76" s="34">
        <f t="shared" si="178"/>
        <v>1</v>
      </c>
      <c r="ABG76" s="34">
        <f t="shared" si="179"/>
        <v>0</v>
      </c>
      <c r="ABH76" s="34">
        <f t="shared" si="180"/>
        <v>0</v>
      </c>
      <c r="ABI76" s="34">
        <f t="shared" si="181"/>
        <v>660</v>
      </c>
      <c r="ABJ76" s="73">
        <f t="shared" si="182"/>
        <v>696</v>
      </c>
      <c r="ABK76" s="28"/>
      <c r="ABL76" s="26"/>
      <c r="ABM76" s="26"/>
      <c r="ABN76" s="26"/>
      <c r="ABO76" s="28"/>
      <c r="ABP76" s="271" t="str">
        <f>(Mitglieder!C31)</f>
        <v>pocs€at</v>
      </c>
      <c r="ABQ76" s="216">
        <f t="shared" si="238"/>
        <v>0.91666666666666663</v>
      </c>
      <c r="ABR76" s="216" t="e">
        <f t="shared" si="239"/>
        <v>#DIV/0!</v>
      </c>
      <c r="ABS76" s="34">
        <f t="shared" si="183"/>
        <v>0</v>
      </c>
      <c r="ABT76" s="34">
        <f t="shared" si="184"/>
        <v>0</v>
      </c>
      <c r="ABU76" s="34">
        <f t="shared" si="185"/>
        <v>0</v>
      </c>
      <c r="ABV76" s="34">
        <f t="shared" si="186"/>
        <v>0</v>
      </c>
      <c r="ABW76" s="34">
        <f t="shared" si="187"/>
        <v>0</v>
      </c>
      <c r="ABX76" s="34">
        <f t="shared" si="188"/>
        <v>31</v>
      </c>
      <c r="ABY76" s="73">
        <f t="shared" si="189"/>
        <v>31</v>
      </c>
      <c r="ABZ76" s="216" t="e">
        <f t="shared" si="240"/>
        <v>#DIV/0!</v>
      </c>
      <c r="ACA76" s="34">
        <f t="shared" si="190"/>
        <v>0</v>
      </c>
      <c r="ACB76" s="34">
        <f t="shared" si="191"/>
        <v>0</v>
      </c>
      <c r="ACC76" s="34">
        <f t="shared" si="192"/>
        <v>0</v>
      </c>
      <c r="ACD76" s="34">
        <f t="shared" si="193"/>
        <v>0</v>
      </c>
      <c r="ACE76" s="34">
        <f t="shared" si="194"/>
        <v>0</v>
      </c>
      <c r="ACF76" s="34">
        <f t="shared" si="195"/>
        <v>31</v>
      </c>
      <c r="ACG76" s="73">
        <f t="shared" si="113"/>
        <v>31</v>
      </c>
      <c r="ACH76" s="216" t="e">
        <f t="shared" si="241"/>
        <v>#DIV/0!</v>
      </c>
      <c r="ACI76" s="34">
        <f t="shared" si="196"/>
        <v>0</v>
      </c>
      <c r="ACJ76" s="34">
        <f t="shared" si="197"/>
        <v>0</v>
      </c>
      <c r="ACK76" s="34">
        <f t="shared" si="198"/>
        <v>0</v>
      </c>
      <c r="ACL76" s="34">
        <f t="shared" si="199"/>
        <v>0</v>
      </c>
      <c r="ACM76" s="34">
        <f t="shared" si="200"/>
        <v>0</v>
      </c>
      <c r="ACN76" s="34">
        <f t="shared" si="201"/>
        <v>31</v>
      </c>
      <c r="ACO76" s="73">
        <f t="shared" si="114"/>
        <v>31</v>
      </c>
      <c r="ACP76" s="216" t="e">
        <f t="shared" si="242"/>
        <v>#DIV/0!</v>
      </c>
      <c r="ACQ76" s="34">
        <f t="shared" si="202"/>
        <v>0</v>
      </c>
      <c r="ACR76" s="34">
        <f t="shared" si="203"/>
        <v>0</v>
      </c>
      <c r="ACS76" s="34">
        <f t="shared" si="204"/>
        <v>0</v>
      </c>
      <c r="ACT76" s="34">
        <f t="shared" si="205"/>
        <v>0</v>
      </c>
      <c r="ACU76" s="34">
        <f t="shared" si="206"/>
        <v>0</v>
      </c>
      <c r="ACV76" s="34">
        <f t="shared" si="207"/>
        <v>30</v>
      </c>
      <c r="ACW76" s="73">
        <f t="shared" si="115"/>
        <v>30</v>
      </c>
      <c r="ACX76" s="216" t="e">
        <f t="shared" si="243"/>
        <v>#DIV/0!</v>
      </c>
      <c r="ACY76" s="34">
        <f t="shared" si="208"/>
        <v>0</v>
      </c>
      <c r="ACZ76" s="34">
        <f t="shared" si="209"/>
        <v>0</v>
      </c>
      <c r="ADA76" s="34">
        <f t="shared" si="210"/>
        <v>0</v>
      </c>
      <c r="ADB76" s="34">
        <f t="shared" si="211"/>
        <v>0</v>
      </c>
      <c r="ADC76" s="34">
        <f t="shared" si="212"/>
        <v>0</v>
      </c>
      <c r="ADD76" s="34">
        <f t="shared" si="213"/>
        <v>31</v>
      </c>
      <c r="ADE76" s="73">
        <f t="shared" si="116"/>
        <v>31</v>
      </c>
      <c r="ADF76" s="216" t="e">
        <f t="shared" si="244"/>
        <v>#DIV/0!</v>
      </c>
      <c r="ADG76" s="34">
        <f t="shared" si="214"/>
        <v>0</v>
      </c>
      <c r="ADH76" s="34">
        <f t="shared" si="215"/>
        <v>0</v>
      </c>
      <c r="ADI76" s="34">
        <f t="shared" si="216"/>
        <v>0</v>
      </c>
      <c r="ADJ76" s="34">
        <f t="shared" si="217"/>
        <v>0</v>
      </c>
      <c r="ADK76" s="34">
        <f t="shared" si="218"/>
        <v>0</v>
      </c>
      <c r="ADL76" s="34">
        <f t="shared" si="219"/>
        <v>30</v>
      </c>
      <c r="ADM76" s="73">
        <f t="shared" si="117"/>
        <v>30</v>
      </c>
      <c r="ADN76" s="216" t="e">
        <f t="shared" si="245"/>
        <v>#DIV/0!</v>
      </c>
      <c r="ADO76" s="34">
        <f t="shared" si="220"/>
        <v>0</v>
      </c>
      <c r="ADP76" s="34">
        <f t="shared" si="221"/>
        <v>0</v>
      </c>
      <c r="ADQ76" s="34">
        <f t="shared" si="222"/>
        <v>0</v>
      </c>
      <c r="ADR76" s="34">
        <f t="shared" si="223"/>
        <v>0</v>
      </c>
      <c r="ADS76" s="34">
        <f t="shared" si="224"/>
        <v>0</v>
      </c>
      <c r="ADT76" s="34">
        <f t="shared" si="225"/>
        <v>31</v>
      </c>
      <c r="ADU76" s="73">
        <f t="shared" si="118"/>
        <v>31</v>
      </c>
      <c r="ADV76" s="216">
        <f t="shared" si="246"/>
        <v>0.967741935483871</v>
      </c>
      <c r="ADW76" s="34">
        <f t="shared" si="226"/>
        <v>30</v>
      </c>
      <c r="ADX76" s="34">
        <f t="shared" si="227"/>
        <v>1</v>
      </c>
      <c r="ADY76" s="34">
        <f t="shared" si="228"/>
        <v>0</v>
      </c>
      <c r="ADZ76" s="34">
        <f t="shared" si="229"/>
        <v>0</v>
      </c>
      <c r="AEA76" s="34">
        <f t="shared" si="230"/>
        <v>0</v>
      </c>
      <c r="AEB76" s="34">
        <f t="shared" si="231"/>
        <v>0</v>
      </c>
      <c r="AEC76" s="73">
        <f t="shared" si="119"/>
        <v>31</v>
      </c>
      <c r="AED76" s="216">
        <f t="shared" si="247"/>
        <v>0.60000000000000009</v>
      </c>
      <c r="AEE76" s="34">
        <f t="shared" si="232"/>
        <v>3</v>
      </c>
      <c r="AEF76" s="34">
        <f t="shared" si="233"/>
        <v>1</v>
      </c>
      <c r="AEG76" s="34">
        <f t="shared" si="234"/>
        <v>1</v>
      </c>
      <c r="AEH76" s="34">
        <f t="shared" si="235"/>
        <v>0</v>
      </c>
      <c r="AEI76" s="34">
        <f t="shared" si="236"/>
        <v>0</v>
      </c>
      <c r="AEJ76" s="34">
        <f t="shared" si="237"/>
        <v>5</v>
      </c>
      <c r="AEK76" s="73">
        <f t="shared" si="120"/>
        <v>10</v>
      </c>
    </row>
    <row r="77" spans="1:817" x14ac:dyDescent="0.3">
      <c r="A77" s="200"/>
      <c r="B77" s="290"/>
      <c r="C77" s="251" t="str">
        <f>(Mitglieder!C77)</f>
        <v>Zz-Tobias</v>
      </c>
      <c r="D77" s="171">
        <f t="shared" si="173"/>
        <v>0.86328125</v>
      </c>
      <c r="E77" s="171">
        <f t="shared" si="174"/>
        <v>1</v>
      </c>
      <c r="F77" s="56"/>
      <c r="G77" s="207" t="s">
        <v>69</v>
      </c>
      <c r="H77" s="207" t="s">
        <v>69</v>
      </c>
      <c r="I77" s="207" t="s">
        <v>69</v>
      </c>
      <c r="J77" s="207" t="s">
        <v>69</v>
      </c>
      <c r="K77" s="207" t="s">
        <v>69</v>
      </c>
      <c r="L77" s="207" t="s">
        <v>69</v>
      </c>
      <c r="M77" s="207" t="s">
        <v>69</v>
      </c>
      <c r="N77" s="207" t="s">
        <v>69</v>
      </c>
      <c r="O77" s="207" t="s">
        <v>69</v>
      </c>
      <c r="P77" s="207" t="s">
        <v>69</v>
      </c>
      <c r="Q77" s="207" t="s">
        <v>69</v>
      </c>
      <c r="R77" s="207" t="s">
        <v>69</v>
      </c>
      <c r="S77" s="207" t="s">
        <v>69</v>
      </c>
      <c r="T77" s="207" t="s">
        <v>69</v>
      </c>
      <c r="U77" s="207" t="s">
        <v>69</v>
      </c>
      <c r="V77" s="207" t="s">
        <v>69</v>
      </c>
      <c r="W77" s="207" t="s">
        <v>69</v>
      </c>
      <c r="X77" s="207" t="s">
        <v>69</v>
      </c>
      <c r="Y77" s="207" t="s">
        <v>69</v>
      </c>
      <c r="Z77" s="207" t="s">
        <v>69</v>
      </c>
      <c r="AA77" s="207" t="s">
        <v>69</v>
      </c>
      <c r="AB77" s="207" t="s">
        <v>69</v>
      </c>
      <c r="AC77" s="207" t="s">
        <v>69</v>
      </c>
      <c r="AD77" s="207" t="s">
        <v>69</v>
      </c>
      <c r="AE77" s="207" t="s">
        <v>69</v>
      </c>
      <c r="AF77" s="207" t="s">
        <v>69</v>
      </c>
      <c r="AG77" s="207" t="s">
        <v>69</v>
      </c>
      <c r="AH77" s="207" t="s">
        <v>69</v>
      </c>
      <c r="AI77" s="207" t="s">
        <v>69</v>
      </c>
      <c r="AJ77" s="207" t="s">
        <v>69</v>
      </c>
      <c r="AK77" s="207" t="s">
        <v>69</v>
      </c>
      <c r="AL77" s="207" t="s">
        <v>69</v>
      </c>
      <c r="AM77" s="207" t="s">
        <v>69</v>
      </c>
      <c r="AN77" s="207" t="s">
        <v>69</v>
      </c>
      <c r="AO77" s="207" t="s">
        <v>69</v>
      </c>
      <c r="AP77" s="207" t="s">
        <v>69</v>
      </c>
      <c r="AQ77" s="207" t="s">
        <v>69</v>
      </c>
      <c r="AR77" s="207" t="s">
        <v>69</v>
      </c>
      <c r="AS77" s="207" t="s">
        <v>69</v>
      </c>
      <c r="AT77" s="207" t="s">
        <v>69</v>
      </c>
      <c r="AU77" s="207" t="s">
        <v>69</v>
      </c>
      <c r="AV77" s="207" t="s">
        <v>69</v>
      </c>
      <c r="AW77" s="207" t="s">
        <v>69</v>
      </c>
      <c r="AX77" s="207" t="s">
        <v>69</v>
      </c>
      <c r="AY77" s="207" t="s">
        <v>69</v>
      </c>
      <c r="AZ77" s="207" t="s">
        <v>69</v>
      </c>
      <c r="BA77" s="207" t="s">
        <v>69</v>
      </c>
      <c r="BB77" s="207" t="s">
        <v>69</v>
      </c>
      <c r="BC77" s="207" t="s">
        <v>69</v>
      </c>
      <c r="BD77" s="207" t="s">
        <v>69</v>
      </c>
      <c r="BE77" s="207" t="s">
        <v>69</v>
      </c>
      <c r="BF77" s="207" t="s">
        <v>69</v>
      </c>
      <c r="BG77" s="207" t="s">
        <v>69</v>
      </c>
      <c r="BH77" s="207" t="s">
        <v>69</v>
      </c>
      <c r="BI77" s="207" t="s">
        <v>69</v>
      </c>
      <c r="BJ77" s="207" t="s">
        <v>69</v>
      </c>
      <c r="BK77" s="207" t="s">
        <v>69</v>
      </c>
      <c r="BL77" s="207" t="s">
        <v>69</v>
      </c>
      <c r="BM77" s="207" t="s">
        <v>69</v>
      </c>
      <c r="BN77" s="207" t="s">
        <v>69</v>
      </c>
      <c r="BO77" s="207" t="s">
        <v>69</v>
      </c>
      <c r="BP77" s="207" t="s">
        <v>69</v>
      </c>
      <c r="BQ77" s="207" t="s">
        <v>69</v>
      </c>
      <c r="BR77" s="207" t="s">
        <v>69</v>
      </c>
      <c r="BS77" s="207" t="s">
        <v>69</v>
      </c>
      <c r="BT77" s="207" t="s">
        <v>69</v>
      </c>
      <c r="BU77" s="207" t="s">
        <v>69</v>
      </c>
      <c r="BV77" s="207" t="s">
        <v>69</v>
      </c>
      <c r="BW77" s="207" t="s">
        <v>69</v>
      </c>
      <c r="BX77" s="207" t="s">
        <v>69</v>
      </c>
      <c r="BY77" s="207" t="s">
        <v>69</v>
      </c>
      <c r="BZ77" s="207" t="s">
        <v>69</v>
      </c>
      <c r="CA77" s="207" t="s">
        <v>69</v>
      </c>
      <c r="CB77" s="207" t="s">
        <v>69</v>
      </c>
      <c r="CC77" s="207" t="s">
        <v>69</v>
      </c>
      <c r="CD77" s="207" t="s">
        <v>69</v>
      </c>
      <c r="CE77" s="207" t="s">
        <v>69</v>
      </c>
      <c r="CF77" s="207" t="s">
        <v>69</v>
      </c>
      <c r="CG77" s="207" t="s">
        <v>69</v>
      </c>
      <c r="CH77" s="207" t="s">
        <v>69</v>
      </c>
      <c r="CI77" s="207" t="s">
        <v>69</v>
      </c>
      <c r="CJ77" s="207" t="s">
        <v>69</v>
      </c>
      <c r="CK77" s="207" t="s">
        <v>69</v>
      </c>
      <c r="CL77" s="207" t="s">
        <v>69</v>
      </c>
      <c r="CM77" s="207" t="s">
        <v>69</v>
      </c>
      <c r="CN77" s="207" t="s">
        <v>69</v>
      </c>
      <c r="CO77" s="207" t="s">
        <v>69</v>
      </c>
      <c r="CP77" s="207" t="s">
        <v>69</v>
      </c>
      <c r="CQ77" s="207" t="s">
        <v>69</v>
      </c>
      <c r="CR77" s="207" t="s">
        <v>69</v>
      </c>
      <c r="CS77" s="207" t="s">
        <v>69</v>
      </c>
      <c r="CT77" s="207" t="s">
        <v>69</v>
      </c>
      <c r="CU77" s="207" t="s">
        <v>69</v>
      </c>
      <c r="CV77" s="207" t="s">
        <v>69</v>
      </c>
      <c r="CW77" s="207" t="s">
        <v>69</v>
      </c>
      <c r="CX77" s="207" t="s">
        <v>69</v>
      </c>
      <c r="CY77" s="207" t="s">
        <v>69</v>
      </c>
      <c r="CZ77" s="207" t="s">
        <v>69</v>
      </c>
      <c r="DA77" s="207" t="s">
        <v>69</v>
      </c>
      <c r="DB77" s="207" t="s">
        <v>69</v>
      </c>
      <c r="DC77" s="207" t="s">
        <v>69</v>
      </c>
      <c r="DD77" s="207" t="s">
        <v>69</v>
      </c>
      <c r="DE77" s="207" t="s">
        <v>69</v>
      </c>
      <c r="DF77" s="207" t="s">
        <v>69</v>
      </c>
      <c r="DG77" s="207" t="s">
        <v>69</v>
      </c>
      <c r="DH77" s="207" t="s">
        <v>69</v>
      </c>
      <c r="DI77" s="207" t="s">
        <v>69</v>
      </c>
      <c r="DJ77" s="207" t="s">
        <v>69</v>
      </c>
      <c r="DK77" s="207" t="s">
        <v>69</v>
      </c>
      <c r="DL77" s="207" t="s">
        <v>69</v>
      </c>
      <c r="DM77" s="207" t="s">
        <v>69</v>
      </c>
      <c r="DN77" s="207" t="s">
        <v>69</v>
      </c>
      <c r="DO77" s="207" t="s">
        <v>69</v>
      </c>
      <c r="DP77" s="207" t="s">
        <v>69</v>
      </c>
      <c r="DQ77" s="207" t="s">
        <v>69</v>
      </c>
      <c r="DR77" s="207" t="s">
        <v>69</v>
      </c>
      <c r="DS77" s="207" t="s">
        <v>69</v>
      </c>
      <c r="DT77" s="207" t="s">
        <v>69</v>
      </c>
      <c r="DU77" s="207" t="s">
        <v>69</v>
      </c>
      <c r="DV77" s="207" t="s">
        <v>69</v>
      </c>
      <c r="DW77" s="207" t="s">
        <v>69</v>
      </c>
      <c r="DX77" s="207" t="s">
        <v>69</v>
      </c>
      <c r="DY77" s="207" t="s">
        <v>69</v>
      </c>
      <c r="DZ77" s="207" t="s">
        <v>69</v>
      </c>
      <c r="EA77" s="207" t="s">
        <v>69</v>
      </c>
      <c r="EB77" s="207" t="s">
        <v>69</v>
      </c>
      <c r="EC77" s="207" t="s">
        <v>69</v>
      </c>
      <c r="ED77" s="207" t="s">
        <v>69</v>
      </c>
      <c r="EE77" s="207" t="s">
        <v>69</v>
      </c>
      <c r="EF77" s="207" t="s">
        <v>69</v>
      </c>
      <c r="EG77" s="207" t="s">
        <v>69</v>
      </c>
      <c r="EH77" s="207" t="s">
        <v>69</v>
      </c>
      <c r="EI77" s="207" t="s">
        <v>69</v>
      </c>
      <c r="EJ77" s="207" t="s">
        <v>69</v>
      </c>
      <c r="EK77" s="207" t="s">
        <v>69</v>
      </c>
      <c r="EL77" s="207" t="s">
        <v>69</v>
      </c>
      <c r="EM77" s="207" t="s">
        <v>69</v>
      </c>
      <c r="EN77" s="207" t="s">
        <v>69</v>
      </c>
      <c r="EO77" s="207" t="s">
        <v>69</v>
      </c>
      <c r="EP77" s="207" t="s">
        <v>69</v>
      </c>
      <c r="EQ77" s="207" t="s">
        <v>69</v>
      </c>
      <c r="ER77" s="207" t="s">
        <v>69</v>
      </c>
      <c r="ES77" s="207" t="s">
        <v>69</v>
      </c>
      <c r="ET77" s="207" t="s">
        <v>69</v>
      </c>
      <c r="EU77" s="207" t="s">
        <v>69</v>
      </c>
      <c r="EV77" s="207" t="s">
        <v>69</v>
      </c>
      <c r="EW77" s="207" t="s">
        <v>69</v>
      </c>
      <c r="EX77" s="207" t="s">
        <v>69</v>
      </c>
      <c r="EY77" s="207" t="s">
        <v>69</v>
      </c>
      <c r="EZ77" s="207" t="s">
        <v>69</v>
      </c>
      <c r="FA77" s="207" t="s">
        <v>69</v>
      </c>
      <c r="FB77" s="207" t="s">
        <v>69</v>
      </c>
      <c r="FC77" s="207" t="s">
        <v>69</v>
      </c>
      <c r="FD77" s="207" t="s">
        <v>69</v>
      </c>
      <c r="FE77" s="207" t="s">
        <v>69</v>
      </c>
      <c r="FF77" s="207" t="s">
        <v>69</v>
      </c>
      <c r="FG77" s="207" t="s">
        <v>69</v>
      </c>
      <c r="FH77" s="207" t="s">
        <v>69</v>
      </c>
      <c r="FI77" s="207" t="s">
        <v>69</v>
      </c>
      <c r="FJ77" s="207" t="s">
        <v>69</v>
      </c>
      <c r="FK77" s="207" t="s">
        <v>69</v>
      </c>
      <c r="FL77" s="207" t="s">
        <v>69</v>
      </c>
      <c r="FM77" s="207" t="s">
        <v>69</v>
      </c>
      <c r="FN77" s="207" t="s">
        <v>69</v>
      </c>
      <c r="FO77" s="207" t="s">
        <v>69</v>
      </c>
      <c r="FP77" s="207" t="s">
        <v>69</v>
      </c>
      <c r="FQ77" s="207" t="s">
        <v>69</v>
      </c>
      <c r="FR77" s="207" t="s">
        <v>69</v>
      </c>
      <c r="FS77" s="207" t="s">
        <v>69</v>
      </c>
      <c r="FT77" s="207" t="s">
        <v>69</v>
      </c>
      <c r="FU77" s="207" t="s">
        <v>69</v>
      </c>
      <c r="FV77" s="207" t="s">
        <v>69</v>
      </c>
      <c r="FW77" s="207" t="s">
        <v>69</v>
      </c>
      <c r="FX77" s="207" t="s">
        <v>69</v>
      </c>
      <c r="FY77" s="207" t="s">
        <v>69</v>
      </c>
      <c r="FZ77" s="207" t="s">
        <v>69</v>
      </c>
      <c r="GA77" s="207" t="s">
        <v>69</v>
      </c>
      <c r="GB77" s="207" t="s">
        <v>69</v>
      </c>
      <c r="GC77" s="207" t="s">
        <v>69</v>
      </c>
      <c r="GD77" s="207" t="s">
        <v>69</v>
      </c>
      <c r="GE77" s="207" t="s">
        <v>69</v>
      </c>
      <c r="GF77" s="207" t="s">
        <v>69</v>
      </c>
      <c r="GG77" s="207" t="s">
        <v>69</v>
      </c>
      <c r="GH77" s="207" t="s">
        <v>69</v>
      </c>
      <c r="GI77" s="207" t="s">
        <v>69</v>
      </c>
      <c r="GJ77" s="207" t="s">
        <v>69</v>
      </c>
      <c r="GK77" s="207" t="s">
        <v>69</v>
      </c>
      <c r="GL77" s="207" t="s">
        <v>69</v>
      </c>
      <c r="GM77" s="207" t="s">
        <v>69</v>
      </c>
      <c r="GN77" s="207" t="s">
        <v>69</v>
      </c>
      <c r="GO77" s="207" t="s">
        <v>69</v>
      </c>
      <c r="GP77" s="207" t="s">
        <v>69</v>
      </c>
      <c r="GQ77" s="207" t="s">
        <v>69</v>
      </c>
      <c r="GR77" s="207" t="s">
        <v>69</v>
      </c>
      <c r="GS77" s="207" t="s">
        <v>69</v>
      </c>
      <c r="GT77" s="207" t="s">
        <v>69</v>
      </c>
      <c r="GU77" s="207" t="s">
        <v>69</v>
      </c>
      <c r="GV77" s="207" t="s">
        <v>69</v>
      </c>
      <c r="GW77" s="207" t="s">
        <v>69</v>
      </c>
      <c r="GX77" s="207" t="s">
        <v>69</v>
      </c>
      <c r="GY77" s="207" t="s">
        <v>69</v>
      </c>
      <c r="GZ77" s="207" t="s">
        <v>69</v>
      </c>
      <c r="HA77" s="207" t="s">
        <v>69</v>
      </c>
      <c r="HB77" s="207" t="s">
        <v>69</v>
      </c>
      <c r="HC77" s="207" t="s">
        <v>69</v>
      </c>
      <c r="HD77" s="207" t="s">
        <v>69</v>
      </c>
      <c r="HE77" s="207" t="s">
        <v>69</v>
      </c>
      <c r="HF77" s="207" t="s">
        <v>69</v>
      </c>
      <c r="HG77" s="207" t="s">
        <v>69</v>
      </c>
      <c r="HH77" s="207" t="s">
        <v>69</v>
      </c>
      <c r="HI77" s="207" t="s">
        <v>69</v>
      </c>
      <c r="HJ77" s="207" t="s">
        <v>69</v>
      </c>
      <c r="HK77" s="207" t="s">
        <v>69</v>
      </c>
      <c r="HL77" s="207" t="s">
        <v>69</v>
      </c>
      <c r="HM77" s="207" t="s">
        <v>69</v>
      </c>
      <c r="HN77" s="207" t="s">
        <v>69</v>
      </c>
      <c r="HO77" s="207" t="s">
        <v>69</v>
      </c>
      <c r="HP77" s="207" t="s">
        <v>69</v>
      </c>
      <c r="HQ77" s="207" t="s">
        <v>69</v>
      </c>
      <c r="HR77" s="207" t="s">
        <v>69</v>
      </c>
      <c r="HS77" s="207" t="s">
        <v>69</v>
      </c>
      <c r="HT77" s="207" t="s">
        <v>69</v>
      </c>
      <c r="HU77" s="207" t="s">
        <v>69</v>
      </c>
      <c r="HV77" s="207" t="s">
        <v>69</v>
      </c>
      <c r="HW77" s="207" t="s">
        <v>69</v>
      </c>
      <c r="HX77" s="207" t="s">
        <v>69</v>
      </c>
      <c r="HY77" s="207" t="s">
        <v>69</v>
      </c>
      <c r="HZ77" s="207" t="s">
        <v>69</v>
      </c>
      <c r="IA77" s="207" t="s">
        <v>69</v>
      </c>
      <c r="IB77" s="207" t="s">
        <v>69</v>
      </c>
      <c r="IC77" s="207" t="s">
        <v>69</v>
      </c>
      <c r="ID77" s="207" t="s">
        <v>69</v>
      </c>
      <c r="IE77" s="207" t="s">
        <v>69</v>
      </c>
      <c r="IF77" s="207" t="s">
        <v>69</v>
      </c>
      <c r="IG77" s="207" t="s">
        <v>69</v>
      </c>
      <c r="IH77" s="207" t="s">
        <v>69</v>
      </c>
      <c r="II77" s="207" t="s">
        <v>69</v>
      </c>
      <c r="IJ77" s="207" t="s">
        <v>69</v>
      </c>
      <c r="IK77" s="207" t="s">
        <v>69</v>
      </c>
      <c r="IL77" s="207" t="s">
        <v>69</v>
      </c>
      <c r="IM77" s="207" t="s">
        <v>69</v>
      </c>
      <c r="IN77" s="207" t="s">
        <v>69</v>
      </c>
      <c r="IO77" s="207" t="s">
        <v>69</v>
      </c>
      <c r="IP77" s="207" t="s">
        <v>69</v>
      </c>
      <c r="IQ77" s="207" t="s">
        <v>69</v>
      </c>
      <c r="IR77" s="207" t="s">
        <v>69</v>
      </c>
      <c r="IS77" s="207" t="s">
        <v>69</v>
      </c>
      <c r="IT77" s="207" t="s">
        <v>69</v>
      </c>
      <c r="IU77" s="207" t="s">
        <v>69</v>
      </c>
      <c r="IV77" s="207" t="s">
        <v>69</v>
      </c>
      <c r="IW77" s="207" t="s">
        <v>69</v>
      </c>
      <c r="IX77" s="207" t="s">
        <v>69</v>
      </c>
      <c r="IY77" s="207" t="s">
        <v>69</v>
      </c>
      <c r="IZ77" s="207" t="s">
        <v>69</v>
      </c>
      <c r="JA77" s="207" t="s">
        <v>69</v>
      </c>
      <c r="JB77" s="207" t="s">
        <v>69</v>
      </c>
      <c r="JC77" s="207" t="s">
        <v>69</v>
      </c>
      <c r="JD77" s="207" t="s">
        <v>69</v>
      </c>
      <c r="JE77" s="207" t="s">
        <v>69</v>
      </c>
      <c r="JF77" s="207" t="s">
        <v>69</v>
      </c>
      <c r="JG77" s="207" t="s">
        <v>69</v>
      </c>
      <c r="JH77" s="207" t="s">
        <v>69</v>
      </c>
      <c r="JI77" s="207" t="s">
        <v>69</v>
      </c>
      <c r="JJ77" s="207" t="s">
        <v>69</v>
      </c>
      <c r="JK77" s="207" t="s">
        <v>69</v>
      </c>
      <c r="JL77" s="207" t="s">
        <v>69</v>
      </c>
      <c r="JM77" s="207" t="s">
        <v>69</v>
      </c>
      <c r="JN77" s="207" t="s">
        <v>69</v>
      </c>
      <c r="JO77" s="207" t="s">
        <v>69</v>
      </c>
      <c r="JP77" s="207" t="s">
        <v>69</v>
      </c>
      <c r="JQ77" s="207" t="s">
        <v>69</v>
      </c>
      <c r="JR77" s="207" t="s">
        <v>69</v>
      </c>
      <c r="JS77" s="207" t="s">
        <v>69</v>
      </c>
      <c r="JT77" s="207" t="s">
        <v>69</v>
      </c>
      <c r="JU77" s="207" t="s">
        <v>69</v>
      </c>
      <c r="JV77" s="207" t="s">
        <v>69</v>
      </c>
      <c r="JW77" s="207" t="s">
        <v>69</v>
      </c>
      <c r="JX77" s="207" t="s">
        <v>69</v>
      </c>
      <c r="JY77" s="207" t="s">
        <v>69</v>
      </c>
      <c r="JZ77" s="207" t="s">
        <v>69</v>
      </c>
      <c r="KA77" s="207" t="s">
        <v>69</v>
      </c>
      <c r="KB77" s="207" t="s">
        <v>69</v>
      </c>
      <c r="KC77" s="207" t="s">
        <v>69</v>
      </c>
      <c r="KD77" s="207" t="s">
        <v>69</v>
      </c>
      <c r="KE77" s="207" t="s">
        <v>69</v>
      </c>
      <c r="KF77" s="207" t="s">
        <v>69</v>
      </c>
      <c r="KG77" s="207" t="s">
        <v>69</v>
      </c>
      <c r="KH77" s="207" t="s">
        <v>69</v>
      </c>
      <c r="KI77" s="207" t="s">
        <v>69</v>
      </c>
      <c r="KJ77" s="207" t="s">
        <v>69</v>
      </c>
      <c r="KK77" s="207" t="s">
        <v>69</v>
      </c>
      <c r="KL77" s="207" t="s">
        <v>69</v>
      </c>
      <c r="KM77" s="207" t="s">
        <v>69</v>
      </c>
      <c r="KN77" s="207" t="s">
        <v>69</v>
      </c>
      <c r="KO77" s="207" t="s">
        <v>69</v>
      </c>
      <c r="KP77" s="207" t="s">
        <v>69</v>
      </c>
      <c r="KQ77" s="207" t="s">
        <v>69</v>
      </c>
      <c r="KR77" s="207" t="s">
        <v>69</v>
      </c>
      <c r="KS77" s="207" t="s">
        <v>69</v>
      </c>
      <c r="KT77" s="207" t="s">
        <v>69</v>
      </c>
      <c r="KU77" s="207" t="s">
        <v>69</v>
      </c>
      <c r="KV77" s="207" t="s">
        <v>69</v>
      </c>
      <c r="KW77" s="207" t="s">
        <v>69</v>
      </c>
      <c r="KX77" s="207" t="s">
        <v>69</v>
      </c>
      <c r="KY77" s="207" t="s">
        <v>69</v>
      </c>
      <c r="KZ77" s="207" t="s">
        <v>69</v>
      </c>
      <c r="LA77" s="207" t="s">
        <v>69</v>
      </c>
      <c r="LB77" s="207" t="s">
        <v>69</v>
      </c>
      <c r="LC77" s="207" t="s">
        <v>69</v>
      </c>
      <c r="LD77" s="207" t="s">
        <v>69</v>
      </c>
      <c r="LE77" s="207" t="s">
        <v>69</v>
      </c>
      <c r="LF77" s="207" t="s">
        <v>69</v>
      </c>
      <c r="LG77" s="207" t="s">
        <v>69</v>
      </c>
      <c r="LH77" s="207" t="s">
        <v>69</v>
      </c>
      <c r="LI77" s="207" t="s">
        <v>69</v>
      </c>
      <c r="LJ77" s="207" t="s">
        <v>69</v>
      </c>
      <c r="LK77" s="207" t="s">
        <v>69</v>
      </c>
      <c r="LL77" s="207" t="s">
        <v>69</v>
      </c>
      <c r="LM77" s="207" t="s">
        <v>69</v>
      </c>
      <c r="LN77" s="207" t="s">
        <v>69</v>
      </c>
      <c r="LO77" s="207" t="s">
        <v>69</v>
      </c>
      <c r="LP77" s="207" t="s">
        <v>69</v>
      </c>
      <c r="LQ77" s="207" t="s">
        <v>69</v>
      </c>
      <c r="LR77" s="207" t="s">
        <v>69</v>
      </c>
      <c r="LS77" s="207" t="s">
        <v>69</v>
      </c>
      <c r="LT77" s="207" t="s">
        <v>69</v>
      </c>
      <c r="LU77" s="207" t="s">
        <v>69</v>
      </c>
      <c r="LV77" s="207" t="s">
        <v>69</v>
      </c>
      <c r="LW77" s="207" t="s">
        <v>69</v>
      </c>
      <c r="LX77" s="207" t="s">
        <v>69</v>
      </c>
      <c r="LY77" s="207" t="s">
        <v>69</v>
      </c>
      <c r="LZ77" s="207" t="s">
        <v>69</v>
      </c>
      <c r="MA77" s="207" t="s">
        <v>69</v>
      </c>
      <c r="MB77" s="207" t="s">
        <v>69</v>
      </c>
      <c r="MC77" s="207" t="s">
        <v>69</v>
      </c>
      <c r="MD77" s="207" t="s">
        <v>69</v>
      </c>
      <c r="ME77" s="207" t="s">
        <v>69</v>
      </c>
      <c r="MF77" s="207" t="s">
        <v>69</v>
      </c>
      <c r="MG77" s="207" t="s">
        <v>69</v>
      </c>
      <c r="MH77" s="207" t="s">
        <v>69</v>
      </c>
      <c r="MI77" s="207" t="s">
        <v>69</v>
      </c>
      <c r="MJ77" s="207" t="s">
        <v>69</v>
      </c>
      <c r="MK77" s="207" t="s">
        <v>69</v>
      </c>
      <c r="ML77" s="207" t="s">
        <v>69</v>
      </c>
      <c r="MM77" s="207" t="s">
        <v>69</v>
      </c>
      <c r="MN77" s="207" t="s">
        <v>69</v>
      </c>
      <c r="MO77" s="207" t="s">
        <v>69</v>
      </c>
      <c r="MP77" s="207" t="s">
        <v>69</v>
      </c>
      <c r="MQ77" s="207" t="s">
        <v>69</v>
      </c>
      <c r="MR77" s="207" t="s">
        <v>69</v>
      </c>
      <c r="MS77" s="207" t="s">
        <v>69</v>
      </c>
      <c r="MT77" s="207" t="s">
        <v>69</v>
      </c>
      <c r="MU77" s="207" t="s">
        <v>69</v>
      </c>
      <c r="MV77" s="207" t="s">
        <v>69</v>
      </c>
      <c r="MW77" s="207" t="s">
        <v>69</v>
      </c>
      <c r="MX77" s="207" t="s">
        <v>69</v>
      </c>
      <c r="MY77" s="207" t="s">
        <v>69</v>
      </c>
      <c r="MZ77" s="207" t="s">
        <v>69</v>
      </c>
      <c r="NA77" s="207" t="s">
        <v>69</v>
      </c>
      <c r="NB77" s="207" t="s">
        <v>69</v>
      </c>
      <c r="NC77" s="207" t="s">
        <v>69</v>
      </c>
      <c r="ND77" s="207" t="s">
        <v>69</v>
      </c>
      <c r="NE77" s="207" t="s">
        <v>69</v>
      </c>
      <c r="NF77" s="207" t="s">
        <v>69</v>
      </c>
      <c r="NG77" s="207" t="s">
        <v>69</v>
      </c>
      <c r="NH77" s="207" t="s">
        <v>69</v>
      </c>
      <c r="NI77" s="207" t="s">
        <v>69</v>
      </c>
      <c r="NJ77" s="207" t="s">
        <v>69</v>
      </c>
      <c r="NK77" s="207" t="s">
        <v>69</v>
      </c>
      <c r="NL77" s="207" t="s">
        <v>69</v>
      </c>
      <c r="NM77" s="207" t="s">
        <v>69</v>
      </c>
      <c r="NN77" s="207" t="s">
        <v>69</v>
      </c>
      <c r="NO77" s="207" t="s">
        <v>69</v>
      </c>
      <c r="NP77" s="207" t="s">
        <v>69</v>
      </c>
      <c r="NQ77" s="207" t="s">
        <v>69</v>
      </c>
      <c r="NR77" s="207" t="s">
        <v>69</v>
      </c>
      <c r="NS77" s="207" t="s">
        <v>69</v>
      </c>
      <c r="NT77" s="207" t="s">
        <v>69</v>
      </c>
      <c r="NU77" s="207" t="s">
        <v>69</v>
      </c>
      <c r="NV77" s="207" t="s">
        <v>69</v>
      </c>
      <c r="NW77" s="207" t="s">
        <v>69</v>
      </c>
      <c r="NX77" s="207" t="s">
        <v>69</v>
      </c>
      <c r="NY77" s="207" t="s">
        <v>69</v>
      </c>
      <c r="NZ77" s="207" t="s">
        <v>69</v>
      </c>
      <c r="OA77" s="207" t="s">
        <v>69</v>
      </c>
      <c r="OB77" s="207" t="s">
        <v>69</v>
      </c>
      <c r="OC77" s="207" t="s">
        <v>69</v>
      </c>
      <c r="OD77" s="207" t="s">
        <v>69</v>
      </c>
      <c r="OE77" s="207" t="s">
        <v>69</v>
      </c>
      <c r="OF77" s="207" t="s">
        <v>69</v>
      </c>
      <c r="OG77" s="207" t="s">
        <v>69</v>
      </c>
      <c r="OH77" s="207" t="s">
        <v>69</v>
      </c>
      <c r="OI77" s="207" t="s">
        <v>69</v>
      </c>
      <c r="OJ77" s="207" t="s">
        <v>69</v>
      </c>
      <c r="OK77" s="207" t="s">
        <v>69</v>
      </c>
      <c r="OL77" s="207" t="s">
        <v>69</v>
      </c>
      <c r="OM77" s="207" t="s">
        <v>69</v>
      </c>
      <c r="ON77" s="207" t="s">
        <v>69</v>
      </c>
      <c r="OO77" s="207" t="s">
        <v>69</v>
      </c>
      <c r="OP77" s="207" t="s">
        <v>69</v>
      </c>
      <c r="OQ77" s="207" t="s">
        <v>69</v>
      </c>
      <c r="OR77" s="207" t="s">
        <v>69</v>
      </c>
      <c r="OS77" s="207" t="s">
        <v>69</v>
      </c>
      <c r="OT77" s="207" t="s">
        <v>26</v>
      </c>
      <c r="OU77" s="207" t="s">
        <v>26</v>
      </c>
      <c r="OV77" s="207" t="s">
        <v>26</v>
      </c>
      <c r="OW77" s="207" t="s">
        <v>27</v>
      </c>
      <c r="OX77" s="207" t="s">
        <v>26</v>
      </c>
      <c r="OY77" s="207" t="s">
        <v>26</v>
      </c>
      <c r="OZ77" s="207" t="s">
        <v>26</v>
      </c>
      <c r="PA77" s="207" t="s">
        <v>27</v>
      </c>
      <c r="PB77" s="207" t="s">
        <v>26</v>
      </c>
      <c r="PC77" s="207" t="s">
        <v>26</v>
      </c>
      <c r="PD77" s="207" t="s">
        <v>27</v>
      </c>
      <c r="PE77" s="207" t="s">
        <v>26</v>
      </c>
      <c r="PF77" s="207" t="s">
        <v>26</v>
      </c>
      <c r="PG77" s="207" t="s">
        <v>26</v>
      </c>
      <c r="PH77" s="207" t="s">
        <v>26</v>
      </c>
      <c r="PI77" s="207" t="s">
        <v>26</v>
      </c>
      <c r="PJ77" s="207" t="s">
        <v>27</v>
      </c>
      <c r="PK77" s="207" t="s">
        <v>27</v>
      </c>
      <c r="PL77" s="207" t="s">
        <v>26</v>
      </c>
      <c r="PM77" s="207" t="s">
        <v>26</v>
      </c>
      <c r="PN77" s="207" t="s">
        <v>27</v>
      </c>
      <c r="PO77" s="207" t="s">
        <v>26</v>
      </c>
      <c r="PP77" s="207" t="s">
        <v>26</v>
      </c>
      <c r="PQ77" s="207" t="s">
        <v>26</v>
      </c>
      <c r="PR77" s="207" t="s">
        <v>26</v>
      </c>
      <c r="PS77" s="207" t="s">
        <v>26</v>
      </c>
      <c r="PT77" s="207" t="s">
        <v>26</v>
      </c>
      <c r="PU77" s="207" t="s">
        <v>26</v>
      </c>
      <c r="PV77" s="207" t="s">
        <v>26</v>
      </c>
      <c r="PW77" s="207" t="s">
        <v>26</v>
      </c>
      <c r="PX77" s="207" t="s">
        <v>27</v>
      </c>
      <c r="PY77" s="207" t="s">
        <v>26</v>
      </c>
      <c r="PZ77" s="207" t="s">
        <v>26</v>
      </c>
      <c r="QA77" s="207" t="s">
        <v>27</v>
      </c>
      <c r="QB77" s="207" t="s">
        <v>26</v>
      </c>
      <c r="QC77" s="207" t="s">
        <v>26</v>
      </c>
      <c r="QD77" s="207" t="s">
        <v>26</v>
      </c>
      <c r="QE77" s="207" t="s">
        <v>26</v>
      </c>
      <c r="QF77" s="207" t="s">
        <v>26</v>
      </c>
      <c r="QG77" s="207" t="s">
        <v>26</v>
      </c>
      <c r="QH77" s="207" t="s">
        <v>26</v>
      </c>
      <c r="QI77" s="207" t="s">
        <v>26</v>
      </c>
      <c r="QJ77" s="207" t="s">
        <v>26</v>
      </c>
      <c r="QK77" s="207" t="s">
        <v>26</v>
      </c>
      <c r="QL77" s="207" t="s">
        <v>27</v>
      </c>
      <c r="QM77" s="207" t="s">
        <v>26</v>
      </c>
      <c r="QN77" s="207" t="s">
        <v>26</v>
      </c>
      <c r="QO77" s="207" t="s">
        <v>26</v>
      </c>
      <c r="QP77" s="207" t="s">
        <v>26</v>
      </c>
      <c r="QQ77" s="207" t="s">
        <v>26</v>
      </c>
      <c r="QR77" s="207" t="s">
        <v>26</v>
      </c>
      <c r="QS77" s="207" t="s">
        <v>26</v>
      </c>
      <c r="QT77" s="207" t="s">
        <v>26</v>
      </c>
      <c r="QU77" s="207" t="s">
        <v>26</v>
      </c>
      <c r="QV77" s="207" t="s">
        <v>26</v>
      </c>
      <c r="QW77" s="207" t="s">
        <v>27</v>
      </c>
      <c r="QX77" s="207" t="s">
        <v>26</v>
      </c>
      <c r="QY77" s="207" t="s">
        <v>26</v>
      </c>
      <c r="QZ77" s="207" t="s">
        <v>26</v>
      </c>
      <c r="RA77" s="207" t="s">
        <v>26</v>
      </c>
      <c r="RB77" s="207" t="s">
        <v>26</v>
      </c>
      <c r="RC77" s="207" t="s">
        <v>26</v>
      </c>
      <c r="RD77" s="207" t="s">
        <v>26</v>
      </c>
      <c r="RE77" s="207" t="s">
        <v>26</v>
      </c>
      <c r="RF77" s="207" t="s">
        <v>26</v>
      </c>
      <c r="RG77" s="207" t="s">
        <v>26</v>
      </c>
      <c r="RH77" s="207" t="s">
        <v>26</v>
      </c>
      <c r="RI77" s="207" t="s">
        <v>26</v>
      </c>
      <c r="RJ77" s="207" t="s">
        <v>26</v>
      </c>
      <c r="RK77" s="207" t="s">
        <v>26</v>
      </c>
      <c r="RL77" s="207" t="s">
        <v>27</v>
      </c>
      <c r="RM77" s="207" t="s">
        <v>26</v>
      </c>
      <c r="RN77" s="207" t="s">
        <v>26</v>
      </c>
      <c r="RO77" s="207" t="s">
        <v>26</v>
      </c>
      <c r="RP77" s="207" t="s">
        <v>26</v>
      </c>
      <c r="RQ77" s="207" t="s">
        <v>26</v>
      </c>
      <c r="RR77" s="207" t="s">
        <v>26</v>
      </c>
      <c r="RS77" s="207" t="s">
        <v>26</v>
      </c>
      <c r="RT77" s="207" t="s">
        <v>26</v>
      </c>
      <c r="RU77" s="207" t="s">
        <v>26</v>
      </c>
      <c r="RV77" s="207" t="s">
        <v>27</v>
      </c>
      <c r="RW77" s="207" t="s">
        <v>26</v>
      </c>
      <c r="RX77" s="207" t="s">
        <v>27</v>
      </c>
      <c r="RY77" s="207" t="s">
        <v>26</v>
      </c>
      <c r="RZ77" s="207" t="s">
        <v>26</v>
      </c>
      <c r="SA77" s="207" t="s">
        <v>26</v>
      </c>
      <c r="SB77" s="207" t="s">
        <v>27</v>
      </c>
      <c r="SC77" s="207" t="s">
        <v>26</v>
      </c>
      <c r="SD77" s="207" t="s">
        <v>27</v>
      </c>
      <c r="SE77" s="207" t="s">
        <v>26</v>
      </c>
      <c r="SF77" s="207" t="s">
        <v>69</v>
      </c>
      <c r="SG77" s="207" t="s">
        <v>69</v>
      </c>
      <c r="SH77" s="207" t="s">
        <v>69</v>
      </c>
      <c r="SI77" s="207" t="s">
        <v>69</v>
      </c>
      <c r="SJ77" s="207" t="s">
        <v>69</v>
      </c>
      <c r="SK77" s="207" t="s">
        <v>69</v>
      </c>
      <c r="SL77" s="207" t="s">
        <v>69</v>
      </c>
      <c r="SM77" s="207" t="s">
        <v>69</v>
      </c>
      <c r="SN77" s="207" t="s">
        <v>69</v>
      </c>
      <c r="SO77" s="207" t="s">
        <v>69</v>
      </c>
      <c r="SP77" s="207" t="s">
        <v>69</v>
      </c>
      <c r="SQ77" s="207" t="s">
        <v>69</v>
      </c>
      <c r="SR77" s="207" t="s">
        <v>69</v>
      </c>
      <c r="SS77" s="207" t="s">
        <v>69</v>
      </c>
      <c r="ST77" s="207" t="s">
        <v>26</v>
      </c>
      <c r="SU77" s="207" t="s">
        <v>26</v>
      </c>
      <c r="SV77" s="207" t="s">
        <v>27</v>
      </c>
      <c r="SW77" s="207" t="s">
        <v>26</v>
      </c>
      <c r="SX77" s="207" t="s">
        <v>26</v>
      </c>
      <c r="SY77" s="207" t="s">
        <v>26</v>
      </c>
      <c r="SZ77" s="207" t="s">
        <v>26</v>
      </c>
      <c r="TA77" s="207" t="s">
        <v>26</v>
      </c>
      <c r="TB77" s="207" t="s">
        <v>26</v>
      </c>
      <c r="TC77" s="207" t="s">
        <v>26</v>
      </c>
      <c r="TD77" s="207" t="s">
        <v>26</v>
      </c>
      <c r="TE77" s="207" t="s">
        <v>26</v>
      </c>
      <c r="TF77" s="207" t="s">
        <v>26</v>
      </c>
      <c r="TG77" s="207" t="s">
        <v>26</v>
      </c>
      <c r="TH77" s="207" t="s">
        <v>26</v>
      </c>
      <c r="TI77" s="207" t="s">
        <v>26</v>
      </c>
      <c r="TJ77" s="207" t="s">
        <v>26</v>
      </c>
      <c r="TK77" s="207" t="s">
        <v>26</v>
      </c>
      <c r="TL77" s="207" t="s">
        <v>27</v>
      </c>
      <c r="TM77" s="207" t="s">
        <v>26</v>
      </c>
      <c r="TN77" s="207" t="s">
        <v>26</v>
      </c>
      <c r="TO77" s="207" t="s">
        <v>26</v>
      </c>
      <c r="TP77" s="207" t="s">
        <v>27</v>
      </c>
      <c r="TQ77" s="207" t="s">
        <v>26</v>
      </c>
      <c r="TR77" s="207" t="s">
        <v>27</v>
      </c>
      <c r="TS77" s="207" t="s">
        <v>26</v>
      </c>
      <c r="TT77" s="207" t="s">
        <v>26</v>
      </c>
      <c r="TU77" s="207" t="s">
        <v>26</v>
      </c>
      <c r="TV77" s="207" t="s">
        <v>26</v>
      </c>
      <c r="TW77" s="207" t="s">
        <v>26</v>
      </c>
      <c r="TX77" s="207" t="s">
        <v>26</v>
      </c>
      <c r="TY77" s="207" t="s">
        <v>26</v>
      </c>
      <c r="TZ77" s="207" t="s">
        <v>26</v>
      </c>
      <c r="UA77" s="207" t="s">
        <v>26</v>
      </c>
      <c r="UB77" s="207" t="s">
        <v>27</v>
      </c>
      <c r="UC77" s="207" t="s">
        <v>26</v>
      </c>
      <c r="UD77" s="207" t="s">
        <v>26</v>
      </c>
      <c r="UE77" s="207" t="s">
        <v>26</v>
      </c>
      <c r="UF77" s="207" t="s">
        <v>26</v>
      </c>
      <c r="UG77" s="207" t="s">
        <v>26</v>
      </c>
      <c r="UH77" s="207" t="s">
        <v>15</v>
      </c>
      <c r="UI77" s="207" t="s">
        <v>26</v>
      </c>
      <c r="UJ77" s="207" t="s">
        <v>27</v>
      </c>
      <c r="UK77" s="207" t="s">
        <v>26</v>
      </c>
      <c r="UL77" s="207" t="s">
        <v>26</v>
      </c>
      <c r="UM77" s="207" t="s">
        <v>26</v>
      </c>
      <c r="UN77" s="207" t="s">
        <v>26</v>
      </c>
      <c r="UO77" s="207" t="s">
        <v>26</v>
      </c>
      <c r="UP77" s="207" t="s">
        <v>26</v>
      </c>
      <c r="UQ77" s="207" t="s">
        <v>26</v>
      </c>
      <c r="UR77" s="207" t="s">
        <v>27</v>
      </c>
      <c r="US77" s="207" t="s">
        <v>26</v>
      </c>
      <c r="UT77" s="207" t="s">
        <v>26</v>
      </c>
      <c r="UU77" s="207" t="s">
        <v>26</v>
      </c>
      <c r="UV77" s="207" t="s">
        <v>26</v>
      </c>
      <c r="UW77" s="207" t="s">
        <v>27</v>
      </c>
      <c r="UX77" s="207" t="s">
        <v>26</v>
      </c>
      <c r="UY77" s="207" t="s">
        <v>26</v>
      </c>
      <c r="UZ77" s="207" t="s">
        <v>26</v>
      </c>
      <c r="VA77" s="207" t="s">
        <v>26</v>
      </c>
      <c r="VB77" s="207" t="s">
        <v>26</v>
      </c>
      <c r="VC77" s="207" t="s">
        <v>26</v>
      </c>
      <c r="VD77" s="207" t="s">
        <v>26</v>
      </c>
      <c r="VE77" s="207" t="s">
        <v>26</v>
      </c>
      <c r="VF77" s="207" t="s">
        <v>26</v>
      </c>
      <c r="VG77" s="207" t="s">
        <v>26</v>
      </c>
      <c r="VH77" s="207" t="s">
        <v>27</v>
      </c>
      <c r="VI77" s="207" t="s">
        <v>26</v>
      </c>
      <c r="VJ77" s="207" t="s">
        <v>26</v>
      </c>
      <c r="VK77" s="207" t="s">
        <v>15</v>
      </c>
      <c r="VL77" s="207" t="s">
        <v>26</v>
      </c>
      <c r="VM77" s="207" t="s">
        <v>15</v>
      </c>
      <c r="VN77" s="207" t="s">
        <v>26</v>
      </c>
      <c r="VO77" s="207" t="s">
        <v>26</v>
      </c>
      <c r="VP77" s="207" t="s">
        <v>15</v>
      </c>
      <c r="VQ77" s="207" t="s">
        <v>26</v>
      </c>
      <c r="VR77" s="207" t="s">
        <v>26</v>
      </c>
      <c r="VS77" s="207" t="s">
        <v>26</v>
      </c>
      <c r="VT77" s="207" t="s">
        <v>27</v>
      </c>
      <c r="VU77" s="207" t="s">
        <v>26</v>
      </c>
      <c r="VV77" s="207" t="s">
        <v>26</v>
      </c>
      <c r="VW77" s="207" t="s">
        <v>27</v>
      </c>
      <c r="VX77" s="207" t="s">
        <v>26</v>
      </c>
      <c r="VY77" s="207" t="s">
        <v>26</v>
      </c>
      <c r="VZ77" s="207" t="s">
        <v>26</v>
      </c>
      <c r="WA77" s="207" t="s">
        <v>26</v>
      </c>
      <c r="WB77" s="207" t="s">
        <v>27</v>
      </c>
      <c r="WC77" s="207" t="s">
        <v>26</v>
      </c>
      <c r="WD77" s="207" t="s">
        <v>26</v>
      </c>
      <c r="WE77" s="207" t="s">
        <v>26</v>
      </c>
      <c r="WF77" s="207" t="s">
        <v>26</v>
      </c>
      <c r="WG77" s="207" t="s">
        <v>26</v>
      </c>
      <c r="WH77" s="207" t="s">
        <v>27</v>
      </c>
      <c r="WI77" s="207" t="s">
        <v>26</v>
      </c>
      <c r="WJ77" s="207" t="s">
        <v>27</v>
      </c>
      <c r="WK77" s="207" t="s">
        <v>26</v>
      </c>
      <c r="WL77" s="207" t="s">
        <v>26</v>
      </c>
      <c r="WM77" s="207" t="s">
        <v>26</v>
      </c>
      <c r="WN77" s="207" t="s">
        <v>26</v>
      </c>
      <c r="WO77" s="207" t="s">
        <v>26</v>
      </c>
      <c r="WP77" s="207" t="s">
        <v>26</v>
      </c>
      <c r="WQ77" s="207" t="s">
        <v>26</v>
      </c>
      <c r="WR77" s="207" t="s">
        <v>26</v>
      </c>
      <c r="WS77" s="207" t="s">
        <v>27</v>
      </c>
      <c r="WT77" s="207" t="s">
        <v>26</v>
      </c>
      <c r="WU77" s="207" t="s">
        <v>26</v>
      </c>
      <c r="WV77" s="207" t="s">
        <v>26</v>
      </c>
      <c r="WW77" s="207" t="s">
        <v>26</v>
      </c>
      <c r="WX77" s="207" t="s">
        <v>26</v>
      </c>
      <c r="WY77" s="207" t="s">
        <v>26</v>
      </c>
      <c r="WZ77" s="207" t="s">
        <v>26</v>
      </c>
      <c r="XA77" s="207" t="s">
        <v>26</v>
      </c>
      <c r="XB77" s="207" t="s">
        <v>26</v>
      </c>
      <c r="XC77" s="207" t="s">
        <v>26</v>
      </c>
      <c r="XD77" s="207" t="s">
        <v>26</v>
      </c>
      <c r="XE77" s="207" t="s">
        <v>26</v>
      </c>
      <c r="XF77" s="207" t="s">
        <v>26</v>
      </c>
      <c r="XG77" s="207" t="s">
        <v>26</v>
      </c>
      <c r="XH77" s="207" t="s">
        <v>26</v>
      </c>
      <c r="XI77" s="207" t="s">
        <v>26</v>
      </c>
      <c r="XJ77" s="207" t="s">
        <v>26</v>
      </c>
      <c r="XK77" s="207" t="s">
        <v>26</v>
      </c>
      <c r="XL77" s="207" t="s">
        <v>26</v>
      </c>
      <c r="XM77" s="207" t="s">
        <v>26</v>
      </c>
      <c r="XN77" s="207" t="s">
        <v>27</v>
      </c>
      <c r="XO77" s="207" t="s">
        <v>26</v>
      </c>
      <c r="XP77" s="207" t="s">
        <v>26</v>
      </c>
      <c r="XQ77" s="207" t="s">
        <v>26</v>
      </c>
      <c r="XR77" s="207" t="s">
        <v>26</v>
      </c>
      <c r="XS77" s="207" t="s">
        <v>26</v>
      </c>
      <c r="XT77" s="207" t="s">
        <v>26</v>
      </c>
      <c r="XU77" s="207" t="s">
        <v>26</v>
      </c>
      <c r="XV77" s="207" t="s">
        <v>26</v>
      </c>
      <c r="XW77" s="207" t="s">
        <v>27</v>
      </c>
      <c r="XX77" s="207" t="s">
        <v>26</v>
      </c>
      <c r="XY77" s="207" t="s">
        <v>26</v>
      </c>
      <c r="XZ77" s="207" t="s">
        <v>26</v>
      </c>
      <c r="YA77" s="207" t="s">
        <v>26</v>
      </c>
      <c r="YB77" s="207" t="s">
        <v>26</v>
      </c>
      <c r="YC77" s="207" t="s">
        <v>26</v>
      </c>
      <c r="YD77" s="207" t="s">
        <v>26</v>
      </c>
      <c r="YE77" s="207" t="s">
        <v>26</v>
      </c>
      <c r="YF77" s="207" t="s">
        <v>27</v>
      </c>
      <c r="YG77" s="207" t="s">
        <v>26</v>
      </c>
      <c r="YH77" s="207" t="s">
        <v>26</v>
      </c>
      <c r="YI77" s="207" t="s">
        <v>26</v>
      </c>
      <c r="YJ77" s="207" t="s">
        <v>26</v>
      </c>
      <c r="YK77" s="207" t="s">
        <v>26</v>
      </c>
      <c r="YL77" s="207" t="s">
        <v>26</v>
      </c>
      <c r="YM77" s="207" t="s">
        <v>26</v>
      </c>
      <c r="YN77" s="207" t="s">
        <v>26</v>
      </c>
      <c r="YO77" s="207" t="s">
        <v>26</v>
      </c>
      <c r="YP77" s="207" t="s">
        <v>26</v>
      </c>
      <c r="YQ77" s="207" t="s">
        <v>69</v>
      </c>
      <c r="YR77" s="207" t="s">
        <v>69</v>
      </c>
      <c r="YS77" s="207" t="s">
        <v>69</v>
      </c>
      <c r="YT77" s="207" t="s">
        <v>69</v>
      </c>
      <c r="YU77" s="207" t="s">
        <v>69</v>
      </c>
      <c r="YV77" s="207" t="s">
        <v>69</v>
      </c>
      <c r="YW77" s="207" t="s">
        <v>69</v>
      </c>
      <c r="YX77" s="207" t="s">
        <v>69</v>
      </c>
      <c r="YY77" s="207" t="s">
        <v>69</v>
      </c>
      <c r="YZ77" s="207" t="s">
        <v>69</v>
      </c>
      <c r="ZA77" s="207" t="s">
        <v>69</v>
      </c>
      <c r="ZB77" s="207" t="s">
        <v>69</v>
      </c>
      <c r="ZC77" s="207" t="s">
        <v>69</v>
      </c>
      <c r="ZD77" s="207" t="s">
        <v>26</v>
      </c>
      <c r="ZE77" s="207" t="s">
        <v>26</v>
      </c>
      <c r="ZF77" s="207" t="s">
        <v>26</v>
      </c>
      <c r="ZG77" s="207" t="s">
        <v>26</v>
      </c>
      <c r="ZH77" s="207" t="s">
        <v>27</v>
      </c>
      <c r="ZI77" s="207" t="s">
        <v>26</v>
      </c>
      <c r="ZJ77" s="207" t="s">
        <v>26</v>
      </c>
      <c r="ZK77" s="207" t="s">
        <v>26</v>
      </c>
      <c r="ZL77" s="207" t="s">
        <v>26</v>
      </c>
      <c r="ZM77" s="207" t="s">
        <v>26</v>
      </c>
      <c r="ZN77" s="207" t="s">
        <v>26</v>
      </c>
      <c r="ZO77" s="207" t="s">
        <v>26</v>
      </c>
      <c r="ZP77" s="207" t="s">
        <v>27</v>
      </c>
      <c r="ZQ77" s="207" t="s">
        <v>26</v>
      </c>
      <c r="ZR77" s="207" t="s">
        <v>26</v>
      </c>
      <c r="ZS77" s="207" t="s">
        <v>26</v>
      </c>
      <c r="ZT77" s="207" t="s">
        <v>26</v>
      </c>
      <c r="ZU77" s="207" t="s">
        <v>69</v>
      </c>
      <c r="ZV77" s="207" t="s">
        <v>69</v>
      </c>
      <c r="ZW77" s="207" t="s">
        <v>69</v>
      </c>
      <c r="ZX77" s="207" t="s">
        <v>69</v>
      </c>
      <c r="ZY77" s="207" t="s">
        <v>69</v>
      </c>
      <c r="ZZ77" s="207" t="s">
        <v>69</v>
      </c>
      <c r="AAA77" s="207" t="s">
        <v>158</v>
      </c>
      <c r="AAB77" s="207" t="s">
        <v>158</v>
      </c>
      <c r="AAC77" s="207" t="s">
        <v>158</v>
      </c>
      <c r="AAD77" s="207" t="s">
        <v>158</v>
      </c>
      <c r="AAE77" s="207" t="s">
        <v>158</v>
      </c>
      <c r="AAF77" s="207" t="s">
        <v>158</v>
      </c>
      <c r="AAG77" s="207" t="s">
        <v>158</v>
      </c>
      <c r="AAH77" s="207" t="s">
        <v>158</v>
      </c>
      <c r="AAI77" s="207" t="s">
        <v>158</v>
      </c>
      <c r="AAJ77" s="207" t="s">
        <v>158</v>
      </c>
      <c r="AAK77" s="207" t="s">
        <v>158</v>
      </c>
      <c r="AAL77" s="207" t="s">
        <v>158</v>
      </c>
      <c r="AAM77" s="207" t="s">
        <v>158</v>
      </c>
      <c r="AAN77" s="207" t="s">
        <v>158</v>
      </c>
      <c r="AAO77" s="207" t="s">
        <v>158</v>
      </c>
      <c r="AAP77" s="207" t="s">
        <v>158</v>
      </c>
      <c r="AAQ77" s="207" t="s">
        <v>158</v>
      </c>
      <c r="AAR77" s="207" t="s">
        <v>158</v>
      </c>
      <c r="AAS77" s="207" t="s">
        <v>158</v>
      </c>
      <c r="AAT77" s="207" t="s">
        <v>158</v>
      </c>
      <c r="AAU77" s="207" t="s">
        <v>158</v>
      </c>
      <c r="AAV77" s="207" t="s">
        <v>158</v>
      </c>
      <c r="AAW77" s="207" t="s">
        <v>158</v>
      </c>
      <c r="AAX77" s="207" t="s">
        <v>158</v>
      </c>
      <c r="AAY77" s="207" t="s">
        <v>158</v>
      </c>
      <c r="AAZ77" s="207" t="s">
        <v>158</v>
      </c>
      <c r="ABA77" s="306">
        <f>(ÜBERSICHT!K77)</f>
        <v>0</v>
      </c>
      <c r="ABB77" s="195">
        <f>(ÜBERSICHT!L77)</f>
        <v>0</v>
      </c>
      <c r="ABC77" s="206">
        <f t="shared" si="175"/>
        <v>256</v>
      </c>
      <c r="ABD77" s="34">
        <f t="shared" si="176"/>
        <v>221</v>
      </c>
      <c r="ABE77" s="34">
        <f t="shared" si="177"/>
        <v>35</v>
      </c>
      <c r="ABF77" s="34">
        <f t="shared" si="178"/>
        <v>0</v>
      </c>
      <c r="ABG77" s="34">
        <f t="shared" si="179"/>
        <v>4</v>
      </c>
      <c r="ABH77" s="34">
        <f t="shared" si="180"/>
        <v>0</v>
      </c>
      <c r="ABI77" s="34">
        <f t="shared" si="181"/>
        <v>436</v>
      </c>
      <c r="ABJ77" s="73">
        <f t="shared" si="182"/>
        <v>696</v>
      </c>
      <c r="ABK77" s="28"/>
      <c r="ABL77" s="26"/>
      <c r="ABM77" s="26"/>
      <c r="ABN77" s="26"/>
      <c r="ABO77" s="28"/>
      <c r="ABP77" s="271" t="str">
        <f>(Mitglieder!C77)</f>
        <v>Zz-Tobias</v>
      </c>
      <c r="ABQ77" s="216">
        <f t="shared" si="238"/>
        <v>0.86328125</v>
      </c>
      <c r="ABR77" s="216">
        <f t="shared" si="239"/>
        <v>0.93548387096774188</v>
      </c>
      <c r="ABS77" s="34">
        <f t="shared" si="183"/>
        <v>29</v>
      </c>
      <c r="ABT77" s="34">
        <f t="shared" si="184"/>
        <v>2</v>
      </c>
      <c r="ABU77" s="34">
        <f t="shared" si="185"/>
        <v>0</v>
      </c>
      <c r="ABV77" s="34">
        <f t="shared" si="186"/>
        <v>0</v>
      </c>
      <c r="ABW77" s="34">
        <f t="shared" si="187"/>
        <v>0</v>
      </c>
      <c r="ABX77" s="34">
        <f t="shared" si="188"/>
        <v>0</v>
      </c>
      <c r="ABY77" s="73">
        <f t="shared" si="189"/>
        <v>31</v>
      </c>
      <c r="ABZ77" s="216">
        <f t="shared" si="240"/>
        <v>0.77272727272727271</v>
      </c>
      <c r="ACA77" s="34">
        <f t="shared" si="190"/>
        <v>17</v>
      </c>
      <c r="ACB77" s="34">
        <f t="shared" si="191"/>
        <v>5</v>
      </c>
      <c r="ACC77" s="34">
        <f t="shared" si="192"/>
        <v>0</v>
      </c>
      <c r="ACD77" s="34">
        <f t="shared" si="193"/>
        <v>0</v>
      </c>
      <c r="ACE77" s="34">
        <f t="shared" si="194"/>
        <v>0</v>
      </c>
      <c r="ACF77" s="34">
        <f t="shared" si="195"/>
        <v>9</v>
      </c>
      <c r="ACG77" s="73">
        <f t="shared" si="113"/>
        <v>31</v>
      </c>
      <c r="ACH77" s="216">
        <f t="shared" si="241"/>
        <v>0.84615384615384626</v>
      </c>
      <c r="ACI77" s="34">
        <f t="shared" si="196"/>
        <v>22</v>
      </c>
      <c r="ACJ77" s="34">
        <f t="shared" si="197"/>
        <v>4</v>
      </c>
      <c r="ACK77" s="34">
        <f t="shared" si="198"/>
        <v>0</v>
      </c>
      <c r="ACL77" s="34">
        <f t="shared" si="199"/>
        <v>0</v>
      </c>
      <c r="ACM77" s="34">
        <f t="shared" si="200"/>
        <v>0</v>
      </c>
      <c r="ACN77" s="34">
        <f t="shared" si="201"/>
        <v>5</v>
      </c>
      <c r="ACO77" s="73">
        <f t="shared" si="114"/>
        <v>31</v>
      </c>
      <c r="ACP77" s="216">
        <f t="shared" si="242"/>
        <v>0.86206896551724133</v>
      </c>
      <c r="ACQ77" s="34">
        <f t="shared" si="202"/>
        <v>25</v>
      </c>
      <c r="ACR77" s="34">
        <f t="shared" si="203"/>
        <v>4</v>
      </c>
      <c r="ACS77" s="34">
        <f t="shared" si="204"/>
        <v>0</v>
      </c>
      <c r="ACT77" s="34">
        <f t="shared" si="205"/>
        <v>1</v>
      </c>
      <c r="ACU77" s="34">
        <f t="shared" si="206"/>
        <v>0</v>
      </c>
      <c r="ACV77" s="34">
        <f t="shared" si="207"/>
        <v>0</v>
      </c>
      <c r="ACW77" s="73">
        <f t="shared" si="115"/>
        <v>30</v>
      </c>
      <c r="ACX77" s="216">
        <f t="shared" si="243"/>
        <v>0.8571428571428571</v>
      </c>
      <c r="ACY77" s="34">
        <f t="shared" si="208"/>
        <v>24</v>
      </c>
      <c r="ACZ77" s="34">
        <f t="shared" si="209"/>
        <v>4</v>
      </c>
      <c r="ADA77" s="34">
        <f t="shared" si="210"/>
        <v>0</v>
      </c>
      <c r="ADB77" s="34">
        <f t="shared" si="211"/>
        <v>3</v>
      </c>
      <c r="ADC77" s="34">
        <f t="shared" si="212"/>
        <v>0</v>
      </c>
      <c r="ADD77" s="34">
        <f t="shared" si="213"/>
        <v>0</v>
      </c>
      <c r="ADE77" s="73">
        <f t="shared" si="116"/>
        <v>31</v>
      </c>
      <c r="ADF77" s="216">
        <f t="shared" si="244"/>
        <v>0.9</v>
      </c>
      <c r="ADG77" s="34">
        <f t="shared" si="214"/>
        <v>27</v>
      </c>
      <c r="ADH77" s="34">
        <f t="shared" si="215"/>
        <v>3</v>
      </c>
      <c r="ADI77" s="34">
        <f t="shared" si="216"/>
        <v>0</v>
      </c>
      <c r="ADJ77" s="34">
        <f t="shared" si="217"/>
        <v>0</v>
      </c>
      <c r="ADK77" s="34">
        <f t="shared" si="218"/>
        <v>0</v>
      </c>
      <c r="ADL77" s="34">
        <f t="shared" si="219"/>
        <v>0</v>
      </c>
      <c r="ADM77" s="73">
        <f t="shared" si="117"/>
        <v>30</v>
      </c>
      <c r="ADN77" s="216">
        <f t="shared" si="245"/>
        <v>0.90322580645161288</v>
      </c>
      <c r="ADO77" s="34">
        <f t="shared" si="220"/>
        <v>28</v>
      </c>
      <c r="ADP77" s="34">
        <f t="shared" si="221"/>
        <v>3</v>
      </c>
      <c r="ADQ77" s="34">
        <f t="shared" si="222"/>
        <v>0</v>
      </c>
      <c r="ADR77" s="34">
        <f t="shared" si="223"/>
        <v>0</v>
      </c>
      <c r="ADS77" s="34">
        <f t="shared" si="224"/>
        <v>0</v>
      </c>
      <c r="ADT77" s="34">
        <f t="shared" si="225"/>
        <v>0</v>
      </c>
      <c r="ADU77" s="73">
        <f t="shared" si="118"/>
        <v>31</v>
      </c>
      <c r="ADV77" s="216">
        <f t="shared" si="246"/>
        <v>0.88888888888888884</v>
      </c>
      <c r="ADW77" s="34">
        <f t="shared" si="226"/>
        <v>16</v>
      </c>
      <c r="ADX77" s="34">
        <f t="shared" si="227"/>
        <v>2</v>
      </c>
      <c r="ADY77" s="34">
        <f t="shared" si="228"/>
        <v>0</v>
      </c>
      <c r="ADZ77" s="34">
        <f t="shared" si="229"/>
        <v>0</v>
      </c>
      <c r="AEA77" s="34">
        <f t="shared" si="230"/>
        <v>0</v>
      </c>
      <c r="AEB77" s="34">
        <f t="shared" si="231"/>
        <v>13</v>
      </c>
      <c r="AEC77" s="73">
        <f t="shared" si="119"/>
        <v>31</v>
      </c>
      <c r="AED77" s="216">
        <f t="shared" si="247"/>
        <v>1</v>
      </c>
      <c r="AEE77" s="34">
        <f t="shared" si="232"/>
        <v>4</v>
      </c>
      <c r="AEF77" s="34">
        <f t="shared" si="233"/>
        <v>0</v>
      </c>
      <c r="AEG77" s="34">
        <f t="shared" si="234"/>
        <v>0</v>
      </c>
      <c r="AEH77" s="34">
        <f t="shared" si="235"/>
        <v>0</v>
      </c>
      <c r="AEI77" s="34">
        <f t="shared" si="236"/>
        <v>0</v>
      </c>
      <c r="AEJ77" s="34">
        <f t="shared" si="237"/>
        <v>6</v>
      </c>
      <c r="AEK77" s="73">
        <f t="shared" si="120"/>
        <v>10</v>
      </c>
    </row>
    <row r="78" spans="1:817" s="26" customFormat="1" ht="15" customHeight="1" x14ac:dyDescent="0.3">
      <c r="A78"/>
      <c r="B78" s="10"/>
      <c r="C78" s="25"/>
      <c r="D78" s="25" t="s">
        <v>24</v>
      </c>
      <c r="E78" s="25"/>
      <c r="F78" s="56"/>
      <c r="G78" s="48">
        <v>37</v>
      </c>
      <c r="H78" s="48">
        <v>28</v>
      </c>
      <c r="I78" s="48">
        <v>43</v>
      </c>
      <c r="J78" s="48">
        <v>37</v>
      </c>
      <c r="K78" s="48">
        <v>39</v>
      </c>
      <c r="L78" s="48">
        <v>40</v>
      </c>
      <c r="M78" s="48">
        <v>35</v>
      </c>
      <c r="N78" s="48">
        <v>24</v>
      </c>
      <c r="O78" s="48">
        <v>38</v>
      </c>
      <c r="P78" s="48">
        <v>36</v>
      </c>
      <c r="Q78" s="48">
        <v>21</v>
      </c>
      <c r="R78" s="48">
        <v>39</v>
      </c>
      <c r="S78" s="48">
        <v>34</v>
      </c>
      <c r="T78" s="48">
        <v>36</v>
      </c>
      <c r="U78" s="48">
        <v>38</v>
      </c>
      <c r="V78" s="48">
        <v>43</v>
      </c>
      <c r="W78" s="48">
        <v>41</v>
      </c>
      <c r="X78" s="48">
        <v>43</v>
      </c>
      <c r="Y78" s="48">
        <v>19</v>
      </c>
      <c r="Z78" s="48">
        <v>39</v>
      </c>
      <c r="AA78" s="48">
        <v>40</v>
      </c>
      <c r="AB78" s="48">
        <v>32</v>
      </c>
      <c r="AC78" s="48">
        <v>38</v>
      </c>
      <c r="AD78" s="48">
        <v>35</v>
      </c>
      <c r="AE78" s="48">
        <v>35</v>
      </c>
      <c r="AF78" s="48">
        <v>19</v>
      </c>
      <c r="AG78" s="48">
        <v>30</v>
      </c>
      <c r="AH78" s="48">
        <v>34</v>
      </c>
      <c r="AI78" s="48">
        <v>38</v>
      </c>
      <c r="AJ78" s="48">
        <v>41</v>
      </c>
      <c r="AK78" s="48">
        <v>44</v>
      </c>
      <c r="AL78" s="48">
        <v>43</v>
      </c>
      <c r="AM78" s="48">
        <v>37</v>
      </c>
      <c r="AN78" s="48">
        <v>38</v>
      </c>
      <c r="AO78" s="48">
        <v>46</v>
      </c>
      <c r="AP78" s="48">
        <v>42</v>
      </c>
      <c r="AQ78" s="48">
        <v>44</v>
      </c>
      <c r="AR78" s="48">
        <v>35</v>
      </c>
      <c r="AS78" s="48">
        <v>42</v>
      </c>
      <c r="AT78" s="48">
        <v>37</v>
      </c>
      <c r="AU78" s="48">
        <v>42</v>
      </c>
      <c r="AV78" s="48">
        <v>31</v>
      </c>
      <c r="AW78" s="48">
        <v>44</v>
      </c>
      <c r="AX78" s="48">
        <v>45</v>
      </c>
      <c r="AY78" s="48">
        <v>42</v>
      </c>
      <c r="AZ78" s="48">
        <v>43</v>
      </c>
      <c r="BA78" s="48">
        <v>45</v>
      </c>
      <c r="BB78" s="48">
        <v>39</v>
      </c>
      <c r="BC78" s="48">
        <v>39</v>
      </c>
      <c r="BD78" s="48">
        <v>30</v>
      </c>
      <c r="BE78" s="48">
        <v>36</v>
      </c>
      <c r="BF78" s="48">
        <v>37</v>
      </c>
      <c r="BG78" s="48">
        <v>45</v>
      </c>
      <c r="BH78" s="48">
        <v>47</v>
      </c>
      <c r="BI78" s="48">
        <v>41</v>
      </c>
      <c r="BJ78" s="48">
        <v>43</v>
      </c>
      <c r="BK78" s="48">
        <v>43</v>
      </c>
      <c r="BL78" s="48">
        <v>42</v>
      </c>
      <c r="BM78" s="48">
        <v>44</v>
      </c>
      <c r="BN78" s="48">
        <v>35</v>
      </c>
      <c r="BO78" s="48">
        <v>30</v>
      </c>
      <c r="BP78" s="48">
        <v>46</v>
      </c>
      <c r="BQ78" s="48">
        <v>32</v>
      </c>
      <c r="BR78" s="48">
        <v>38</v>
      </c>
      <c r="BS78" s="48">
        <v>41</v>
      </c>
      <c r="BT78" s="48">
        <v>29</v>
      </c>
      <c r="BU78" s="48">
        <v>39</v>
      </c>
      <c r="BV78" s="48">
        <v>37</v>
      </c>
      <c r="BW78" s="48">
        <v>37</v>
      </c>
      <c r="BX78" s="48">
        <v>43</v>
      </c>
      <c r="BY78" s="48">
        <v>44</v>
      </c>
      <c r="BZ78" s="48">
        <v>45</v>
      </c>
      <c r="CA78" s="48">
        <v>42</v>
      </c>
      <c r="CB78" s="48">
        <v>44</v>
      </c>
      <c r="CC78" s="48">
        <v>43</v>
      </c>
      <c r="CD78" s="48">
        <v>46</v>
      </c>
      <c r="CE78" s="48">
        <v>37</v>
      </c>
      <c r="CF78" s="48">
        <v>42</v>
      </c>
      <c r="CG78" s="48">
        <v>34</v>
      </c>
      <c r="CH78" s="48">
        <v>45</v>
      </c>
      <c r="CI78" s="48">
        <v>41</v>
      </c>
      <c r="CJ78" s="48">
        <v>38</v>
      </c>
      <c r="CK78" s="48">
        <v>34</v>
      </c>
      <c r="CL78" s="48">
        <v>41</v>
      </c>
      <c r="CM78" s="48">
        <v>39</v>
      </c>
      <c r="CN78" s="48">
        <v>37</v>
      </c>
      <c r="CO78" s="48">
        <v>27</v>
      </c>
      <c r="CP78" s="48">
        <v>37</v>
      </c>
      <c r="CQ78" s="48">
        <v>34</v>
      </c>
      <c r="CR78" s="48">
        <v>29</v>
      </c>
      <c r="CS78" s="48">
        <v>38</v>
      </c>
      <c r="CT78" s="48">
        <v>33</v>
      </c>
      <c r="CU78" s="48">
        <v>36</v>
      </c>
      <c r="CV78" s="48">
        <v>31</v>
      </c>
      <c r="CW78" s="48">
        <v>31</v>
      </c>
      <c r="CX78" s="48">
        <v>31</v>
      </c>
      <c r="CY78" s="48">
        <v>35</v>
      </c>
      <c r="CZ78" s="48">
        <v>33</v>
      </c>
      <c r="DA78" s="48">
        <v>35</v>
      </c>
      <c r="DB78" s="48">
        <v>25</v>
      </c>
      <c r="DC78" s="48">
        <v>33</v>
      </c>
      <c r="DD78" s="48">
        <v>29</v>
      </c>
      <c r="DE78" s="48">
        <v>43</v>
      </c>
      <c r="DF78" s="48">
        <v>30</v>
      </c>
      <c r="DG78" s="48">
        <v>31</v>
      </c>
      <c r="DH78" s="48">
        <v>31</v>
      </c>
      <c r="DI78" s="48">
        <v>36</v>
      </c>
      <c r="DJ78" s="48">
        <v>41</v>
      </c>
      <c r="DK78" s="48">
        <v>31</v>
      </c>
      <c r="DL78" s="48">
        <v>41</v>
      </c>
      <c r="DM78" s="48">
        <v>48</v>
      </c>
      <c r="DN78" s="48">
        <v>44</v>
      </c>
      <c r="DO78" s="48">
        <v>43</v>
      </c>
      <c r="DP78" s="48">
        <v>42</v>
      </c>
      <c r="DQ78" s="48">
        <v>28</v>
      </c>
      <c r="DR78" s="48">
        <v>44</v>
      </c>
      <c r="DS78" s="48">
        <v>43</v>
      </c>
      <c r="DT78" s="48">
        <v>35</v>
      </c>
      <c r="DU78" s="48">
        <v>41</v>
      </c>
      <c r="DV78" s="48">
        <v>43</v>
      </c>
      <c r="DW78" s="48">
        <v>35</v>
      </c>
      <c r="DX78" s="48">
        <v>43</v>
      </c>
      <c r="DY78" s="48">
        <v>36</v>
      </c>
      <c r="DZ78" s="48">
        <v>30</v>
      </c>
      <c r="EA78" s="48">
        <v>41</v>
      </c>
      <c r="EB78" s="48">
        <v>45</v>
      </c>
      <c r="EC78" s="48">
        <v>44</v>
      </c>
      <c r="ED78" s="48">
        <v>37</v>
      </c>
      <c r="EE78" s="48">
        <v>35</v>
      </c>
      <c r="EF78" s="48">
        <v>30</v>
      </c>
      <c r="EG78" s="48">
        <v>45</v>
      </c>
      <c r="EH78" s="48">
        <v>43</v>
      </c>
      <c r="EI78" s="48">
        <v>33</v>
      </c>
      <c r="EJ78" s="48">
        <v>32</v>
      </c>
      <c r="EK78" s="48">
        <v>44</v>
      </c>
      <c r="EL78" s="48">
        <v>34</v>
      </c>
      <c r="EM78" s="48">
        <v>44</v>
      </c>
      <c r="EN78" s="48">
        <v>31</v>
      </c>
      <c r="EO78" s="48">
        <v>41</v>
      </c>
      <c r="EP78" s="48">
        <v>37</v>
      </c>
      <c r="EQ78" s="48">
        <v>37</v>
      </c>
      <c r="ER78" s="48">
        <v>30</v>
      </c>
      <c r="ES78" s="48">
        <v>34</v>
      </c>
      <c r="ET78" s="48">
        <v>31</v>
      </c>
      <c r="EU78" s="48">
        <v>24</v>
      </c>
      <c r="EV78" s="48">
        <v>29</v>
      </c>
      <c r="EW78" s="48">
        <v>41</v>
      </c>
      <c r="EX78" s="48">
        <v>27</v>
      </c>
      <c r="EY78" s="48">
        <v>34</v>
      </c>
      <c r="EZ78" s="48">
        <v>40</v>
      </c>
      <c r="FA78" s="48">
        <v>20</v>
      </c>
      <c r="FB78" s="48">
        <v>27</v>
      </c>
      <c r="FC78" s="48">
        <v>35</v>
      </c>
      <c r="FD78" s="48">
        <v>31</v>
      </c>
      <c r="FE78" s="48">
        <v>42</v>
      </c>
      <c r="FF78" s="48">
        <v>39</v>
      </c>
      <c r="FG78" s="48">
        <v>40</v>
      </c>
      <c r="FH78" s="48">
        <v>40</v>
      </c>
      <c r="FI78" s="48">
        <v>42</v>
      </c>
      <c r="FJ78" s="48">
        <v>35</v>
      </c>
      <c r="FK78" s="48">
        <v>38</v>
      </c>
      <c r="FL78" s="48">
        <v>41</v>
      </c>
      <c r="FM78" s="48">
        <v>39</v>
      </c>
      <c r="FN78" s="48">
        <v>44</v>
      </c>
      <c r="FO78" s="48">
        <v>35</v>
      </c>
      <c r="FP78" s="48">
        <v>36</v>
      </c>
      <c r="FQ78" s="48">
        <v>41</v>
      </c>
      <c r="FR78" s="48">
        <v>43</v>
      </c>
      <c r="FS78" s="48">
        <v>37</v>
      </c>
      <c r="FT78" s="48">
        <v>39</v>
      </c>
      <c r="FU78" s="48">
        <v>32</v>
      </c>
      <c r="FV78" s="48">
        <v>32</v>
      </c>
      <c r="FW78" s="48">
        <v>29</v>
      </c>
      <c r="FX78" s="48">
        <v>37</v>
      </c>
      <c r="FY78" s="48">
        <v>29</v>
      </c>
      <c r="FZ78" s="48">
        <v>42</v>
      </c>
      <c r="GA78" s="48">
        <v>34</v>
      </c>
      <c r="GB78" s="48">
        <v>32</v>
      </c>
      <c r="GC78" s="48">
        <v>36</v>
      </c>
      <c r="GD78" s="48">
        <v>41</v>
      </c>
      <c r="GE78" s="48">
        <v>32</v>
      </c>
      <c r="GF78" s="48">
        <v>47</v>
      </c>
      <c r="GG78" s="48">
        <v>46</v>
      </c>
      <c r="GH78" s="48">
        <v>42</v>
      </c>
      <c r="GI78" s="48">
        <v>34</v>
      </c>
      <c r="GJ78" s="48">
        <v>34</v>
      </c>
      <c r="GK78" s="48">
        <v>40</v>
      </c>
      <c r="GL78" s="48">
        <v>34</v>
      </c>
      <c r="GM78" s="48">
        <v>32</v>
      </c>
      <c r="GN78" s="48">
        <v>28</v>
      </c>
      <c r="GO78" s="48">
        <v>35</v>
      </c>
      <c r="GP78" s="48">
        <v>30</v>
      </c>
      <c r="GQ78" s="48">
        <v>37</v>
      </c>
      <c r="GR78" s="48">
        <v>37</v>
      </c>
      <c r="GS78" s="48">
        <v>36</v>
      </c>
      <c r="GT78" s="48">
        <v>38</v>
      </c>
      <c r="GU78" s="48">
        <v>26</v>
      </c>
      <c r="GV78" s="48">
        <v>34</v>
      </c>
      <c r="GW78" s="48">
        <v>36</v>
      </c>
      <c r="GX78" s="48">
        <v>32</v>
      </c>
      <c r="GY78" s="48">
        <v>20</v>
      </c>
      <c r="GZ78" s="48">
        <v>33</v>
      </c>
      <c r="HA78" s="48">
        <v>28</v>
      </c>
      <c r="HB78" s="48">
        <v>26</v>
      </c>
      <c r="HC78" s="48">
        <v>38</v>
      </c>
      <c r="HD78" s="48">
        <v>28</v>
      </c>
      <c r="HE78" s="48">
        <v>41</v>
      </c>
      <c r="HF78" s="48">
        <v>37</v>
      </c>
      <c r="HG78" s="48">
        <v>34</v>
      </c>
      <c r="HH78" s="48">
        <v>34</v>
      </c>
      <c r="HI78" s="48">
        <v>37</v>
      </c>
      <c r="HJ78" s="48">
        <v>42</v>
      </c>
      <c r="HK78" s="48">
        <v>37</v>
      </c>
      <c r="HL78" s="48">
        <v>35</v>
      </c>
      <c r="HM78" s="48">
        <v>32</v>
      </c>
      <c r="HN78" s="48">
        <v>37</v>
      </c>
      <c r="HO78" s="48">
        <v>28</v>
      </c>
      <c r="HP78" s="48">
        <v>42</v>
      </c>
      <c r="HQ78" s="48">
        <v>29</v>
      </c>
      <c r="HR78" s="48">
        <v>42</v>
      </c>
      <c r="HS78" s="48">
        <v>41</v>
      </c>
      <c r="HT78" s="48">
        <v>37</v>
      </c>
      <c r="HU78" s="48">
        <v>29</v>
      </c>
      <c r="HV78" s="48">
        <v>38</v>
      </c>
      <c r="HW78" s="48">
        <v>45</v>
      </c>
      <c r="HX78" s="48">
        <v>38</v>
      </c>
      <c r="HY78" s="48">
        <v>43</v>
      </c>
      <c r="HZ78" s="48">
        <v>37</v>
      </c>
      <c r="IA78" s="48">
        <v>34</v>
      </c>
      <c r="IB78" s="48">
        <v>48</v>
      </c>
      <c r="IC78" s="48">
        <v>45</v>
      </c>
      <c r="ID78" s="48">
        <v>44</v>
      </c>
      <c r="IE78" s="48">
        <v>43</v>
      </c>
      <c r="IF78" s="48">
        <v>44</v>
      </c>
      <c r="IG78" s="48">
        <v>42</v>
      </c>
      <c r="IH78" s="48">
        <v>35</v>
      </c>
      <c r="II78" s="48">
        <v>38</v>
      </c>
      <c r="IJ78" s="48">
        <v>32</v>
      </c>
      <c r="IK78" s="48">
        <v>46</v>
      </c>
      <c r="IL78" s="48">
        <v>40</v>
      </c>
      <c r="IM78" s="48">
        <v>40</v>
      </c>
      <c r="IN78" s="48">
        <v>41</v>
      </c>
      <c r="IO78" s="48">
        <v>47</v>
      </c>
      <c r="IP78" s="48">
        <v>43</v>
      </c>
      <c r="IQ78" s="48">
        <v>39</v>
      </c>
      <c r="IR78" s="48">
        <v>34</v>
      </c>
      <c r="IS78" s="48">
        <v>41</v>
      </c>
      <c r="IT78" s="48">
        <v>36</v>
      </c>
      <c r="IU78" s="48">
        <v>34</v>
      </c>
      <c r="IV78" s="48">
        <v>31</v>
      </c>
      <c r="IW78" s="48">
        <v>43</v>
      </c>
      <c r="IX78" s="48">
        <v>42</v>
      </c>
      <c r="IY78" s="48">
        <v>42</v>
      </c>
      <c r="IZ78" s="48">
        <v>45</v>
      </c>
      <c r="JA78" s="48">
        <v>43</v>
      </c>
      <c r="JB78" s="48">
        <v>41</v>
      </c>
      <c r="JC78" s="48">
        <v>28</v>
      </c>
      <c r="JD78" s="48">
        <v>34</v>
      </c>
      <c r="JE78" s="48">
        <v>38</v>
      </c>
      <c r="JF78" s="48">
        <v>36</v>
      </c>
      <c r="JG78" s="48">
        <v>40</v>
      </c>
      <c r="JH78" s="48">
        <v>43</v>
      </c>
      <c r="JI78" s="48">
        <v>40</v>
      </c>
      <c r="JJ78" s="48">
        <v>39</v>
      </c>
      <c r="JK78" s="48">
        <v>45</v>
      </c>
      <c r="JL78" s="48">
        <v>37</v>
      </c>
      <c r="JM78" s="48">
        <v>37</v>
      </c>
      <c r="JN78" s="48">
        <v>28</v>
      </c>
      <c r="JO78" s="48">
        <v>42</v>
      </c>
      <c r="JP78" s="48">
        <v>43</v>
      </c>
      <c r="JQ78" s="48">
        <v>44</v>
      </c>
      <c r="JR78" s="48">
        <v>45</v>
      </c>
      <c r="JS78" s="48">
        <v>47</v>
      </c>
      <c r="JT78" s="48">
        <v>38</v>
      </c>
      <c r="JU78" s="48">
        <v>34</v>
      </c>
      <c r="JV78" s="48">
        <v>31</v>
      </c>
      <c r="JW78" s="48">
        <v>29</v>
      </c>
      <c r="JX78" s="48">
        <v>43</v>
      </c>
      <c r="JY78" s="48">
        <v>45</v>
      </c>
      <c r="JZ78" s="48">
        <v>42</v>
      </c>
      <c r="KA78" s="48">
        <v>31</v>
      </c>
      <c r="KB78" s="48">
        <v>39</v>
      </c>
      <c r="KC78" s="48">
        <v>37</v>
      </c>
      <c r="KD78" s="48">
        <v>36</v>
      </c>
      <c r="KE78" s="48">
        <v>37</v>
      </c>
      <c r="KF78" s="48">
        <v>43</v>
      </c>
      <c r="KG78" s="48">
        <v>40</v>
      </c>
      <c r="KH78" s="48">
        <v>31</v>
      </c>
      <c r="KI78" s="48">
        <v>38</v>
      </c>
      <c r="KJ78" s="48">
        <v>39</v>
      </c>
      <c r="KK78" s="48">
        <v>32</v>
      </c>
      <c r="KL78" s="48">
        <v>36</v>
      </c>
      <c r="KM78" s="48">
        <v>38</v>
      </c>
      <c r="KN78" s="48">
        <v>42</v>
      </c>
      <c r="KO78" s="48">
        <v>35</v>
      </c>
      <c r="KP78" s="48">
        <v>43</v>
      </c>
      <c r="KQ78" s="48">
        <v>46</v>
      </c>
      <c r="KR78" s="48">
        <v>42</v>
      </c>
      <c r="KS78" s="48">
        <v>46</v>
      </c>
      <c r="KT78" s="48">
        <v>46</v>
      </c>
      <c r="KU78" s="48">
        <v>42</v>
      </c>
      <c r="KV78" s="48">
        <v>38</v>
      </c>
      <c r="KW78" s="48">
        <v>42</v>
      </c>
      <c r="KX78" s="48">
        <v>37</v>
      </c>
      <c r="KY78" s="48">
        <v>37</v>
      </c>
      <c r="KZ78" s="48">
        <v>43</v>
      </c>
      <c r="LA78" s="48">
        <v>26</v>
      </c>
      <c r="LB78" s="48">
        <v>41</v>
      </c>
      <c r="LC78" s="48">
        <v>37</v>
      </c>
      <c r="LD78" s="48">
        <v>36</v>
      </c>
      <c r="LE78" s="48">
        <v>42</v>
      </c>
      <c r="LF78" s="48">
        <v>40</v>
      </c>
      <c r="LG78" s="48">
        <v>47</v>
      </c>
      <c r="LH78" s="48">
        <v>48</v>
      </c>
      <c r="LI78" s="48">
        <v>45</v>
      </c>
      <c r="LJ78" s="48">
        <v>45</v>
      </c>
      <c r="LK78" s="48">
        <v>47</v>
      </c>
      <c r="LL78" s="48">
        <v>47</v>
      </c>
      <c r="LM78" s="48">
        <v>47</v>
      </c>
      <c r="LN78" s="48">
        <v>41</v>
      </c>
      <c r="LO78" s="48">
        <v>36</v>
      </c>
      <c r="LP78" s="48">
        <v>42</v>
      </c>
      <c r="LQ78" s="48">
        <v>36</v>
      </c>
      <c r="LR78" s="48">
        <v>47</v>
      </c>
      <c r="LS78" s="48">
        <v>44</v>
      </c>
      <c r="LT78" s="48">
        <v>44</v>
      </c>
      <c r="LU78" s="48">
        <v>42</v>
      </c>
      <c r="LV78" s="48">
        <v>36</v>
      </c>
      <c r="LW78" s="48">
        <v>31</v>
      </c>
      <c r="LX78" s="48">
        <v>44</v>
      </c>
      <c r="LY78" s="48">
        <v>33</v>
      </c>
      <c r="LZ78" s="48">
        <v>39</v>
      </c>
      <c r="MA78" s="48">
        <v>38</v>
      </c>
      <c r="MB78" s="48">
        <v>39</v>
      </c>
      <c r="MC78" s="48">
        <v>31</v>
      </c>
      <c r="MD78" s="48">
        <v>32</v>
      </c>
      <c r="ME78" s="48">
        <v>33</v>
      </c>
      <c r="MF78" s="48">
        <v>44</v>
      </c>
      <c r="MG78" s="48">
        <v>47</v>
      </c>
      <c r="MH78" s="48">
        <v>47</v>
      </c>
      <c r="MI78" s="48">
        <v>45</v>
      </c>
      <c r="MJ78" s="48">
        <v>43</v>
      </c>
      <c r="MK78" s="48">
        <v>47</v>
      </c>
      <c r="ML78" s="48">
        <v>47</v>
      </c>
      <c r="MM78" s="48">
        <v>41</v>
      </c>
      <c r="MN78" s="48">
        <v>38</v>
      </c>
      <c r="MO78" s="48">
        <v>39</v>
      </c>
      <c r="MP78" s="48">
        <v>43</v>
      </c>
      <c r="MQ78" s="48">
        <v>43</v>
      </c>
      <c r="MR78" s="48">
        <v>40</v>
      </c>
      <c r="MS78" s="48">
        <v>42</v>
      </c>
      <c r="MT78" s="48">
        <v>36</v>
      </c>
      <c r="MU78" s="48">
        <v>31</v>
      </c>
      <c r="MV78" s="48">
        <v>41</v>
      </c>
      <c r="MW78" s="48">
        <v>28</v>
      </c>
      <c r="MX78" s="48">
        <v>45</v>
      </c>
      <c r="MY78" s="48">
        <v>43</v>
      </c>
      <c r="MZ78" s="48">
        <v>32</v>
      </c>
      <c r="NA78" s="48">
        <v>35</v>
      </c>
      <c r="NB78" s="48">
        <v>35</v>
      </c>
      <c r="NC78" s="48">
        <v>27</v>
      </c>
      <c r="ND78" s="48">
        <v>28</v>
      </c>
      <c r="NE78" s="48">
        <v>38</v>
      </c>
      <c r="NF78" s="48">
        <v>39</v>
      </c>
      <c r="NG78" s="48">
        <v>29</v>
      </c>
      <c r="NH78" s="48">
        <v>40</v>
      </c>
      <c r="NI78" s="48">
        <v>35</v>
      </c>
      <c r="NJ78" s="48">
        <v>20</v>
      </c>
      <c r="NK78" s="48">
        <v>30</v>
      </c>
      <c r="NL78" s="48">
        <v>37</v>
      </c>
      <c r="NM78" s="48">
        <v>41</v>
      </c>
      <c r="NN78" s="48">
        <v>30</v>
      </c>
      <c r="NO78" s="48">
        <v>29</v>
      </c>
      <c r="NP78" s="48">
        <v>27</v>
      </c>
      <c r="NQ78" s="48">
        <v>34</v>
      </c>
      <c r="NR78" s="48">
        <v>35</v>
      </c>
      <c r="NS78" s="48">
        <v>32</v>
      </c>
      <c r="NT78" s="48">
        <v>34</v>
      </c>
      <c r="NU78" s="48">
        <v>39</v>
      </c>
      <c r="NV78" s="48">
        <v>28</v>
      </c>
      <c r="NW78" s="48">
        <v>34</v>
      </c>
      <c r="NX78" s="48">
        <v>35</v>
      </c>
      <c r="NY78" s="48">
        <v>32</v>
      </c>
      <c r="NZ78" s="48">
        <v>26</v>
      </c>
      <c r="OA78" s="48">
        <v>30</v>
      </c>
      <c r="OB78" s="48">
        <v>37</v>
      </c>
      <c r="OC78" s="48">
        <v>32</v>
      </c>
      <c r="OD78" s="48">
        <v>27</v>
      </c>
      <c r="OE78" s="48">
        <v>30</v>
      </c>
      <c r="OF78" s="48">
        <v>29</v>
      </c>
      <c r="OG78" s="48">
        <v>33</v>
      </c>
      <c r="OH78" s="48">
        <v>28</v>
      </c>
      <c r="OI78" s="48">
        <v>36</v>
      </c>
      <c r="OJ78" s="48">
        <v>36</v>
      </c>
      <c r="OK78" s="48">
        <v>37</v>
      </c>
      <c r="OL78" s="48">
        <v>33</v>
      </c>
      <c r="OM78" s="48">
        <v>39</v>
      </c>
      <c r="ON78" s="48">
        <v>37</v>
      </c>
      <c r="OO78" s="48">
        <v>36</v>
      </c>
      <c r="OP78" s="48">
        <v>38</v>
      </c>
      <c r="OQ78" s="48">
        <v>24</v>
      </c>
      <c r="OR78" s="48">
        <v>31</v>
      </c>
      <c r="OS78" s="48">
        <v>38</v>
      </c>
      <c r="OT78" s="48">
        <v>47</v>
      </c>
      <c r="OU78" s="48">
        <v>37</v>
      </c>
      <c r="OV78" s="48">
        <v>37</v>
      </c>
      <c r="OW78" s="48">
        <v>41</v>
      </c>
      <c r="OX78" s="48">
        <v>41</v>
      </c>
      <c r="OY78" s="48">
        <v>48</v>
      </c>
      <c r="OZ78" s="48">
        <v>41</v>
      </c>
      <c r="PA78" s="48">
        <v>38</v>
      </c>
      <c r="PB78" s="48">
        <v>44</v>
      </c>
      <c r="PC78" s="48">
        <v>35</v>
      </c>
      <c r="PD78" s="48">
        <v>31</v>
      </c>
      <c r="PE78" s="48">
        <v>36</v>
      </c>
      <c r="PF78" s="48">
        <v>38</v>
      </c>
      <c r="PG78" s="48">
        <v>32</v>
      </c>
      <c r="PH78" s="48">
        <v>40</v>
      </c>
      <c r="PI78" s="48">
        <v>35</v>
      </c>
      <c r="PJ78" s="48">
        <v>36</v>
      </c>
      <c r="PK78" s="48">
        <v>31</v>
      </c>
      <c r="PL78" s="48">
        <v>33</v>
      </c>
      <c r="PM78" s="48">
        <v>25</v>
      </c>
      <c r="PN78" s="48">
        <v>26</v>
      </c>
      <c r="PO78" s="48">
        <v>39</v>
      </c>
      <c r="PP78" s="48">
        <v>39</v>
      </c>
      <c r="PQ78" s="48">
        <v>46</v>
      </c>
      <c r="PR78" s="48">
        <v>31</v>
      </c>
      <c r="PS78" s="48">
        <v>30</v>
      </c>
      <c r="PT78" s="48">
        <v>41</v>
      </c>
      <c r="PU78" s="48">
        <v>40</v>
      </c>
      <c r="PV78" s="48">
        <v>40</v>
      </c>
      <c r="PW78" s="48">
        <v>34</v>
      </c>
      <c r="PX78" s="48">
        <v>30</v>
      </c>
      <c r="PY78" s="48">
        <v>33</v>
      </c>
      <c r="PZ78" s="48">
        <v>43</v>
      </c>
      <c r="QA78" s="48">
        <v>15</v>
      </c>
      <c r="QB78" s="48">
        <v>43</v>
      </c>
      <c r="QC78" s="48">
        <v>43</v>
      </c>
      <c r="QD78" s="48">
        <v>43</v>
      </c>
      <c r="QE78" s="48">
        <v>41</v>
      </c>
      <c r="QF78" s="48">
        <v>35</v>
      </c>
      <c r="QG78" s="48">
        <v>36</v>
      </c>
      <c r="QH78" s="48">
        <v>39</v>
      </c>
      <c r="QI78" s="48">
        <v>43</v>
      </c>
      <c r="QJ78" s="48">
        <v>39</v>
      </c>
      <c r="QK78" s="48">
        <v>42</v>
      </c>
      <c r="QL78" s="48">
        <v>43</v>
      </c>
      <c r="QM78" s="48">
        <v>41</v>
      </c>
      <c r="QN78" s="48">
        <v>43</v>
      </c>
      <c r="QO78" s="48">
        <v>33</v>
      </c>
      <c r="QP78" s="48">
        <v>42</v>
      </c>
      <c r="QQ78" s="48">
        <v>37</v>
      </c>
      <c r="QR78" s="48">
        <v>38</v>
      </c>
      <c r="QS78" s="48">
        <v>33</v>
      </c>
      <c r="QT78" s="48">
        <v>43</v>
      </c>
      <c r="QU78" s="48">
        <v>43</v>
      </c>
      <c r="QV78" s="48">
        <v>35</v>
      </c>
      <c r="QW78" s="48">
        <v>34</v>
      </c>
      <c r="QX78" s="48">
        <v>42</v>
      </c>
      <c r="QY78" s="48">
        <v>44</v>
      </c>
      <c r="QZ78" s="48">
        <v>36</v>
      </c>
      <c r="RA78" s="48">
        <v>35</v>
      </c>
      <c r="RB78" s="48">
        <v>35</v>
      </c>
      <c r="RC78" s="48">
        <v>31</v>
      </c>
      <c r="RD78" s="48">
        <v>39</v>
      </c>
      <c r="RE78" s="48">
        <v>42</v>
      </c>
      <c r="RF78" s="48">
        <v>44</v>
      </c>
      <c r="RG78" s="48">
        <v>33</v>
      </c>
      <c r="RH78" s="48">
        <v>39</v>
      </c>
      <c r="RI78" s="48">
        <v>40</v>
      </c>
      <c r="RJ78" s="48">
        <v>39</v>
      </c>
      <c r="RK78" s="48">
        <v>41</v>
      </c>
      <c r="RL78" s="48">
        <v>33</v>
      </c>
      <c r="RM78" s="48">
        <v>28</v>
      </c>
      <c r="RN78" s="48">
        <v>37</v>
      </c>
      <c r="RO78" s="48">
        <v>37</v>
      </c>
      <c r="RP78" s="48">
        <v>36</v>
      </c>
      <c r="RQ78" s="48">
        <v>41</v>
      </c>
      <c r="RR78" s="48">
        <v>43</v>
      </c>
      <c r="RS78" s="48">
        <v>36</v>
      </c>
      <c r="RT78" s="48">
        <v>43</v>
      </c>
      <c r="RU78" s="48">
        <v>41</v>
      </c>
      <c r="RV78" s="48">
        <v>33</v>
      </c>
      <c r="RW78" s="48">
        <v>36</v>
      </c>
      <c r="RX78" s="48">
        <v>30</v>
      </c>
      <c r="RY78" s="48">
        <v>41</v>
      </c>
      <c r="RZ78" s="48">
        <v>40</v>
      </c>
      <c r="SA78" s="48">
        <v>39</v>
      </c>
      <c r="SB78" s="48">
        <v>31</v>
      </c>
      <c r="SC78" s="48">
        <v>32</v>
      </c>
      <c r="SD78" s="48">
        <v>30</v>
      </c>
      <c r="SE78" s="48">
        <v>35</v>
      </c>
      <c r="SF78" s="48">
        <v>44</v>
      </c>
      <c r="SG78" s="48">
        <v>41</v>
      </c>
      <c r="SH78" s="48">
        <v>25</v>
      </c>
      <c r="SI78" s="48">
        <v>43</v>
      </c>
      <c r="SJ78" s="48">
        <v>45</v>
      </c>
      <c r="SK78" s="48">
        <v>35</v>
      </c>
      <c r="SL78" s="48">
        <v>37</v>
      </c>
      <c r="SM78" s="48">
        <v>33</v>
      </c>
      <c r="SN78" s="48">
        <v>40</v>
      </c>
      <c r="SO78" s="48">
        <v>35</v>
      </c>
      <c r="SP78" s="48">
        <v>37</v>
      </c>
      <c r="SQ78" s="48">
        <v>32</v>
      </c>
      <c r="SR78" s="48">
        <v>30</v>
      </c>
      <c r="SS78" s="48">
        <v>30</v>
      </c>
      <c r="ST78" s="48">
        <v>27</v>
      </c>
      <c r="SU78" s="48">
        <v>37</v>
      </c>
      <c r="SV78" s="48">
        <v>34</v>
      </c>
      <c r="SW78" s="48">
        <v>43</v>
      </c>
      <c r="SX78" s="48">
        <v>42</v>
      </c>
      <c r="SY78" s="48">
        <v>32</v>
      </c>
      <c r="SZ78" s="48">
        <v>37</v>
      </c>
      <c r="TA78" s="48">
        <v>41</v>
      </c>
      <c r="TB78" s="48">
        <v>43</v>
      </c>
      <c r="TC78" s="48">
        <v>48</v>
      </c>
      <c r="TD78" s="48">
        <v>46</v>
      </c>
      <c r="TE78" s="48">
        <v>45</v>
      </c>
      <c r="TF78" s="48">
        <v>37</v>
      </c>
      <c r="TG78" s="48">
        <v>38</v>
      </c>
      <c r="TH78" s="48">
        <v>46</v>
      </c>
      <c r="TI78" s="48">
        <v>31</v>
      </c>
      <c r="TJ78" s="48">
        <v>43</v>
      </c>
      <c r="TK78" s="48">
        <v>31</v>
      </c>
      <c r="TL78" s="48">
        <v>38</v>
      </c>
      <c r="TM78" s="48">
        <v>42</v>
      </c>
      <c r="TN78" s="48">
        <v>43</v>
      </c>
      <c r="TO78" s="48">
        <v>44</v>
      </c>
      <c r="TP78" s="48">
        <v>39</v>
      </c>
      <c r="TQ78" s="48">
        <v>44</v>
      </c>
      <c r="TR78" s="48">
        <v>41</v>
      </c>
      <c r="TS78" s="48">
        <v>40</v>
      </c>
      <c r="TT78" s="48">
        <v>44</v>
      </c>
      <c r="TU78" s="48">
        <v>42</v>
      </c>
      <c r="TV78" s="48">
        <v>44</v>
      </c>
      <c r="TW78" s="48">
        <v>38</v>
      </c>
      <c r="TX78" s="48">
        <v>37</v>
      </c>
      <c r="TY78" s="48">
        <v>41</v>
      </c>
      <c r="TZ78" s="48">
        <v>45</v>
      </c>
      <c r="UA78" s="48">
        <v>42</v>
      </c>
      <c r="UB78" s="48">
        <v>32</v>
      </c>
      <c r="UC78" s="48">
        <v>44</v>
      </c>
      <c r="UD78" s="48">
        <v>43</v>
      </c>
      <c r="UE78" s="48">
        <v>41</v>
      </c>
      <c r="UF78" s="48">
        <v>40</v>
      </c>
      <c r="UG78" s="48">
        <v>34</v>
      </c>
      <c r="UH78" s="48">
        <v>32</v>
      </c>
      <c r="UI78" s="48">
        <v>35</v>
      </c>
      <c r="UJ78" s="48">
        <v>29</v>
      </c>
      <c r="UK78" s="48">
        <v>43</v>
      </c>
      <c r="UL78" s="48">
        <v>44</v>
      </c>
      <c r="UM78" s="48">
        <v>42</v>
      </c>
      <c r="UN78" s="48">
        <v>45</v>
      </c>
      <c r="UO78" s="48">
        <v>33</v>
      </c>
      <c r="UP78" s="48">
        <v>32</v>
      </c>
      <c r="UQ78" s="48">
        <v>38</v>
      </c>
      <c r="UR78" s="48">
        <v>37</v>
      </c>
      <c r="US78" s="48">
        <v>39</v>
      </c>
      <c r="UT78" s="48">
        <v>38</v>
      </c>
      <c r="UU78" s="48">
        <v>38</v>
      </c>
      <c r="UV78" s="48">
        <v>34</v>
      </c>
      <c r="UW78" s="48">
        <v>36</v>
      </c>
      <c r="UX78" s="48">
        <v>41</v>
      </c>
      <c r="UY78" s="48">
        <v>45</v>
      </c>
      <c r="UZ78" s="48">
        <v>45</v>
      </c>
      <c r="VA78" s="48">
        <v>32</v>
      </c>
      <c r="VB78" s="48">
        <v>40</v>
      </c>
      <c r="VC78" s="48">
        <v>40</v>
      </c>
      <c r="VD78" s="48">
        <v>45</v>
      </c>
      <c r="VE78" s="48">
        <v>44</v>
      </c>
      <c r="VF78" s="48">
        <v>40</v>
      </c>
      <c r="VG78" s="48">
        <v>43</v>
      </c>
      <c r="VH78" s="48">
        <v>40</v>
      </c>
      <c r="VI78" s="48">
        <v>43</v>
      </c>
      <c r="VJ78" s="48">
        <v>37</v>
      </c>
      <c r="VK78" s="48">
        <v>39</v>
      </c>
      <c r="VL78" s="48">
        <v>40</v>
      </c>
      <c r="VM78" s="48">
        <v>42</v>
      </c>
      <c r="VN78" s="48">
        <v>44</v>
      </c>
      <c r="VO78" s="48">
        <v>40</v>
      </c>
      <c r="VP78" s="48">
        <v>40</v>
      </c>
      <c r="VQ78" s="48">
        <v>44</v>
      </c>
      <c r="VR78" s="48">
        <v>43</v>
      </c>
      <c r="VS78" s="48">
        <v>45</v>
      </c>
      <c r="VT78" s="48">
        <v>44</v>
      </c>
      <c r="VU78" s="48">
        <v>37</v>
      </c>
      <c r="VV78" s="48">
        <v>44</v>
      </c>
      <c r="VW78" s="48">
        <v>34</v>
      </c>
      <c r="VX78" s="48">
        <v>46</v>
      </c>
      <c r="VY78" s="48">
        <v>45</v>
      </c>
      <c r="VZ78" s="48">
        <v>37</v>
      </c>
      <c r="WA78" s="48">
        <v>33</v>
      </c>
      <c r="WB78" s="48">
        <v>43</v>
      </c>
      <c r="WC78" s="48">
        <v>46</v>
      </c>
      <c r="WD78" s="48">
        <v>44</v>
      </c>
      <c r="WE78" s="48">
        <v>45</v>
      </c>
      <c r="WF78" s="48">
        <v>39</v>
      </c>
      <c r="WG78" s="48">
        <v>34</v>
      </c>
      <c r="WH78" s="48">
        <v>37</v>
      </c>
      <c r="WI78" s="48">
        <v>33</v>
      </c>
      <c r="WJ78" s="48">
        <v>33</v>
      </c>
      <c r="WK78" s="48">
        <v>42</v>
      </c>
      <c r="WL78" s="48">
        <v>47</v>
      </c>
      <c r="WM78" s="48">
        <v>47</v>
      </c>
      <c r="WN78" s="48">
        <v>43</v>
      </c>
      <c r="WO78" s="48">
        <v>46</v>
      </c>
      <c r="WP78" s="48">
        <v>45</v>
      </c>
      <c r="WQ78" s="48">
        <v>37</v>
      </c>
      <c r="WR78" s="48">
        <v>38</v>
      </c>
      <c r="WS78" s="48">
        <v>37</v>
      </c>
      <c r="WT78" s="48">
        <v>36</v>
      </c>
      <c r="WU78" s="48">
        <v>38</v>
      </c>
      <c r="WV78" s="48">
        <v>43</v>
      </c>
      <c r="WW78" s="48">
        <v>42</v>
      </c>
      <c r="WX78" s="48">
        <v>47</v>
      </c>
      <c r="WY78" s="48">
        <v>43</v>
      </c>
      <c r="WZ78" s="48">
        <v>40</v>
      </c>
      <c r="XA78" s="48">
        <v>35</v>
      </c>
      <c r="XB78" s="48">
        <v>36</v>
      </c>
      <c r="XC78" s="48">
        <v>47</v>
      </c>
      <c r="XD78" s="48">
        <v>48</v>
      </c>
      <c r="XE78" s="48">
        <v>40</v>
      </c>
      <c r="XF78" s="48">
        <v>43</v>
      </c>
      <c r="XG78" s="48">
        <v>34</v>
      </c>
      <c r="XH78" s="48">
        <v>37</v>
      </c>
      <c r="XI78" s="48">
        <v>40</v>
      </c>
      <c r="XJ78" s="48">
        <v>48</v>
      </c>
      <c r="XK78" s="48">
        <v>48</v>
      </c>
      <c r="XL78" s="48">
        <v>44</v>
      </c>
      <c r="XM78" s="48">
        <v>38</v>
      </c>
      <c r="XN78" s="48">
        <v>41</v>
      </c>
      <c r="XO78" s="48">
        <v>49</v>
      </c>
      <c r="XP78" s="48">
        <v>46</v>
      </c>
      <c r="XQ78" s="48">
        <v>41</v>
      </c>
      <c r="XR78" s="48">
        <v>43</v>
      </c>
      <c r="XS78" s="48">
        <v>44</v>
      </c>
      <c r="XT78" s="48">
        <v>43</v>
      </c>
      <c r="XU78" s="48">
        <v>46</v>
      </c>
      <c r="XV78" s="48">
        <v>35</v>
      </c>
      <c r="XW78" s="48">
        <v>29</v>
      </c>
      <c r="XX78" s="48">
        <v>37</v>
      </c>
      <c r="XY78" s="48">
        <v>45</v>
      </c>
      <c r="XZ78" s="48">
        <v>47</v>
      </c>
      <c r="YA78" s="48">
        <v>41</v>
      </c>
      <c r="YB78" s="48">
        <v>37</v>
      </c>
      <c r="YC78" s="48">
        <v>36</v>
      </c>
      <c r="YD78" s="48">
        <v>33</v>
      </c>
      <c r="YE78" s="48">
        <v>43</v>
      </c>
      <c r="YF78" s="48">
        <v>42</v>
      </c>
      <c r="YG78" s="48">
        <v>48</v>
      </c>
      <c r="YH78" s="48">
        <v>45</v>
      </c>
      <c r="YI78" s="48">
        <v>47</v>
      </c>
      <c r="YJ78" s="48">
        <v>39</v>
      </c>
      <c r="YK78" s="48">
        <v>43</v>
      </c>
      <c r="YL78" s="48">
        <v>46</v>
      </c>
      <c r="YM78" s="48">
        <v>45</v>
      </c>
      <c r="YN78" s="48">
        <v>42</v>
      </c>
      <c r="YO78" s="48">
        <v>49</v>
      </c>
      <c r="YP78" s="48">
        <v>44</v>
      </c>
      <c r="YQ78" s="48">
        <v>45</v>
      </c>
      <c r="YR78" s="48">
        <v>49</v>
      </c>
      <c r="YS78" s="48">
        <v>50</v>
      </c>
      <c r="YT78" s="48">
        <v>42</v>
      </c>
      <c r="YU78" s="48">
        <v>46</v>
      </c>
      <c r="YV78" s="48">
        <v>44</v>
      </c>
      <c r="YW78" s="48">
        <v>39</v>
      </c>
      <c r="YX78" s="48">
        <v>47</v>
      </c>
      <c r="YY78" s="48">
        <v>48</v>
      </c>
      <c r="YZ78" s="48">
        <v>44</v>
      </c>
      <c r="ZA78" s="48">
        <v>44</v>
      </c>
      <c r="ZB78" s="48">
        <v>48</v>
      </c>
      <c r="ZC78" s="48">
        <v>50</v>
      </c>
      <c r="ZD78" s="48">
        <v>48</v>
      </c>
      <c r="ZE78" s="48">
        <v>46</v>
      </c>
      <c r="ZF78" s="48">
        <v>45</v>
      </c>
      <c r="ZG78" s="48">
        <v>49</v>
      </c>
      <c r="ZH78" s="48">
        <v>42</v>
      </c>
      <c r="ZI78" s="48">
        <v>50</v>
      </c>
      <c r="ZJ78" s="48">
        <v>45</v>
      </c>
      <c r="ZK78" s="48">
        <v>47</v>
      </c>
      <c r="ZL78" s="48">
        <v>49</v>
      </c>
      <c r="ZM78" s="48">
        <v>37</v>
      </c>
      <c r="ZN78" s="48">
        <v>50</v>
      </c>
      <c r="ZO78" s="48">
        <v>38</v>
      </c>
      <c r="ZP78" s="48">
        <v>39</v>
      </c>
      <c r="ZQ78" s="48">
        <v>46</v>
      </c>
      <c r="ZR78" s="48">
        <v>46</v>
      </c>
      <c r="ZS78" s="48">
        <v>46</v>
      </c>
      <c r="ZT78" s="48">
        <v>46</v>
      </c>
      <c r="ZU78" s="48">
        <v>45</v>
      </c>
      <c r="ZV78" s="48">
        <v>48</v>
      </c>
      <c r="ZW78" s="48">
        <v>49</v>
      </c>
      <c r="ZX78" s="48">
        <v>48</v>
      </c>
      <c r="ZY78" s="48">
        <v>50</v>
      </c>
      <c r="ZZ78" s="48">
        <v>46</v>
      </c>
      <c r="AAA78" s="10">
        <f t="shared" ref="AAA78:AAZ78" si="248">COUNTIF(AAA2:AAA77,"X")+COUNTIF(AAA2:AAA77,"[")</f>
        <v>0</v>
      </c>
      <c r="AAB78" s="10">
        <f t="shared" si="248"/>
        <v>0</v>
      </c>
      <c r="AAC78" s="10">
        <f t="shared" si="248"/>
        <v>0</v>
      </c>
      <c r="AAD78" s="10">
        <f t="shared" si="248"/>
        <v>0</v>
      </c>
      <c r="AAE78" s="10">
        <f t="shared" si="248"/>
        <v>0</v>
      </c>
      <c r="AAF78" s="10">
        <f t="shared" si="248"/>
        <v>0</v>
      </c>
      <c r="AAG78" s="10">
        <f t="shared" si="248"/>
        <v>0</v>
      </c>
      <c r="AAH78" s="10">
        <f t="shared" si="248"/>
        <v>0</v>
      </c>
      <c r="AAI78" s="10">
        <f t="shared" si="248"/>
        <v>0</v>
      </c>
      <c r="AAJ78" s="10">
        <f t="shared" si="248"/>
        <v>0</v>
      </c>
      <c r="AAK78" s="10">
        <f t="shared" si="248"/>
        <v>0</v>
      </c>
      <c r="AAL78" s="10">
        <f t="shared" si="248"/>
        <v>0</v>
      </c>
      <c r="AAM78" s="10">
        <f t="shared" si="248"/>
        <v>0</v>
      </c>
      <c r="AAN78" s="10">
        <f t="shared" si="248"/>
        <v>0</v>
      </c>
      <c r="AAO78" s="10">
        <f t="shared" si="248"/>
        <v>0</v>
      </c>
      <c r="AAP78" s="10">
        <f t="shared" si="248"/>
        <v>0</v>
      </c>
      <c r="AAQ78" s="10">
        <f t="shared" si="248"/>
        <v>0</v>
      </c>
      <c r="AAR78" s="10">
        <f t="shared" si="248"/>
        <v>0</v>
      </c>
      <c r="AAS78" s="10">
        <f t="shared" si="248"/>
        <v>0</v>
      </c>
      <c r="AAT78" s="10">
        <f t="shared" si="248"/>
        <v>0</v>
      </c>
      <c r="AAU78" s="10">
        <f t="shared" si="248"/>
        <v>0</v>
      </c>
      <c r="AAV78" s="10">
        <f t="shared" si="248"/>
        <v>0</v>
      </c>
      <c r="AAW78" s="10">
        <f t="shared" si="248"/>
        <v>0</v>
      </c>
      <c r="AAX78" s="10">
        <f t="shared" si="248"/>
        <v>0</v>
      </c>
      <c r="AAY78" s="10">
        <f t="shared" si="248"/>
        <v>0</v>
      </c>
      <c r="AAZ78" s="10">
        <f t="shared" si="248"/>
        <v>0</v>
      </c>
      <c r="ABA78" s="238">
        <f>(ÜBERSICHT!K78)</f>
        <v>4</v>
      </c>
      <c r="ABB78" s="15"/>
      <c r="ABC78" s="19"/>
      <c r="ABD78" s="239">
        <f>AVERAGE(ABD3:ABD$52)</f>
        <v>202.32</v>
      </c>
      <c r="ABE78" s="239">
        <f>COUNTIF(ABE3:ABE$52,"0")</f>
        <v>18</v>
      </c>
      <c r="ABF78" s="240">
        <f>AVERAGE(ABF3:ABF$52)</f>
        <v>1.42</v>
      </c>
      <c r="ABG78" s="239">
        <f>AVERAGE(ABG3:ABG$52)</f>
        <v>6.22</v>
      </c>
      <c r="ABH78" s="241">
        <f>AVERAGE(ABH3:ABH$52)</f>
        <v>0.02</v>
      </c>
      <c r="ABI78" s="242">
        <f>AVERAGE(ABI3:ABI$52)</f>
        <v>463.28</v>
      </c>
      <c r="ABJ78" s="38"/>
      <c r="ABK78" s="74"/>
      <c r="ABO78" s="74"/>
      <c r="ABP78" s="246"/>
      <c r="ABQ78" s="246"/>
      <c r="ABR78" s="246"/>
      <c r="ABS78" s="246"/>
      <c r="ABT78" s="246"/>
      <c r="ABU78" s="246"/>
      <c r="ABV78" s="246"/>
      <c r="ABW78" s="246"/>
      <c r="ABX78" s="246"/>
      <c r="ABY78" s="246"/>
      <c r="ABZ78" s="246"/>
      <c r="ACA78" s="246"/>
      <c r="ACB78" s="246"/>
      <c r="ACC78" s="246"/>
      <c r="ACD78" s="246"/>
      <c r="ACE78" s="246"/>
      <c r="ACF78" s="246"/>
      <c r="ACG78" s="246"/>
      <c r="ACH78" s="246"/>
      <c r="ACI78" s="246"/>
      <c r="ACJ78" s="246"/>
      <c r="ACK78" s="246"/>
      <c r="ACL78" s="246"/>
      <c r="ACM78" s="246"/>
      <c r="ACN78" s="246"/>
      <c r="ACO78" s="246"/>
      <c r="ACP78" s="246"/>
      <c r="ACQ78" s="246"/>
      <c r="ACR78" s="246"/>
      <c r="ACS78" s="246"/>
      <c r="ACT78" s="246"/>
      <c r="ACU78" s="246"/>
      <c r="ACV78" s="246"/>
      <c r="ACW78" s="246"/>
      <c r="ACX78" s="246"/>
      <c r="ACY78" s="246"/>
      <c r="ACZ78" s="246"/>
      <c r="ADA78" s="246"/>
      <c r="ADB78" s="246"/>
      <c r="ADC78" s="246"/>
      <c r="ADD78" s="246"/>
      <c r="ADE78" s="246"/>
      <c r="ADF78" s="246"/>
      <c r="ADG78" s="246"/>
      <c r="ADH78" s="246"/>
      <c r="ADI78" s="246"/>
      <c r="ADJ78" s="246"/>
      <c r="ADK78" s="246"/>
      <c r="ADL78" s="246"/>
      <c r="ADM78" s="246"/>
      <c r="ADN78" s="246"/>
      <c r="ADO78" s="246"/>
      <c r="ADP78" s="246"/>
      <c r="ADQ78" s="246"/>
      <c r="ADR78" s="246"/>
      <c r="ADS78" s="246"/>
      <c r="ADT78" s="246"/>
      <c r="ADU78" s="246"/>
      <c r="ADV78" s="246"/>
      <c r="ADW78" s="246"/>
      <c r="ADX78" s="246"/>
      <c r="ADY78" s="246"/>
      <c r="ADZ78" s="246"/>
      <c r="AEA78" s="246"/>
      <c r="AEB78" s="246"/>
      <c r="AEC78" s="246"/>
      <c r="AED78" s="246"/>
      <c r="AEE78" s="246"/>
      <c r="AEF78" s="246"/>
      <c r="AEG78" s="246"/>
      <c r="AEH78" s="246"/>
      <c r="AEI78" s="246"/>
      <c r="AEJ78" s="246"/>
      <c r="AEK78" s="246"/>
    </row>
    <row r="79" spans="1:817" s="26" customFormat="1" ht="15" customHeight="1" x14ac:dyDescent="0.3">
      <c r="A79"/>
      <c r="B79" s="10"/>
      <c r="C79" s="25"/>
      <c r="D79" s="25" t="s">
        <v>23</v>
      </c>
      <c r="E79" s="25"/>
      <c r="F79" s="56"/>
      <c r="G79" s="16" t="s">
        <v>5</v>
      </c>
      <c r="H79" s="16" t="s">
        <v>6</v>
      </c>
      <c r="I79" s="16" t="s">
        <v>7</v>
      </c>
      <c r="J79" s="16" t="s">
        <v>17</v>
      </c>
      <c r="K79" s="16" t="s">
        <v>20</v>
      </c>
      <c r="L79" s="16" t="s">
        <v>21</v>
      </c>
      <c r="M79" s="16" t="s">
        <v>28</v>
      </c>
      <c r="N79" s="16" t="s">
        <v>30</v>
      </c>
      <c r="O79" s="16" t="s">
        <v>34</v>
      </c>
      <c r="P79" s="16" t="s">
        <v>38</v>
      </c>
      <c r="Q79" s="16" t="s">
        <v>39</v>
      </c>
      <c r="R79" s="16" t="s">
        <v>49</v>
      </c>
      <c r="S79" s="16" t="s">
        <v>50</v>
      </c>
      <c r="T79" s="16" t="s">
        <v>51</v>
      </c>
      <c r="U79" s="16" t="s">
        <v>52</v>
      </c>
      <c r="V79" s="16" t="s">
        <v>63</v>
      </c>
      <c r="W79" s="16" t="s">
        <v>64</v>
      </c>
      <c r="X79" s="16" t="s">
        <v>65</v>
      </c>
      <c r="Y79" s="16" t="s">
        <v>68</v>
      </c>
      <c r="Z79" s="16" t="s">
        <v>71</v>
      </c>
      <c r="AA79" s="16" t="s">
        <v>73</v>
      </c>
      <c r="AB79" s="16" t="s">
        <v>74</v>
      </c>
      <c r="AC79" s="16" t="s">
        <v>75</v>
      </c>
      <c r="AD79" s="16" t="s">
        <v>81</v>
      </c>
      <c r="AE79" s="16" t="s">
        <v>82</v>
      </c>
      <c r="AF79" s="16" t="s">
        <v>83</v>
      </c>
      <c r="AG79" s="16" t="s">
        <v>84</v>
      </c>
      <c r="AH79" s="16" t="s">
        <v>88</v>
      </c>
      <c r="AI79" s="16" t="s">
        <v>89</v>
      </c>
      <c r="AJ79" s="16" t="s">
        <v>90</v>
      </c>
      <c r="AK79" s="16" t="s">
        <v>91</v>
      </c>
      <c r="AL79" s="16" t="s">
        <v>93</v>
      </c>
      <c r="AM79" s="16" t="s">
        <v>94</v>
      </c>
      <c r="AN79" s="16" t="s">
        <v>95</v>
      </c>
      <c r="AO79" s="16" t="s">
        <v>98</v>
      </c>
      <c r="AP79" s="16" t="s">
        <v>99</v>
      </c>
      <c r="AQ79" s="16" t="s">
        <v>101</v>
      </c>
      <c r="AR79" s="16" t="s">
        <v>100</v>
      </c>
      <c r="AS79" s="16" t="s">
        <v>102</v>
      </c>
      <c r="AT79" s="16" t="s">
        <v>113</v>
      </c>
      <c r="AU79" s="16" t="s">
        <v>116</v>
      </c>
      <c r="AV79" s="16" t="s">
        <v>124</v>
      </c>
      <c r="AW79" s="16" t="s">
        <v>128</v>
      </c>
      <c r="AX79" s="16" t="s">
        <v>129</v>
      </c>
      <c r="AY79" s="16" t="s">
        <v>130</v>
      </c>
      <c r="AZ79" s="16" t="s">
        <v>131</v>
      </c>
      <c r="BA79" s="16" t="s">
        <v>133</v>
      </c>
      <c r="BB79" s="16" t="s">
        <v>134</v>
      </c>
      <c r="BC79" s="16" t="s">
        <v>135</v>
      </c>
      <c r="BD79" s="16" t="s">
        <v>136</v>
      </c>
      <c r="BE79" s="16" t="s">
        <v>137</v>
      </c>
      <c r="BF79" s="16" t="s">
        <v>157</v>
      </c>
      <c r="BG79" s="16" t="s">
        <v>159</v>
      </c>
      <c r="BH79" s="16" t="s">
        <v>167</v>
      </c>
      <c r="BI79" s="16" t="s">
        <v>168</v>
      </c>
      <c r="BJ79" s="16" t="s">
        <v>169</v>
      </c>
      <c r="BK79" s="16" t="s">
        <v>170</v>
      </c>
      <c r="BL79" s="16" t="s">
        <v>172</v>
      </c>
      <c r="BM79" s="16" t="s">
        <v>193</v>
      </c>
      <c r="BN79" s="16" t="s">
        <v>266</v>
      </c>
      <c r="BO79" s="16" t="s">
        <v>267</v>
      </c>
      <c r="BP79" s="16" t="s">
        <v>269</v>
      </c>
      <c r="BQ79" s="16" t="s">
        <v>271</v>
      </c>
      <c r="BR79" s="16" t="s">
        <v>273</v>
      </c>
      <c r="BS79" s="16" t="s">
        <v>296</v>
      </c>
      <c r="BT79" s="16" t="s">
        <v>297</v>
      </c>
      <c r="BU79" s="16" t="s">
        <v>300</v>
      </c>
      <c r="BV79" s="16" t="s">
        <v>301</v>
      </c>
      <c r="BW79" s="16" t="s">
        <v>302</v>
      </c>
      <c r="BX79" s="16" t="s">
        <v>305</v>
      </c>
      <c r="BY79" s="16" t="s">
        <v>309</v>
      </c>
      <c r="BZ79" s="16" t="s">
        <v>313</v>
      </c>
      <c r="CA79" s="16" t="s">
        <v>314</v>
      </c>
      <c r="CB79" s="16" t="s">
        <v>332</v>
      </c>
      <c r="CC79" s="16" t="s">
        <v>333</v>
      </c>
      <c r="CD79" s="16" t="s">
        <v>336</v>
      </c>
      <c r="CE79" s="16" t="s">
        <v>338</v>
      </c>
      <c r="CF79" s="16" t="s">
        <v>339</v>
      </c>
      <c r="CG79" s="16" t="s">
        <v>340</v>
      </c>
      <c r="CH79" s="16" t="s">
        <v>341</v>
      </c>
      <c r="CI79" s="16" t="s">
        <v>343</v>
      </c>
      <c r="CJ79" s="16" t="s">
        <v>342</v>
      </c>
      <c r="CK79" s="16" t="s">
        <v>345</v>
      </c>
      <c r="CL79" s="16" t="s">
        <v>346</v>
      </c>
      <c r="CM79" s="16" t="s">
        <v>347</v>
      </c>
      <c r="CN79" s="16" t="s">
        <v>348</v>
      </c>
      <c r="CO79" s="16" t="s">
        <v>349</v>
      </c>
      <c r="CP79" s="16" t="s">
        <v>349</v>
      </c>
      <c r="CQ79" s="16" t="s">
        <v>351</v>
      </c>
      <c r="CR79" s="16" t="s">
        <v>352</v>
      </c>
      <c r="CS79" s="16" t="s">
        <v>353</v>
      </c>
      <c r="CT79" s="16" t="s">
        <v>354</v>
      </c>
      <c r="CU79" s="16" t="s">
        <v>355</v>
      </c>
      <c r="CV79" s="16" t="s">
        <v>357</v>
      </c>
      <c r="CW79" s="16" t="s">
        <v>358</v>
      </c>
      <c r="CX79" s="16" t="s">
        <v>361</v>
      </c>
      <c r="CY79" s="16" t="s">
        <v>362</v>
      </c>
      <c r="CZ79" s="16" t="s">
        <v>363</v>
      </c>
      <c r="DA79" s="16" t="s">
        <v>366</v>
      </c>
      <c r="DB79" s="16" t="s">
        <v>367</v>
      </c>
      <c r="DC79" s="16" t="s">
        <v>368</v>
      </c>
      <c r="DD79" s="16" t="s">
        <v>369</v>
      </c>
      <c r="DE79" s="16" t="s">
        <v>386</v>
      </c>
      <c r="DF79" s="16" t="s">
        <v>387</v>
      </c>
      <c r="DG79" s="16" t="s">
        <v>389</v>
      </c>
      <c r="DH79" s="16" t="s">
        <v>390</v>
      </c>
      <c r="DI79" s="16" t="s">
        <v>392</v>
      </c>
      <c r="DJ79" s="16" t="s">
        <v>393</v>
      </c>
      <c r="DK79" s="16" t="s">
        <v>394</v>
      </c>
      <c r="DL79" s="16" t="s">
        <v>396</v>
      </c>
      <c r="DM79" s="16" t="s">
        <v>398</v>
      </c>
      <c r="DN79" s="16" t="s">
        <v>399</v>
      </c>
      <c r="DO79" s="16" t="s">
        <v>400</v>
      </c>
      <c r="DP79" s="16" t="s">
        <v>401</v>
      </c>
      <c r="DQ79" s="16" t="s">
        <v>424</v>
      </c>
      <c r="DR79" s="16" t="s">
        <v>425</v>
      </c>
      <c r="DS79" s="16" t="s">
        <v>426</v>
      </c>
      <c r="DT79" s="16" t="s">
        <v>427</v>
      </c>
      <c r="DU79" s="16" t="s">
        <v>428</v>
      </c>
      <c r="DV79" s="16" t="s">
        <v>429</v>
      </c>
      <c r="DW79" s="16" t="s">
        <v>430</v>
      </c>
      <c r="DX79" s="16" t="s">
        <v>432</v>
      </c>
      <c r="DY79" s="16" t="s">
        <v>433</v>
      </c>
      <c r="DZ79" s="16" t="s">
        <v>434</v>
      </c>
      <c r="EA79" s="16" t="s">
        <v>435</v>
      </c>
      <c r="EB79" s="16" t="s">
        <v>436</v>
      </c>
      <c r="EC79" s="16" t="s">
        <v>437</v>
      </c>
      <c r="ED79" s="16" t="s">
        <v>439</v>
      </c>
      <c r="EE79" s="16" t="s">
        <v>440</v>
      </c>
      <c r="EF79" s="16" t="s">
        <v>441</v>
      </c>
      <c r="EG79" s="16" t="s">
        <v>442</v>
      </c>
      <c r="EH79" s="16" t="s">
        <v>443</v>
      </c>
      <c r="EI79" s="16" t="s">
        <v>444</v>
      </c>
      <c r="EJ79" s="16" t="s">
        <v>471</v>
      </c>
      <c r="EK79" s="16" t="s">
        <v>472</v>
      </c>
      <c r="EL79" s="16" t="s">
        <v>473</v>
      </c>
      <c r="EM79" s="16" t="s">
        <v>474</v>
      </c>
      <c r="EN79" s="16" t="s">
        <v>475</v>
      </c>
      <c r="EO79" s="16" t="s">
        <v>477</v>
      </c>
      <c r="EP79" s="16" t="s">
        <v>478</v>
      </c>
      <c r="EQ79" s="16" t="s">
        <v>479</v>
      </c>
      <c r="ER79" s="16" t="s">
        <v>480</v>
      </c>
      <c r="ES79" s="16" t="s">
        <v>481</v>
      </c>
      <c r="ET79" s="16" t="s">
        <v>482</v>
      </c>
      <c r="EU79" s="16" t="s">
        <v>483</v>
      </c>
      <c r="EV79" s="16" t="s">
        <v>485</v>
      </c>
      <c r="EW79" s="16" t="s">
        <v>486</v>
      </c>
      <c r="EX79" s="16" t="s">
        <v>487</v>
      </c>
      <c r="EY79" s="16" t="s">
        <v>488</v>
      </c>
      <c r="EZ79" s="16" t="s">
        <v>489</v>
      </c>
      <c r="FA79" s="16" t="s">
        <v>490</v>
      </c>
      <c r="FB79" s="16" t="s">
        <v>491</v>
      </c>
      <c r="FC79" s="16" t="s">
        <v>495</v>
      </c>
      <c r="FD79" s="16" t="s">
        <v>496</v>
      </c>
      <c r="FE79" s="16" t="s">
        <v>497</v>
      </c>
      <c r="FF79" s="16" t="s">
        <v>501</v>
      </c>
      <c r="FG79" s="16" t="s">
        <v>502</v>
      </c>
      <c r="FH79" s="16" t="s">
        <v>503</v>
      </c>
      <c r="FI79" s="16" t="s">
        <v>531</v>
      </c>
      <c r="FJ79" s="16" t="s">
        <v>534</v>
      </c>
      <c r="FK79" s="16" t="s">
        <v>535</v>
      </c>
      <c r="FL79" s="16" t="s">
        <v>536</v>
      </c>
      <c r="FM79" s="16" t="s">
        <v>537</v>
      </c>
      <c r="FN79" s="16" t="s">
        <v>538</v>
      </c>
      <c r="FO79" s="16" t="s">
        <v>539</v>
      </c>
      <c r="FP79" s="16" t="s">
        <v>541</v>
      </c>
      <c r="FQ79" s="16" t="s">
        <v>542</v>
      </c>
      <c r="FR79" s="16" t="s">
        <v>543</v>
      </c>
      <c r="FS79" s="16" t="s">
        <v>544</v>
      </c>
      <c r="FT79" s="16" t="s">
        <v>545</v>
      </c>
      <c r="FU79" s="16" t="s">
        <v>546</v>
      </c>
      <c r="FV79" s="16" t="s">
        <v>547</v>
      </c>
      <c r="FW79" s="16" t="s">
        <v>548</v>
      </c>
      <c r="FX79" s="16" t="s">
        <v>550</v>
      </c>
      <c r="FY79" s="16" t="s">
        <v>552</v>
      </c>
      <c r="FZ79" s="16" t="s">
        <v>553</v>
      </c>
      <c r="GA79" s="16" t="s">
        <v>558</v>
      </c>
      <c r="GB79" s="16" t="s">
        <v>559</v>
      </c>
      <c r="GC79" s="16" t="s">
        <v>594</v>
      </c>
      <c r="GD79" s="16" t="s">
        <v>595</v>
      </c>
      <c r="GE79" s="16" t="s">
        <v>596</v>
      </c>
      <c r="GF79" s="16" t="s">
        <v>597</v>
      </c>
      <c r="GG79" s="16" t="s">
        <v>598</v>
      </c>
      <c r="GH79" s="16" t="s">
        <v>599</v>
      </c>
      <c r="GI79" s="16" t="s">
        <v>600</v>
      </c>
      <c r="GJ79" s="16" t="s">
        <v>601</v>
      </c>
      <c r="GK79" s="16" t="s">
        <v>602</v>
      </c>
      <c r="GL79" s="16" t="s">
        <v>614</v>
      </c>
      <c r="GM79" s="16" t="s">
        <v>615</v>
      </c>
      <c r="GN79" s="16" t="s">
        <v>616</v>
      </c>
      <c r="GO79" s="16" t="s">
        <v>617</v>
      </c>
      <c r="GP79" s="16" t="s">
        <v>618</v>
      </c>
      <c r="GQ79" s="16" t="s">
        <v>621</v>
      </c>
      <c r="GR79" s="16" t="s">
        <v>624</v>
      </c>
      <c r="GS79" s="16" t="s">
        <v>625</v>
      </c>
      <c r="GT79" s="16" t="s">
        <v>626</v>
      </c>
      <c r="GU79" s="16" t="s">
        <v>627</v>
      </c>
      <c r="GV79" s="15" t="s">
        <v>668</v>
      </c>
      <c r="GW79" s="15" t="s">
        <v>669</v>
      </c>
      <c r="GX79" s="15" t="s">
        <v>670</v>
      </c>
      <c r="GY79" s="15" t="s">
        <v>671</v>
      </c>
      <c r="GZ79" s="15" t="s">
        <v>672</v>
      </c>
      <c r="HA79" s="15" t="s">
        <v>673</v>
      </c>
      <c r="HB79" s="15" t="s">
        <v>674</v>
      </c>
      <c r="HC79" s="15" t="s">
        <v>675</v>
      </c>
      <c r="HD79" s="15" t="s">
        <v>676</v>
      </c>
      <c r="HE79" s="15" t="s">
        <v>677</v>
      </c>
      <c r="HF79" s="15" t="s">
        <v>678</v>
      </c>
      <c r="HG79" s="15" t="s">
        <v>679</v>
      </c>
      <c r="HH79" s="15" t="s">
        <v>680</v>
      </c>
      <c r="HI79" s="15" t="s">
        <v>681</v>
      </c>
      <c r="HJ79" s="15" t="s">
        <v>682</v>
      </c>
      <c r="HK79" s="15" t="s">
        <v>683</v>
      </c>
      <c r="HL79" s="15" t="s">
        <v>684</v>
      </c>
      <c r="HM79" s="15" t="s">
        <v>685</v>
      </c>
      <c r="HN79" s="15" t="s">
        <v>686</v>
      </c>
      <c r="HO79" s="15" t="s">
        <v>687</v>
      </c>
      <c r="HP79" s="15" t="s">
        <v>688</v>
      </c>
      <c r="HQ79" s="15" t="s">
        <v>689</v>
      </c>
      <c r="HR79" s="15" t="s">
        <v>690</v>
      </c>
      <c r="HS79" s="15" t="s">
        <v>693</v>
      </c>
      <c r="HT79" s="15" t="s">
        <v>694</v>
      </c>
      <c r="HU79" s="15" t="s">
        <v>695</v>
      </c>
      <c r="HV79" s="15" t="s">
        <v>696</v>
      </c>
      <c r="HW79" s="15" t="s">
        <v>697</v>
      </c>
      <c r="HX79" s="15" t="s">
        <v>698</v>
      </c>
      <c r="HY79" s="15" t="s">
        <v>699</v>
      </c>
      <c r="HZ79" s="15" t="s">
        <v>700</v>
      </c>
      <c r="IA79" s="15" t="s">
        <v>701</v>
      </c>
      <c r="IB79" s="15" t="s">
        <v>706</v>
      </c>
      <c r="IC79" s="15" t="s">
        <v>707</v>
      </c>
      <c r="ID79" s="15" t="s">
        <v>709</v>
      </c>
      <c r="IE79" s="15" t="s">
        <v>711</v>
      </c>
      <c r="IF79" s="15" t="s">
        <v>712</v>
      </c>
      <c r="IG79" s="15" t="s">
        <v>713</v>
      </c>
      <c r="IH79" s="15" t="s">
        <v>717</v>
      </c>
      <c r="II79" s="15" t="s">
        <v>718</v>
      </c>
      <c r="IJ79" s="15" t="s">
        <v>719</v>
      </c>
      <c r="IK79" s="15" t="s">
        <v>720</v>
      </c>
      <c r="IL79" s="15" t="s">
        <v>721</v>
      </c>
      <c r="IM79" s="15" t="s">
        <v>722</v>
      </c>
      <c r="IN79" s="15" t="s">
        <v>723</v>
      </c>
      <c r="IO79" s="15" t="s">
        <v>724</v>
      </c>
      <c r="IP79" s="15" t="s">
        <v>725</v>
      </c>
      <c r="IQ79" s="15" t="s">
        <v>727</v>
      </c>
      <c r="IR79" s="15" t="s">
        <v>767</v>
      </c>
      <c r="IS79" s="15" t="s">
        <v>768</v>
      </c>
      <c r="IT79" s="15" t="s">
        <v>771</v>
      </c>
      <c r="IU79" s="15" t="s">
        <v>772</v>
      </c>
      <c r="IV79" s="15" t="s">
        <v>773</v>
      </c>
      <c r="IW79" s="15" t="s">
        <v>774</v>
      </c>
      <c r="IX79" s="15" t="s">
        <v>775</v>
      </c>
      <c r="IY79" s="15" t="s">
        <v>776</v>
      </c>
      <c r="IZ79" s="15" t="s">
        <v>778</v>
      </c>
      <c r="JA79" s="15" t="s">
        <v>777</v>
      </c>
      <c r="JB79" s="15" t="s">
        <v>779</v>
      </c>
      <c r="JC79" s="15" t="s">
        <v>780</v>
      </c>
      <c r="JD79" s="15" t="s">
        <v>781</v>
      </c>
      <c r="JE79" s="15" t="s">
        <v>783</v>
      </c>
      <c r="JF79" s="15" t="s">
        <v>784</v>
      </c>
      <c r="JG79" s="15" t="s">
        <v>785</v>
      </c>
      <c r="JH79" s="15" t="s">
        <v>786</v>
      </c>
      <c r="JI79" s="15" t="s">
        <v>789</v>
      </c>
      <c r="JJ79" s="15" t="s">
        <v>790</v>
      </c>
      <c r="JK79" s="15" t="s">
        <v>791</v>
      </c>
      <c r="JL79" s="15" t="s">
        <v>792</v>
      </c>
      <c r="JM79" s="15" t="s">
        <v>793</v>
      </c>
      <c r="JN79" s="15" t="s">
        <v>794</v>
      </c>
      <c r="JO79" s="15" t="s">
        <v>802</v>
      </c>
      <c r="JP79" s="15" t="s">
        <v>803</v>
      </c>
      <c r="JQ79" s="15" t="s">
        <v>804</v>
      </c>
      <c r="JR79" s="15" t="s">
        <v>805</v>
      </c>
      <c r="JS79" s="15" t="s">
        <v>807</v>
      </c>
      <c r="JT79" s="15" t="s">
        <v>808</v>
      </c>
      <c r="JU79" s="15" t="s">
        <v>809</v>
      </c>
      <c r="JV79" s="15" t="s">
        <v>810</v>
      </c>
      <c r="JW79" s="15" t="s">
        <v>811</v>
      </c>
      <c r="JX79" s="15" t="s">
        <v>814</v>
      </c>
      <c r="JY79" s="15" t="s">
        <v>815</v>
      </c>
      <c r="JZ79" s="15" t="s">
        <v>816</v>
      </c>
      <c r="KA79" s="15" t="s">
        <v>817</v>
      </c>
      <c r="KB79" s="15" t="s">
        <v>818</v>
      </c>
      <c r="KC79" s="15" t="s">
        <v>819</v>
      </c>
      <c r="KD79" s="15" t="s">
        <v>820</v>
      </c>
      <c r="KE79" s="15" t="s">
        <v>821</v>
      </c>
      <c r="KF79" s="15" t="s">
        <v>852</v>
      </c>
      <c r="KG79" s="15" t="s">
        <v>853</v>
      </c>
      <c r="KH79" s="15" t="s">
        <v>857</v>
      </c>
      <c r="KI79" s="15" t="s">
        <v>858</v>
      </c>
      <c r="KJ79" s="15" t="s">
        <v>859</v>
      </c>
      <c r="KK79" s="15" t="s">
        <v>860</v>
      </c>
      <c r="KL79" s="15" t="s">
        <v>861</v>
      </c>
      <c r="KM79" s="15" t="s">
        <v>862</v>
      </c>
      <c r="KN79" s="15" t="s">
        <v>863</v>
      </c>
      <c r="KO79" s="15" t="s">
        <v>864</v>
      </c>
      <c r="KP79" s="15" t="s">
        <v>865</v>
      </c>
      <c r="KQ79" s="15" t="s">
        <v>867</v>
      </c>
      <c r="KR79" s="15" t="s">
        <v>871</v>
      </c>
      <c r="KS79" s="15" t="s">
        <v>872</v>
      </c>
      <c r="KT79" s="15" t="s">
        <v>873</v>
      </c>
      <c r="KU79" s="15" t="s">
        <v>874</v>
      </c>
      <c r="KV79" s="15" t="s">
        <v>875</v>
      </c>
      <c r="KW79" s="15" t="s">
        <v>876</v>
      </c>
      <c r="KX79" s="15" t="s">
        <v>877</v>
      </c>
      <c r="KY79" s="15" t="s">
        <v>878</v>
      </c>
      <c r="KZ79" s="15" t="s">
        <v>879</v>
      </c>
      <c r="LA79" s="15" t="s">
        <v>880</v>
      </c>
      <c r="LB79" s="15" t="s">
        <v>883</v>
      </c>
      <c r="LC79" s="15" t="s">
        <v>884</v>
      </c>
      <c r="LD79" s="15" t="s">
        <v>885</v>
      </c>
      <c r="LE79" s="15" t="s">
        <v>886</v>
      </c>
      <c r="LF79" s="15" t="s">
        <v>887</v>
      </c>
      <c r="LG79" s="15" t="s">
        <v>888</v>
      </c>
      <c r="LH79" s="15" t="s">
        <v>889</v>
      </c>
      <c r="LI79" s="15" t="s">
        <v>890</v>
      </c>
      <c r="LJ79" s="15" t="s">
        <v>891</v>
      </c>
      <c r="LK79" s="15" t="s">
        <v>914</v>
      </c>
      <c r="LL79" s="15" t="s">
        <v>915</v>
      </c>
      <c r="LM79" s="15" t="s">
        <v>916</v>
      </c>
      <c r="LN79" s="15" t="s">
        <v>918</v>
      </c>
      <c r="LO79" s="15" t="s">
        <v>919</v>
      </c>
      <c r="LP79" s="15" t="s">
        <v>920</v>
      </c>
      <c r="LQ79" s="15" t="s">
        <v>921</v>
      </c>
      <c r="LR79" s="15" t="s">
        <v>922</v>
      </c>
      <c r="LS79" s="15" t="s">
        <v>923</v>
      </c>
      <c r="LT79" s="15" t="s">
        <v>924</v>
      </c>
      <c r="LU79" s="15" t="s">
        <v>925</v>
      </c>
      <c r="LV79" s="15" t="s">
        <v>926</v>
      </c>
      <c r="LW79" s="15" t="s">
        <v>927</v>
      </c>
      <c r="LX79" s="15" t="s">
        <v>928</v>
      </c>
      <c r="LY79" s="15" t="s">
        <v>929</v>
      </c>
      <c r="LZ79" s="15" t="s">
        <v>930</v>
      </c>
      <c r="MA79" s="15" t="s">
        <v>932</v>
      </c>
      <c r="MB79" s="15" t="s">
        <v>933</v>
      </c>
      <c r="MC79" s="15" t="s">
        <v>934</v>
      </c>
      <c r="MD79" s="15" t="s">
        <v>965</v>
      </c>
      <c r="ME79" s="15" t="s">
        <v>966</v>
      </c>
      <c r="MF79" s="15" t="s">
        <v>967</v>
      </c>
      <c r="MG79" s="15" t="s">
        <v>5</v>
      </c>
      <c r="MH79" s="15" t="s">
        <v>6</v>
      </c>
      <c r="MI79" s="15" t="s">
        <v>7</v>
      </c>
      <c r="MJ79" s="15" t="s">
        <v>17</v>
      </c>
      <c r="MK79" s="15" t="s">
        <v>970</v>
      </c>
      <c r="ML79" s="15" t="s">
        <v>20</v>
      </c>
      <c r="MM79" s="15" t="s">
        <v>21</v>
      </c>
      <c r="MN79" s="15" t="s">
        <v>28</v>
      </c>
      <c r="MO79" s="15" t="s">
        <v>30</v>
      </c>
      <c r="MP79" s="15" t="s">
        <v>34</v>
      </c>
      <c r="MQ79" s="15" t="s">
        <v>972</v>
      </c>
      <c r="MR79" s="15" t="s">
        <v>38</v>
      </c>
      <c r="MS79" s="15" t="s">
        <v>39</v>
      </c>
      <c r="MT79" s="15" t="s">
        <v>49</v>
      </c>
      <c r="MU79" s="15" t="s">
        <v>50</v>
      </c>
      <c r="MV79" s="15" t="s">
        <v>51</v>
      </c>
      <c r="MW79" s="15" t="s">
        <v>973</v>
      </c>
      <c r="MX79" s="15" t="s">
        <v>52</v>
      </c>
      <c r="MY79" s="15" t="s">
        <v>63</v>
      </c>
      <c r="MZ79" s="15" t="s">
        <v>975</v>
      </c>
      <c r="NA79" s="15" t="s">
        <v>64</v>
      </c>
      <c r="NB79" s="15" t="s">
        <v>65</v>
      </c>
      <c r="NC79" s="15" t="s">
        <v>68</v>
      </c>
      <c r="ND79" s="15" t="s">
        <v>71</v>
      </c>
      <c r="NE79" s="15" t="s">
        <v>73</v>
      </c>
      <c r="NF79" s="15" t="s">
        <v>74</v>
      </c>
      <c r="NG79" s="15" t="s">
        <v>75</v>
      </c>
      <c r="NH79" s="15" t="s">
        <v>81</v>
      </c>
      <c r="NI79" s="15" t="s">
        <v>82</v>
      </c>
      <c r="NJ79" s="15" t="s">
        <v>980</v>
      </c>
      <c r="NK79" s="15" t="s">
        <v>83</v>
      </c>
      <c r="NL79" s="15" t="s">
        <v>84</v>
      </c>
      <c r="NM79" s="15" t="s">
        <v>88</v>
      </c>
      <c r="NN79" s="15" t="s">
        <v>89</v>
      </c>
      <c r="NO79" s="15" t="s">
        <v>90</v>
      </c>
      <c r="NP79" s="15" t="s">
        <v>91</v>
      </c>
      <c r="NQ79" s="15" t="s">
        <v>93</v>
      </c>
      <c r="NR79" s="15" t="s">
        <v>94</v>
      </c>
      <c r="NS79" s="15" t="s">
        <v>95</v>
      </c>
      <c r="NT79" s="15" t="s">
        <v>98</v>
      </c>
      <c r="NU79" s="15" t="s">
        <v>99</v>
      </c>
      <c r="NV79" s="15" t="s">
        <v>101</v>
      </c>
      <c r="NW79" s="15" t="s">
        <v>100</v>
      </c>
      <c r="NX79" s="15" t="s">
        <v>1011</v>
      </c>
      <c r="NY79" s="15" t="s">
        <v>102</v>
      </c>
      <c r="NZ79" s="15" t="s">
        <v>113</v>
      </c>
      <c r="OA79" s="15" t="s">
        <v>116</v>
      </c>
      <c r="OB79" s="15" t="s">
        <v>124</v>
      </c>
      <c r="OC79" s="15" t="s">
        <v>128</v>
      </c>
      <c r="OD79" s="15" t="s">
        <v>129</v>
      </c>
      <c r="OE79" s="15" t="s">
        <v>130</v>
      </c>
      <c r="OF79" s="15" t="s">
        <v>131</v>
      </c>
      <c r="OG79" s="15" t="s">
        <v>1055</v>
      </c>
      <c r="OH79" s="15" t="s">
        <v>133</v>
      </c>
      <c r="OI79" s="15" t="s">
        <v>134</v>
      </c>
      <c r="OJ79" s="15" t="s">
        <v>135</v>
      </c>
      <c r="OK79" s="15" t="s">
        <v>136</v>
      </c>
      <c r="OL79" s="15" t="s">
        <v>1056</v>
      </c>
      <c r="OM79" s="15" t="s">
        <v>137</v>
      </c>
      <c r="ON79" s="15" t="s">
        <v>157</v>
      </c>
      <c r="OO79" s="15" t="s">
        <v>159</v>
      </c>
      <c r="OP79" s="15" t="s">
        <v>1057</v>
      </c>
      <c r="OQ79" s="15" t="s">
        <v>167</v>
      </c>
      <c r="OR79" s="15" t="s">
        <v>168</v>
      </c>
      <c r="OS79" s="15" t="s">
        <v>169</v>
      </c>
      <c r="OT79" s="15" t="s">
        <v>170</v>
      </c>
      <c r="OU79" s="15" t="s">
        <v>172</v>
      </c>
      <c r="OV79" s="15" t="s">
        <v>193</v>
      </c>
      <c r="OW79" s="15" t="s">
        <v>1061</v>
      </c>
      <c r="OX79" s="15" t="s">
        <v>266</v>
      </c>
      <c r="OY79" s="15" t="s">
        <v>267</v>
      </c>
      <c r="OZ79" s="15" t="s">
        <v>269</v>
      </c>
      <c r="PA79" s="297" t="s">
        <v>271</v>
      </c>
      <c r="PB79" s="15" t="s">
        <v>273</v>
      </c>
      <c r="PC79" s="15" t="s">
        <v>1063</v>
      </c>
      <c r="PD79" s="15" t="s">
        <v>296</v>
      </c>
      <c r="PE79" s="15" t="s">
        <v>297</v>
      </c>
      <c r="PF79" s="15" t="s">
        <v>300</v>
      </c>
      <c r="PG79" s="15" t="s">
        <v>301</v>
      </c>
      <c r="PH79" s="15" t="s">
        <v>302</v>
      </c>
      <c r="PI79" s="15" t="s">
        <v>305</v>
      </c>
      <c r="PJ79" s="15" t="s">
        <v>309</v>
      </c>
      <c r="PK79" s="15" t="s">
        <v>1066</v>
      </c>
      <c r="PL79" s="15" t="s">
        <v>313</v>
      </c>
      <c r="PM79" s="15" t="s">
        <v>314</v>
      </c>
      <c r="PN79" s="15" t="s">
        <v>332</v>
      </c>
      <c r="PO79" s="15" t="s">
        <v>333</v>
      </c>
      <c r="PP79" s="15" t="s">
        <v>336</v>
      </c>
      <c r="PQ79" s="15" t="s">
        <v>338</v>
      </c>
      <c r="PR79" s="15" t="s">
        <v>339</v>
      </c>
      <c r="PS79" s="15" t="s">
        <v>340</v>
      </c>
      <c r="PT79" s="15" t="s">
        <v>1067</v>
      </c>
      <c r="PU79" s="15" t="s">
        <v>341</v>
      </c>
      <c r="PV79" s="15" t="s">
        <v>343</v>
      </c>
      <c r="PW79" s="15" t="s">
        <v>342</v>
      </c>
      <c r="PX79" s="15" t="s">
        <v>1101</v>
      </c>
      <c r="PY79" s="15" t="s">
        <v>345</v>
      </c>
      <c r="PZ79" s="15" t="s">
        <v>346</v>
      </c>
      <c r="QA79" s="15" t="s">
        <v>347</v>
      </c>
      <c r="QB79" s="15" t="s">
        <v>348</v>
      </c>
      <c r="QC79" s="15" t="s">
        <v>1102</v>
      </c>
      <c r="QD79" s="15" t="s">
        <v>349</v>
      </c>
      <c r="QE79" s="15" t="s">
        <v>1106</v>
      </c>
      <c r="QF79" s="15" t="s">
        <v>351</v>
      </c>
      <c r="QG79" s="15" t="s">
        <v>352</v>
      </c>
      <c r="QH79" s="15" t="s">
        <v>353</v>
      </c>
      <c r="QI79" s="15" t="s">
        <v>1107</v>
      </c>
      <c r="QJ79" s="15" t="s">
        <v>354</v>
      </c>
      <c r="QK79" s="15" t="s">
        <v>355</v>
      </c>
      <c r="QL79" s="15" t="s">
        <v>357</v>
      </c>
      <c r="QM79" s="15" t="s">
        <v>358</v>
      </c>
      <c r="QN79" s="15" t="s">
        <v>1111</v>
      </c>
      <c r="QO79" s="15" t="s">
        <v>361</v>
      </c>
      <c r="QP79" s="15" t="s">
        <v>362</v>
      </c>
      <c r="QQ79" s="15" t="s">
        <v>363</v>
      </c>
      <c r="QR79" s="15" t="s">
        <v>1113</v>
      </c>
      <c r="QS79" s="15" t="s">
        <v>366</v>
      </c>
      <c r="QT79" s="15" t="s">
        <v>367</v>
      </c>
      <c r="QU79" s="15" t="s">
        <v>368</v>
      </c>
      <c r="QV79" s="15" t="s">
        <v>369</v>
      </c>
      <c r="QW79" s="15" t="s">
        <v>1116</v>
      </c>
      <c r="QX79" s="15" t="s">
        <v>386</v>
      </c>
      <c r="QY79" s="15" t="s">
        <v>387</v>
      </c>
      <c r="QZ79" s="15" t="s">
        <v>389</v>
      </c>
      <c r="RA79" s="15" t="s">
        <v>1117</v>
      </c>
      <c r="RB79" s="15" t="s">
        <v>390</v>
      </c>
      <c r="RC79" s="15" t="s">
        <v>392</v>
      </c>
      <c r="RD79" s="15" t="s">
        <v>393</v>
      </c>
      <c r="RE79" s="15" t="s">
        <v>1147</v>
      </c>
      <c r="RF79" s="15" t="s">
        <v>394</v>
      </c>
      <c r="RG79" s="15" t="s">
        <v>396</v>
      </c>
      <c r="RH79" s="15" t="s">
        <v>398</v>
      </c>
      <c r="RI79" s="15" t="s">
        <v>399</v>
      </c>
      <c r="RJ79" s="15" t="s">
        <v>400</v>
      </c>
      <c r="RK79" s="15" t="s">
        <v>1152</v>
      </c>
      <c r="RL79" s="15" t="s">
        <v>401</v>
      </c>
      <c r="RM79" s="15" t="s">
        <v>424</v>
      </c>
      <c r="RN79" s="15" t="s">
        <v>425</v>
      </c>
      <c r="RO79" s="15" t="s">
        <v>426</v>
      </c>
      <c r="RP79" s="15" t="s">
        <v>1154</v>
      </c>
      <c r="RQ79" s="15" t="s">
        <v>427</v>
      </c>
      <c r="RR79" s="15" t="s">
        <v>428</v>
      </c>
      <c r="RS79" s="15" t="s">
        <v>429</v>
      </c>
      <c r="RT79" s="15" t="s">
        <v>430</v>
      </c>
      <c r="RU79" s="15" t="s">
        <v>432</v>
      </c>
      <c r="RV79" s="15" t="s">
        <v>1157</v>
      </c>
      <c r="RW79" s="15" t="s">
        <v>433</v>
      </c>
      <c r="RX79" s="15" t="s">
        <v>434</v>
      </c>
      <c r="RY79" s="15" t="s">
        <v>435</v>
      </c>
      <c r="RZ79" s="15" t="s">
        <v>436</v>
      </c>
      <c r="SA79" s="15" t="s">
        <v>437</v>
      </c>
      <c r="SB79" s="15" t="s">
        <v>439</v>
      </c>
      <c r="SC79" s="15" t="s">
        <v>440</v>
      </c>
      <c r="SD79" s="15" t="s">
        <v>441</v>
      </c>
      <c r="SE79" s="15" t="s">
        <v>1158</v>
      </c>
      <c r="SF79" s="15" t="s">
        <v>442</v>
      </c>
      <c r="SG79" s="15" t="s">
        <v>443</v>
      </c>
      <c r="SH79" s="15" t="s">
        <v>444</v>
      </c>
      <c r="SI79" s="15" t="s">
        <v>471</v>
      </c>
      <c r="SJ79" s="15" t="s">
        <v>472</v>
      </c>
      <c r="SK79" s="15" t="s">
        <v>473</v>
      </c>
      <c r="SL79" s="15" t="s">
        <v>1195</v>
      </c>
      <c r="SM79" s="15" t="s">
        <v>474</v>
      </c>
      <c r="SN79" s="15" t="s">
        <v>475</v>
      </c>
      <c r="SO79" s="15" t="s">
        <v>477</v>
      </c>
      <c r="SP79" s="15" t="s">
        <v>478</v>
      </c>
      <c r="SQ79" s="15" t="s">
        <v>479</v>
      </c>
      <c r="SR79" s="15" t="s">
        <v>480</v>
      </c>
      <c r="SS79" s="15" t="s">
        <v>481</v>
      </c>
      <c r="ST79" s="15" t="s">
        <v>482</v>
      </c>
      <c r="SU79" s="15" t="s">
        <v>483</v>
      </c>
      <c r="SV79" s="15" t="s">
        <v>485</v>
      </c>
      <c r="SW79" s="15" t="s">
        <v>486</v>
      </c>
      <c r="SX79" s="15" t="s">
        <v>487</v>
      </c>
      <c r="SY79" s="15" t="s">
        <v>488</v>
      </c>
      <c r="SZ79" s="15" t="s">
        <v>489</v>
      </c>
      <c r="TA79" s="15" t="s">
        <v>490</v>
      </c>
      <c r="TB79" s="15" t="s">
        <v>491</v>
      </c>
      <c r="TC79" s="15" t="s">
        <v>1201</v>
      </c>
      <c r="TD79" s="15" t="s">
        <v>495</v>
      </c>
      <c r="TE79" s="15" t="s">
        <v>496</v>
      </c>
      <c r="TF79" s="15" t="s">
        <v>497</v>
      </c>
      <c r="TG79" s="15" t="s">
        <v>501</v>
      </c>
      <c r="TH79" s="15" t="s">
        <v>502</v>
      </c>
      <c r="TI79" s="15" t="s">
        <v>503</v>
      </c>
      <c r="TJ79" s="15" t="s">
        <v>531</v>
      </c>
      <c r="TK79" s="15" t="s">
        <v>534</v>
      </c>
      <c r="TL79" s="15" t="s">
        <v>535</v>
      </c>
      <c r="TM79" s="15" t="s">
        <v>536</v>
      </c>
      <c r="TN79" s="15" t="s">
        <v>537</v>
      </c>
      <c r="TO79" s="15" t="s">
        <v>538</v>
      </c>
      <c r="TP79" s="15" t="s">
        <v>539</v>
      </c>
      <c r="TQ79" s="15" t="s">
        <v>541</v>
      </c>
      <c r="TR79" s="15" t="s">
        <v>542</v>
      </c>
      <c r="TS79" s="15" t="s">
        <v>543</v>
      </c>
      <c r="TT79" s="15" t="s">
        <v>544</v>
      </c>
      <c r="TU79" s="15" t="s">
        <v>545</v>
      </c>
      <c r="TV79" s="15" t="s">
        <v>546</v>
      </c>
      <c r="TW79" s="15" t="s">
        <v>547</v>
      </c>
      <c r="TX79" s="15" t="s">
        <v>548</v>
      </c>
      <c r="TY79" s="15" t="s">
        <v>550</v>
      </c>
      <c r="TZ79" s="15" t="s">
        <v>552</v>
      </c>
      <c r="UA79" s="15" t="s">
        <v>553</v>
      </c>
      <c r="UB79" s="15" t="s">
        <v>558</v>
      </c>
      <c r="UC79" s="15" t="s">
        <v>559</v>
      </c>
      <c r="UD79" s="15" t="s">
        <v>594</v>
      </c>
      <c r="UE79" s="15" t="s">
        <v>595</v>
      </c>
      <c r="UF79" s="15" t="s">
        <v>596</v>
      </c>
      <c r="UG79" s="15" t="s">
        <v>597</v>
      </c>
      <c r="UH79" s="15" t="s">
        <v>598</v>
      </c>
      <c r="UI79" s="15" t="s">
        <v>599</v>
      </c>
      <c r="UJ79" s="15" t="s">
        <v>600</v>
      </c>
      <c r="UK79" s="15" t="s">
        <v>601</v>
      </c>
      <c r="UL79" s="15" t="s">
        <v>602</v>
      </c>
      <c r="UM79" s="15" t="s">
        <v>614</v>
      </c>
      <c r="UN79" s="15" t="s">
        <v>615</v>
      </c>
      <c r="UO79" s="15" t="s">
        <v>616</v>
      </c>
      <c r="UP79" s="15" t="s">
        <v>617</v>
      </c>
      <c r="UQ79" s="15" t="s">
        <v>1264</v>
      </c>
      <c r="UR79" s="15" t="s">
        <v>618</v>
      </c>
      <c r="US79" s="15" t="s">
        <v>621</v>
      </c>
      <c r="UT79" s="15" t="s">
        <v>624</v>
      </c>
      <c r="UU79" s="15" t="s">
        <v>625</v>
      </c>
      <c r="UV79" s="15" t="s">
        <v>626</v>
      </c>
      <c r="UW79" s="15" t="s">
        <v>627</v>
      </c>
      <c r="UX79" s="15" t="s">
        <v>668</v>
      </c>
      <c r="UY79" s="15" t="s">
        <v>669</v>
      </c>
      <c r="UZ79" s="15" t="s">
        <v>670</v>
      </c>
      <c r="VA79" s="15" t="s">
        <v>671</v>
      </c>
      <c r="VB79" s="15" t="s">
        <v>672</v>
      </c>
      <c r="VC79" s="15" t="s">
        <v>673</v>
      </c>
      <c r="VD79" s="15" t="s">
        <v>674</v>
      </c>
      <c r="VE79" s="15" t="s">
        <v>675</v>
      </c>
      <c r="VF79" s="15" t="s">
        <v>676</v>
      </c>
      <c r="VG79" s="15" t="s">
        <v>677</v>
      </c>
      <c r="VH79" s="15" t="s">
        <v>678</v>
      </c>
      <c r="VI79" s="15" t="s">
        <v>679</v>
      </c>
      <c r="VJ79" s="15" t="s">
        <v>680</v>
      </c>
      <c r="VK79" s="15" t="s">
        <v>681</v>
      </c>
      <c r="VL79" s="15" t="s">
        <v>682</v>
      </c>
      <c r="VM79" s="15" t="s">
        <v>683</v>
      </c>
      <c r="VN79" s="15" t="s">
        <v>684</v>
      </c>
      <c r="VO79" s="15" t="s">
        <v>685</v>
      </c>
      <c r="VP79" s="15" t="s">
        <v>686</v>
      </c>
      <c r="VQ79" s="15" t="s">
        <v>687</v>
      </c>
      <c r="VR79" s="15" t="s">
        <v>688</v>
      </c>
      <c r="VS79" s="15" t="s">
        <v>689</v>
      </c>
      <c r="VT79" s="15" t="s">
        <v>690</v>
      </c>
      <c r="VU79" s="15" t="s">
        <v>693</v>
      </c>
      <c r="VV79" s="15" t="s">
        <v>694</v>
      </c>
      <c r="VW79" s="15" t="s">
        <v>695</v>
      </c>
      <c r="VX79" s="15" t="s">
        <v>696</v>
      </c>
      <c r="VY79" s="15" t="s">
        <v>697</v>
      </c>
      <c r="VZ79" s="15" t="s">
        <v>698</v>
      </c>
      <c r="WA79" s="15" t="s">
        <v>699</v>
      </c>
      <c r="WB79" s="15" t="s">
        <v>700</v>
      </c>
      <c r="WC79" s="15" t="s">
        <v>701</v>
      </c>
      <c r="WD79" s="15" t="s">
        <v>706</v>
      </c>
      <c r="WE79" s="15" t="s">
        <v>707</v>
      </c>
      <c r="WF79" s="15" t="s">
        <v>709</v>
      </c>
      <c r="WG79" s="15" t="s">
        <v>711</v>
      </c>
      <c r="WH79" s="15" t="s">
        <v>712</v>
      </c>
      <c r="WI79" s="15" t="s">
        <v>713</v>
      </c>
      <c r="WJ79" s="15" t="s">
        <v>717</v>
      </c>
      <c r="WK79" s="15" t="s">
        <v>718</v>
      </c>
      <c r="WL79" s="15" t="s">
        <v>719</v>
      </c>
      <c r="WM79" s="15" t="s">
        <v>720</v>
      </c>
      <c r="WN79" s="15" t="s">
        <v>721</v>
      </c>
      <c r="WO79" s="15" t="s">
        <v>722</v>
      </c>
      <c r="WP79" s="15" t="s">
        <v>723</v>
      </c>
      <c r="WQ79" s="15" t="s">
        <v>724</v>
      </c>
      <c r="WR79" s="15" t="s">
        <v>725</v>
      </c>
      <c r="WS79" s="15" t="s">
        <v>727</v>
      </c>
      <c r="WT79" s="15" t="s">
        <v>767</v>
      </c>
      <c r="WU79" s="15" t="s">
        <v>768</v>
      </c>
      <c r="WV79" s="15" t="s">
        <v>771</v>
      </c>
      <c r="WW79" s="15" t="s">
        <v>772</v>
      </c>
      <c r="WX79" s="15" t="s">
        <v>773</v>
      </c>
      <c r="WY79" s="15" t="s">
        <v>774</v>
      </c>
      <c r="WZ79" s="15" t="s">
        <v>775</v>
      </c>
      <c r="XA79" s="15" t="s">
        <v>776</v>
      </c>
      <c r="XB79" s="15" t="s">
        <v>778</v>
      </c>
      <c r="XC79" s="15" t="s">
        <v>777</v>
      </c>
      <c r="XD79" s="15" t="s">
        <v>779</v>
      </c>
      <c r="XE79" s="15" t="s">
        <v>780</v>
      </c>
      <c r="XF79" s="15" t="s">
        <v>781</v>
      </c>
      <c r="XG79" s="15" t="s">
        <v>783</v>
      </c>
      <c r="XH79" s="15" t="s">
        <v>784</v>
      </c>
      <c r="XI79" s="15" t="s">
        <v>785</v>
      </c>
      <c r="XJ79" s="15" t="s">
        <v>786</v>
      </c>
      <c r="XK79" s="15" t="s">
        <v>789</v>
      </c>
      <c r="XL79" s="15" t="s">
        <v>790</v>
      </c>
      <c r="XM79" s="15" t="s">
        <v>791</v>
      </c>
      <c r="XN79" s="15" t="s">
        <v>792</v>
      </c>
      <c r="XO79" s="15" t="s">
        <v>793</v>
      </c>
      <c r="XP79" s="15" t="s">
        <v>794</v>
      </c>
      <c r="XQ79" s="15" t="s">
        <v>802</v>
      </c>
      <c r="XR79" s="15" t="s">
        <v>803</v>
      </c>
      <c r="XS79" s="15" t="s">
        <v>804</v>
      </c>
      <c r="XT79" s="15" t="s">
        <v>805</v>
      </c>
      <c r="XU79" s="15" t="s">
        <v>807</v>
      </c>
      <c r="XV79" s="15" t="s">
        <v>808</v>
      </c>
      <c r="XW79" s="15" t="s">
        <v>809</v>
      </c>
      <c r="XX79" s="15" t="s">
        <v>810</v>
      </c>
      <c r="XY79" s="15" t="s">
        <v>811</v>
      </c>
      <c r="XZ79" s="15" t="s">
        <v>814</v>
      </c>
      <c r="YA79" s="15" t="s">
        <v>815</v>
      </c>
      <c r="YB79" s="15" t="s">
        <v>816</v>
      </c>
      <c r="YC79" s="15" t="s">
        <v>817</v>
      </c>
      <c r="YD79" s="15" t="s">
        <v>818</v>
      </c>
      <c r="YE79" s="15" t="s">
        <v>819</v>
      </c>
      <c r="YF79" s="15" t="s">
        <v>820</v>
      </c>
      <c r="YG79" s="15" t="s">
        <v>821</v>
      </c>
      <c r="YH79" s="15" t="s">
        <v>852</v>
      </c>
      <c r="YI79" s="15" t="s">
        <v>853</v>
      </c>
      <c r="YJ79" s="15" t="s">
        <v>857</v>
      </c>
      <c r="YK79" s="15" t="s">
        <v>858</v>
      </c>
      <c r="YL79" s="15" t="s">
        <v>859</v>
      </c>
      <c r="YM79" s="15" t="s">
        <v>860</v>
      </c>
      <c r="YN79" s="15" t="s">
        <v>861</v>
      </c>
      <c r="YO79" s="15" t="s">
        <v>862</v>
      </c>
      <c r="YP79" s="15" t="s">
        <v>863</v>
      </c>
      <c r="YQ79" s="15" t="s">
        <v>864</v>
      </c>
      <c r="YR79" s="15" t="s">
        <v>865</v>
      </c>
      <c r="YS79" s="15" t="s">
        <v>867</v>
      </c>
      <c r="YT79" s="15" t="s">
        <v>871</v>
      </c>
      <c r="YU79" s="15" t="s">
        <v>872</v>
      </c>
      <c r="YV79" s="15" t="s">
        <v>873</v>
      </c>
      <c r="YW79" s="15" t="s">
        <v>874</v>
      </c>
      <c r="YX79" s="15" t="s">
        <v>875</v>
      </c>
      <c r="YY79" s="15" t="s">
        <v>876</v>
      </c>
      <c r="YZ79" s="15" t="s">
        <v>877</v>
      </c>
      <c r="ZA79" s="15" t="s">
        <v>878</v>
      </c>
      <c r="ZB79" s="15" t="s">
        <v>879</v>
      </c>
      <c r="ZC79" s="15" t="s">
        <v>880</v>
      </c>
      <c r="ZD79" s="15" t="s">
        <v>883</v>
      </c>
      <c r="ZE79" s="15" t="s">
        <v>884</v>
      </c>
      <c r="ZF79" s="15" t="s">
        <v>885</v>
      </c>
      <c r="ZG79" s="15" t="s">
        <v>886</v>
      </c>
      <c r="ZH79" s="15" t="s">
        <v>887</v>
      </c>
      <c r="ZI79" s="15" t="s">
        <v>888</v>
      </c>
      <c r="ZJ79" s="15" t="s">
        <v>889</v>
      </c>
      <c r="ZK79" s="15" t="s">
        <v>890</v>
      </c>
      <c r="ZL79" s="15" t="s">
        <v>891</v>
      </c>
      <c r="ZM79" s="15" t="s">
        <v>914</v>
      </c>
      <c r="ZN79" s="15" t="s">
        <v>915</v>
      </c>
      <c r="ZO79" s="15" t="s">
        <v>916</v>
      </c>
      <c r="ZP79" s="15" t="s">
        <v>918</v>
      </c>
      <c r="ZQ79" s="15" t="s">
        <v>919</v>
      </c>
      <c r="ZR79" s="15" t="s">
        <v>920</v>
      </c>
      <c r="ZS79" s="15" t="s">
        <v>921</v>
      </c>
      <c r="ZT79" s="15" t="s">
        <v>922</v>
      </c>
      <c r="ZU79" s="15" t="s">
        <v>928</v>
      </c>
      <c r="ZV79" s="15" t="s">
        <v>75</v>
      </c>
      <c r="ZW79" s="15" t="s">
        <v>101</v>
      </c>
      <c r="ZX79" s="15" t="s">
        <v>113</v>
      </c>
      <c r="ZY79" s="15" t="s">
        <v>271</v>
      </c>
      <c r="ZZ79" s="15" t="s">
        <v>341</v>
      </c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9"/>
      <c r="ABB79" s="19"/>
      <c r="ABC79" s="19"/>
      <c r="ABD79" s="19"/>
      <c r="ABE79" s="19"/>
      <c r="ABF79" s="19"/>
      <c r="ABG79" s="19"/>
      <c r="ABH79" s="19" t="s">
        <v>79</v>
      </c>
      <c r="ABI79" s="19"/>
      <c r="ABJ79" s="38"/>
      <c r="ABK79" s="28"/>
      <c r="ABO79" s="28"/>
      <c r="ABP79" s="28" t="s">
        <v>608</v>
      </c>
      <c r="ABQ79" s="28"/>
      <c r="ABR79" s="28"/>
      <c r="ABS79"/>
      <c r="ABT79"/>
      <c r="ABU79"/>
      <c r="ABV79"/>
      <c r="ABW79"/>
      <c r="ABX79"/>
      <c r="ABY79" s="76"/>
      <c r="ABZ79" s="28"/>
      <c r="ACA79"/>
      <c r="ACB79"/>
      <c r="ACC79"/>
      <c r="ACD79"/>
      <c r="ACE79"/>
      <c r="ACF79"/>
      <c r="ACG79" s="76"/>
      <c r="ACH79" s="28"/>
      <c r="ACI79"/>
      <c r="ACJ79"/>
      <c r="ACK79"/>
      <c r="ACL79"/>
      <c r="ACM79"/>
      <c r="ACN79"/>
      <c r="ACO79" s="76"/>
      <c r="ACP79" s="28"/>
      <c r="ACQ79"/>
      <c r="ACR79"/>
      <c r="ACS79"/>
      <c r="ACT79"/>
      <c r="ACU79"/>
      <c r="ACV79"/>
      <c r="ACW79" s="76"/>
      <c r="ACX79" s="28"/>
      <c r="ACY79"/>
      <c r="ACZ79"/>
      <c r="ADA79"/>
      <c r="ADB79"/>
      <c r="ADC79"/>
      <c r="ADD79"/>
      <c r="ADE79" s="76"/>
      <c r="ADF79" s="28"/>
      <c r="ADG79"/>
      <c r="ADH79"/>
      <c r="ADI79"/>
      <c r="ADJ79"/>
      <c r="ADK79"/>
      <c r="ADL79"/>
      <c r="ADM79" s="76"/>
      <c r="ADN79" s="28"/>
      <c r="ADO79"/>
      <c r="ADP79"/>
      <c r="ADQ79"/>
      <c r="ADR79"/>
      <c r="ADS79"/>
      <c r="ADT79"/>
      <c r="ADU79" s="76"/>
      <c r="ADV79" s="28"/>
      <c r="ADW79"/>
      <c r="ADX79"/>
      <c r="ADY79"/>
      <c r="ADZ79"/>
      <c r="AEA79"/>
      <c r="AEB79"/>
      <c r="AEC79" s="76"/>
    </row>
    <row r="80" spans="1:817" x14ac:dyDescent="0.3">
      <c r="B80" s="9"/>
      <c r="C80" s="25"/>
      <c r="D80" s="237" t="s">
        <v>22</v>
      </c>
      <c r="E80" s="25"/>
      <c r="F80" s="56"/>
      <c r="G80" s="15">
        <v>540</v>
      </c>
      <c r="H80" s="15">
        <v>475</v>
      </c>
      <c r="I80" s="15">
        <v>540</v>
      </c>
      <c r="J80" s="15">
        <v>540</v>
      </c>
      <c r="K80" s="15">
        <v>540</v>
      </c>
      <c r="L80" s="15">
        <v>540</v>
      </c>
      <c r="M80" s="15">
        <v>540</v>
      </c>
      <c r="N80" s="15">
        <v>475</v>
      </c>
      <c r="O80" s="15">
        <v>540</v>
      </c>
      <c r="P80" s="15">
        <v>540</v>
      </c>
      <c r="Q80" s="15">
        <v>475</v>
      </c>
      <c r="R80" s="15">
        <v>475</v>
      </c>
      <c r="S80" s="15">
        <v>540</v>
      </c>
      <c r="T80" s="15">
        <v>540</v>
      </c>
      <c r="U80" s="15">
        <v>540</v>
      </c>
      <c r="V80" s="15">
        <v>540</v>
      </c>
      <c r="W80" s="15">
        <v>540</v>
      </c>
      <c r="X80" s="15">
        <v>540</v>
      </c>
      <c r="Y80" s="15">
        <v>475</v>
      </c>
      <c r="Z80" s="15">
        <v>540</v>
      </c>
      <c r="AA80" s="15">
        <v>540</v>
      </c>
      <c r="AB80" s="15">
        <v>540</v>
      </c>
      <c r="AC80" s="15">
        <v>540</v>
      </c>
      <c r="AD80" s="15">
        <v>540</v>
      </c>
      <c r="AE80" s="15">
        <v>540</v>
      </c>
      <c r="AF80" s="15">
        <v>540</v>
      </c>
      <c r="AG80" s="15">
        <v>610</v>
      </c>
      <c r="AH80" s="15">
        <v>610</v>
      </c>
      <c r="AI80" s="15">
        <v>610</v>
      </c>
      <c r="AJ80" s="15">
        <v>610</v>
      </c>
      <c r="AK80" s="15">
        <v>610</v>
      </c>
      <c r="AL80" s="15">
        <v>610</v>
      </c>
      <c r="AM80" s="15">
        <v>610</v>
      </c>
      <c r="AN80" s="15">
        <v>610</v>
      </c>
      <c r="AO80" s="15">
        <v>610</v>
      </c>
      <c r="AP80" s="15">
        <v>610</v>
      </c>
      <c r="AQ80" s="15">
        <v>610</v>
      </c>
      <c r="AR80" s="15">
        <v>610</v>
      </c>
      <c r="AS80" s="15">
        <v>690</v>
      </c>
      <c r="AT80" s="15">
        <v>610</v>
      </c>
      <c r="AU80" s="15">
        <v>610</v>
      </c>
      <c r="AV80" s="15">
        <v>610</v>
      </c>
      <c r="AW80" s="15">
        <v>690</v>
      </c>
      <c r="AX80" s="15">
        <v>690</v>
      </c>
      <c r="AY80" s="15">
        <v>690</v>
      </c>
      <c r="AZ80" s="15">
        <v>690</v>
      </c>
      <c r="BA80" s="15">
        <v>690</v>
      </c>
      <c r="BB80" s="15">
        <v>690</v>
      </c>
      <c r="BC80" s="15">
        <v>690</v>
      </c>
      <c r="BD80" s="15">
        <v>610</v>
      </c>
      <c r="BE80" s="15">
        <v>690</v>
      </c>
      <c r="BF80" s="15">
        <v>690</v>
      </c>
      <c r="BG80" s="15">
        <v>690</v>
      </c>
      <c r="BH80" s="15">
        <v>690</v>
      </c>
      <c r="BI80" s="15">
        <v>690</v>
      </c>
      <c r="BJ80" s="15">
        <v>690</v>
      </c>
      <c r="BK80" s="15">
        <v>690</v>
      </c>
      <c r="BL80" s="15">
        <v>690</v>
      </c>
      <c r="BM80" s="15">
        <v>690</v>
      </c>
      <c r="BN80" s="15">
        <v>690</v>
      </c>
      <c r="BO80" s="15">
        <v>690</v>
      </c>
      <c r="BP80" s="15">
        <v>690</v>
      </c>
      <c r="BQ80" s="15">
        <v>690</v>
      </c>
      <c r="BR80" s="15">
        <v>780</v>
      </c>
      <c r="BS80" s="15">
        <v>780</v>
      </c>
      <c r="BT80" s="15">
        <v>690</v>
      </c>
      <c r="BU80" s="15">
        <v>780</v>
      </c>
      <c r="BV80" s="15">
        <v>690</v>
      </c>
      <c r="BW80" s="15">
        <v>690</v>
      </c>
      <c r="BX80" s="15">
        <v>780</v>
      </c>
      <c r="BY80" s="15">
        <v>780</v>
      </c>
      <c r="BZ80" s="15">
        <v>780</v>
      </c>
      <c r="CA80" s="15">
        <v>780</v>
      </c>
      <c r="CB80" s="15">
        <v>780</v>
      </c>
      <c r="CC80" s="15">
        <v>780</v>
      </c>
      <c r="CD80" s="15">
        <v>780</v>
      </c>
      <c r="CE80" s="15">
        <v>780</v>
      </c>
      <c r="CF80" s="15">
        <v>780</v>
      </c>
      <c r="CG80" s="15">
        <v>780</v>
      </c>
      <c r="CH80" s="15">
        <v>780</v>
      </c>
      <c r="CI80" s="15">
        <v>780</v>
      </c>
      <c r="CJ80" s="15">
        <v>780</v>
      </c>
      <c r="CK80" s="15">
        <v>690</v>
      </c>
      <c r="CL80" s="15">
        <v>780</v>
      </c>
      <c r="CM80" s="15">
        <v>780</v>
      </c>
      <c r="CN80" s="15">
        <v>780</v>
      </c>
      <c r="CO80" s="15">
        <v>690</v>
      </c>
      <c r="CP80" s="15">
        <v>690</v>
      </c>
      <c r="CQ80" s="15">
        <v>690</v>
      </c>
      <c r="CR80" s="15">
        <v>690</v>
      </c>
      <c r="CS80" s="15">
        <v>690</v>
      </c>
      <c r="CT80" s="15">
        <v>690</v>
      </c>
      <c r="CU80" s="15">
        <v>690</v>
      </c>
      <c r="CV80" s="15">
        <v>690</v>
      </c>
      <c r="CW80" s="15">
        <v>690</v>
      </c>
      <c r="CX80" s="15">
        <v>690</v>
      </c>
      <c r="CY80" s="15">
        <v>780</v>
      </c>
      <c r="CZ80" s="15">
        <v>690</v>
      </c>
      <c r="DA80" s="15">
        <v>690</v>
      </c>
      <c r="DB80" s="15">
        <v>690</v>
      </c>
      <c r="DC80" s="15">
        <v>690</v>
      </c>
      <c r="DD80" s="15">
        <v>690</v>
      </c>
      <c r="DE80" s="15">
        <v>690</v>
      </c>
      <c r="DF80" s="15">
        <v>690</v>
      </c>
      <c r="DG80" s="15">
        <v>690</v>
      </c>
      <c r="DH80" s="15">
        <v>780</v>
      </c>
      <c r="DI80" s="15">
        <v>780</v>
      </c>
      <c r="DJ80" s="15">
        <v>880</v>
      </c>
      <c r="DK80" s="15">
        <v>780</v>
      </c>
      <c r="DL80" s="15">
        <v>880</v>
      </c>
      <c r="DM80" s="15">
        <v>880</v>
      </c>
      <c r="DN80" s="15">
        <v>880</v>
      </c>
      <c r="DO80" s="15">
        <v>780</v>
      </c>
      <c r="DP80" s="15">
        <v>880</v>
      </c>
      <c r="DQ80" s="15">
        <v>880</v>
      </c>
      <c r="DR80" s="15">
        <v>880</v>
      </c>
      <c r="DS80" s="15">
        <v>780</v>
      </c>
      <c r="DT80" s="15">
        <v>780</v>
      </c>
      <c r="DU80" s="15">
        <v>780</v>
      </c>
      <c r="DV80" s="15">
        <v>780</v>
      </c>
      <c r="DW80" s="15">
        <v>780</v>
      </c>
      <c r="DX80" s="15">
        <v>780</v>
      </c>
      <c r="DY80" s="15">
        <v>780</v>
      </c>
      <c r="DZ80" s="15">
        <v>780</v>
      </c>
      <c r="EA80" s="15">
        <v>780</v>
      </c>
      <c r="EB80" s="15">
        <v>780</v>
      </c>
      <c r="EC80" s="15">
        <v>780</v>
      </c>
      <c r="ED80" s="15">
        <v>780</v>
      </c>
      <c r="EE80" s="15">
        <v>780</v>
      </c>
      <c r="EF80" s="15">
        <v>780</v>
      </c>
      <c r="EG80" s="15">
        <v>880</v>
      </c>
      <c r="EH80" s="15">
        <v>880</v>
      </c>
      <c r="EI80" s="15">
        <v>880</v>
      </c>
      <c r="EJ80" s="15">
        <v>880</v>
      </c>
      <c r="EK80" s="15">
        <v>880</v>
      </c>
      <c r="EL80" s="15">
        <v>780</v>
      </c>
      <c r="EM80" s="15">
        <v>880</v>
      </c>
      <c r="EN80" s="15">
        <v>880</v>
      </c>
      <c r="EO80" s="15">
        <v>880</v>
      </c>
      <c r="EP80" s="15">
        <v>880</v>
      </c>
      <c r="EQ80" s="15">
        <v>880</v>
      </c>
      <c r="ER80" s="15">
        <v>780</v>
      </c>
      <c r="ES80" s="15">
        <v>780</v>
      </c>
      <c r="ET80" s="15">
        <v>780</v>
      </c>
      <c r="EU80" s="15">
        <v>780</v>
      </c>
      <c r="EV80" s="15">
        <v>880</v>
      </c>
      <c r="EW80" s="15">
        <v>880</v>
      </c>
      <c r="EX80" s="15">
        <v>780</v>
      </c>
      <c r="EY80" s="15">
        <v>880</v>
      </c>
      <c r="EZ80" s="15">
        <v>780</v>
      </c>
      <c r="FA80" s="15">
        <v>690</v>
      </c>
      <c r="FB80" s="15">
        <v>780</v>
      </c>
      <c r="FC80" s="15">
        <v>880</v>
      </c>
      <c r="FD80" s="15">
        <v>880</v>
      </c>
      <c r="FE80" s="15">
        <v>990</v>
      </c>
      <c r="FF80" s="15">
        <v>880</v>
      </c>
      <c r="FG80" s="15">
        <v>880</v>
      </c>
      <c r="FH80" s="15">
        <v>880</v>
      </c>
      <c r="FI80" s="15">
        <v>880</v>
      </c>
      <c r="FJ80" s="15">
        <v>880</v>
      </c>
      <c r="FK80" s="15">
        <v>880</v>
      </c>
      <c r="FL80" s="15">
        <v>880</v>
      </c>
      <c r="FM80" s="15">
        <v>880</v>
      </c>
      <c r="FN80" s="15">
        <v>880</v>
      </c>
      <c r="FO80" s="15">
        <v>880</v>
      </c>
      <c r="FP80" s="15">
        <v>880</v>
      </c>
      <c r="FQ80" s="15">
        <v>880</v>
      </c>
      <c r="FR80" s="15">
        <v>880</v>
      </c>
      <c r="FS80" s="15">
        <v>880</v>
      </c>
      <c r="FT80" s="15">
        <v>880</v>
      </c>
      <c r="FU80" s="15">
        <v>880</v>
      </c>
      <c r="FV80" s="15">
        <v>780</v>
      </c>
      <c r="FW80" s="15">
        <v>690</v>
      </c>
      <c r="FX80" s="15">
        <v>990</v>
      </c>
      <c r="FY80" s="15">
        <v>990</v>
      </c>
      <c r="FZ80" s="15">
        <v>990</v>
      </c>
      <c r="GA80" s="15">
        <v>880</v>
      </c>
      <c r="GB80" s="15">
        <v>990</v>
      </c>
      <c r="GC80" s="15">
        <v>880</v>
      </c>
      <c r="GD80" s="15">
        <v>990</v>
      </c>
      <c r="GE80" s="15">
        <v>880</v>
      </c>
      <c r="GF80" s="15">
        <v>1110</v>
      </c>
      <c r="GG80" s="15">
        <v>990</v>
      </c>
      <c r="GH80" s="15">
        <v>990</v>
      </c>
      <c r="GI80" s="15">
        <v>880</v>
      </c>
      <c r="GJ80" s="15">
        <v>990</v>
      </c>
      <c r="GK80" s="15">
        <v>990</v>
      </c>
      <c r="GL80" s="15">
        <v>880</v>
      </c>
      <c r="GM80" s="15">
        <v>880</v>
      </c>
      <c r="GN80" s="15">
        <v>880</v>
      </c>
      <c r="GO80" s="15">
        <v>880</v>
      </c>
      <c r="GP80" s="15">
        <v>990</v>
      </c>
      <c r="GQ80" s="15">
        <v>990</v>
      </c>
      <c r="GR80" s="15">
        <v>990</v>
      </c>
      <c r="GS80" s="15">
        <v>990</v>
      </c>
      <c r="GT80" s="15">
        <v>990</v>
      </c>
      <c r="GU80" s="15">
        <v>880</v>
      </c>
      <c r="GV80" s="15">
        <v>880</v>
      </c>
      <c r="GW80" s="15">
        <v>880</v>
      </c>
      <c r="GX80" s="15">
        <v>880</v>
      </c>
      <c r="GY80" s="15">
        <v>880</v>
      </c>
      <c r="GZ80" s="15">
        <v>880</v>
      </c>
      <c r="HA80" s="15">
        <v>880</v>
      </c>
      <c r="HB80" s="15">
        <v>880</v>
      </c>
      <c r="HC80" s="15">
        <v>990</v>
      </c>
      <c r="HD80" s="15">
        <v>880</v>
      </c>
      <c r="HE80" s="15">
        <v>990</v>
      </c>
      <c r="HF80" s="15">
        <v>880</v>
      </c>
      <c r="HG80" s="15">
        <v>990</v>
      </c>
      <c r="HH80" s="15">
        <v>990</v>
      </c>
      <c r="HI80" s="15">
        <v>990</v>
      </c>
      <c r="HJ80" s="15">
        <v>990</v>
      </c>
      <c r="HK80" s="15">
        <v>990</v>
      </c>
      <c r="HL80" s="15">
        <v>990</v>
      </c>
      <c r="HM80" s="15">
        <v>990</v>
      </c>
      <c r="HN80" s="15">
        <v>990</v>
      </c>
      <c r="HO80" s="15">
        <v>990</v>
      </c>
      <c r="HP80" s="15">
        <v>990</v>
      </c>
      <c r="HQ80" s="15">
        <v>990</v>
      </c>
      <c r="HR80" s="15">
        <v>1110</v>
      </c>
      <c r="HS80" s="15">
        <v>990</v>
      </c>
      <c r="HT80" s="15">
        <v>990</v>
      </c>
      <c r="HU80" s="15">
        <v>990</v>
      </c>
      <c r="HV80" s="15">
        <v>990</v>
      </c>
      <c r="HW80" s="15">
        <v>990</v>
      </c>
      <c r="HX80" s="15">
        <v>990</v>
      </c>
      <c r="HY80" s="15">
        <v>1110</v>
      </c>
      <c r="HZ80" s="15">
        <v>1110</v>
      </c>
      <c r="IA80" s="15">
        <v>990</v>
      </c>
      <c r="IB80" s="15">
        <v>1110</v>
      </c>
      <c r="IC80" s="15">
        <v>1110</v>
      </c>
      <c r="ID80" s="15">
        <v>1110</v>
      </c>
      <c r="IE80" s="15">
        <v>1110</v>
      </c>
      <c r="IF80" s="15">
        <v>1110</v>
      </c>
      <c r="IG80" s="15">
        <v>1110</v>
      </c>
      <c r="IH80" s="15">
        <v>1110</v>
      </c>
      <c r="II80" s="15">
        <v>1110</v>
      </c>
      <c r="IJ80" s="15">
        <v>1110</v>
      </c>
      <c r="IK80" s="15">
        <v>1250</v>
      </c>
      <c r="IL80" s="15">
        <v>1110</v>
      </c>
      <c r="IM80" s="15">
        <v>1110</v>
      </c>
      <c r="IN80" s="15">
        <v>1110</v>
      </c>
      <c r="IO80" s="15">
        <v>1250</v>
      </c>
      <c r="IP80" s="15">
        <v>1110</v>
      </c>
      <c r="IQ80" s="15">
        <v>1110</v>
      </c>
      <c r="IR80" s="15">
        <v>1110</v>
      </c>
      <c r="IS80" s="15">
        <v>1110</v>
      </c>
      <c r="IT80" s="15">
        <v>1110</v>
      </c>
      <c r="IU80" s="15">
        <v>1110</v>
      </c>
      <c r="IV80" s="15">
        <v>1110</v>
      </c>
      <c r="IW80" s="15">
        <v>1110</v>
      </c>
      <c r="IX80" s="15">
        <v>1110</v>
      </c>
      <c r="IY80" s="15">
        <v>1110</v>
      </c>
      <c r="IZ80" s="15">
        <v>1250</v>
      </c>
      <c r="JA80" s="15">
        <v>1110</v>
      </c>
      <c r="JB80" s="15">
        <v>1110</v>
      </c>
      <c r="JC80" s="15">
        <v>1110</v>
      </c>
      <c r="JD80" s="15">
        <v>1250</v>
      </c>
      <c r="JE80" s="15">
        <v>1250</v>
      </c>
      <c r="JF80" s="15">
        <v>1110</v>
      </c>
      <c r="JG80" s="15">
        <v>1250</v>
      </c>
      <c r="JH80" s="15">
        <v>1110</v>
      </c>
      <c r="JI80" s="15">
        <v>1110</v>
      </c>
      <c r="JJ80" s="15">
        <v>1110</v>
      </c>
      <c r="JK80" s="15">
        <v>1110</v>
      </c>
      <c r="JL80" s="15">
        <v>1110</v>
      </c>
      <c r="JM80" s="15">
        <v>1110</v>
      </c>
      <c r="JN80" s="15">
        <v>1110</v>
      </c>
      <c r="JO80" s="15">
        <v>1110</v>
      </c>
      <c r="JP80" s="15">
        <v>1250</v>
      </c>
      <c r="JQ80" s="15">
        <v>1110</v>
      </c>
      <c r="JR80" s="15">
        <v>1250</v>
      </c>
      <c r="JS80" s="15">
        <v>1250</v>
      </c>
      <c r="JT80" s="15">
        <v>990</v>
      </c>
      <c r="JU80" s="15">
        <v>1110</v>
      </c>
      <c r="JV80" s="15">
        <v>1110</v>
      </c>
      <c r="JW80" s="15">
        <v>1110</v>
      </c>
      <c r="JX80" s="15">
        <v>1250</v>
      </c>
      <c r="JY80" s="15">
        <v>1250</v>
      </c>
      <c r="JZ80" s="15">
        <v>1250</v>
      </c>
      <c r="KA80" s="15">
        <v>1110</v>
      </c>
      <c r="KB80" s="15">
        <v>1110</v>
      </c>
      <c r="KC80" s="15">
        <v>1110</v>
      </c>
      <c r="KD80" s="15">
        <v>1110</v>
      </c>
      <c r="KE80" s="15">
        <v>1250</v>
      </c>
      <c r="KF80" s="15">
        <v>1250</v>
      </c>
      <c r="KG80" s="15">
        <v>1250</v>
      </c>
      <c r="KH80" s="15">
        <v>1250</v>
      </c>
      <c r="KI80" s="15">
        <v>1250</v>
      </c>
      <c r="KJ80" s="15">
        <v>1250</v>
      </c>
      <c r="KK80" s="15">
        <v>1110</v>
      </c>
      <c r="KL80" s="15">
        <v>1250</v>
      </c>
      <c r="KM80" s="15">
        <v>1250</v>
      </c>
      <c r="KN80" s="15">
        <v>1250</v>
      </c>
      <c r="KO80" s="15">
        <v>1250</v>
      </c>
      <c r="KP80" s="15">
        <v>1410</v>
      </c>
      <c r="KQ80" s="15">
        <v>1410</v>
      </c>
      <c r="KR80" s="15">
        <v>1250</v>
      </c>
      <c r="KS80" s="15">
        <v>1250</v>
      </c>
      <c r="KT80" s="15">
        <v>1250</v>
      </c>
      <c r="KU80" s="15">
        <v>1250</v>
      </c>
      <c r="KV80" s="15">
        <v>1250</v>
      </c>
      <c r="KW80" s="15">
        <v>1250</v>
      </c>
      <c r="KX80" s="15">
        <v>1250</v>
      </c>
      <c r="KY80" s="15">
        <v>1250</v>
      </c>
      <c r="KZ80" s="15">
        <v>1250</v>
      </c>
      <c r="LA80" s="15">
        <v>1250</v>
      </c>
      <c r="LB80" s="15">
        <v>1410</v>
      </c>
      <c r="LC80" s="15">
        <v>1250</v>
      </c>
      <c r="LD80" s="15">
        <v>1250</v>
      </c>
      <c r="LE80" s="15">
        <v>1410</v>
      </c>
      <c r="LF80" s="15">
        <v>1410</v>
      </c>
      <c r="LG80" s="15">
        <v>1410</v>
      </c>
      <c r="LH80" s="15">
        <v>1410</v>
      </c>
      <c r="LI80" s="15">
        <v>1410</v>
      </c>
      <c r="LJ80" s="15">
        <v>1410</v>
      </c>
      <c r="LK80" s="15">
        <v>1410</v>
      </c>
      <c r="LL80" s="15">
        <v>1410</v>
      </c>
      <c r="LM80" s="15">
        <v>1250</v>
      </c>
      <c r="LN80" s="15">
        <v>1250</v>
      </c>
      <c r="LO80" s="15">
        <v>1250</v>
      </c>
      <c r="LP80" s="15">
        <v>1410</v>
      </c>
      <c r="LQ80" s="15">
        <v>1250</v>
      </c>
      <c r="LR80" s="15">
        <v>1410</v>
      </c>
      <c r="LS80" s="15">
        <v>1410</v>
      </c>
      <c r="LT80" s="15">
        <v>1410</v>
      </c>
      <c r="LU80" s="15">
        <v>1250</v>
      </c>
      <c r="LV80" s="15">
        <v>1250</v>
      </c>
      <c r="LW80" s="15">
        <v>1250</v>
      </c>
      <c r="LX80" s="15">
        <v>1410</v>
      </c>
      <c r="LY80" s="15">
        <v>1250</v>
      </c>
      <c r="LZ80" s="15">
        <v>1250</v>
      </c>
      <c r="MA80" s="15">
        <v>1250</v>
      </c>
      <c r="MB80" s="15">
        <v>1250</v>
      </c>
      <c r="MC80" s="15">
        <v>1250</v>
      </c>
      <c r="MD80" s="15">
        <v>1250</v>
      </c>
      <c r="ME80" s="15">
        <v>1250</v>
      </c>
      <c r="MF80" s="15">
        <v>1410</v>
      </c>
      <c r="MG80" s="15">
        <v>1410</v>
      </c>
      <c r="MH80" s="15">
        <v>1410</v>
      </c>
      <c r="MI80" s="15">
        <v>1410</v>
      </c>
      <c r="MJ80" s="15">
        <v>1410</v>
      </c>
      <c r="MK80" s="15">
        <v>1410</v>
      </c>
      <c r="ML80" s="15">
        <v>1410</v>
      </c>
      <c r="MM80" s="15">
        <v>1410</v>
      </c>
      <c r="MN80" s="15">
        <v>1250</v>
      </c>
      <c r="MO80" s="15">
        <v>1410</v>
      </c>
      <c r="MP80" s="15">
        <v>1410</v>
      </c>
      <c r="MQ80" s="15">
        <v>1410</v>
      </c>
      <c r="MR80" s="15">
        <v>1250</v>
      </c>
      <c r="MS80" s="15">
        <v>1250</v>
      </c>
      <c r="MT80" s="15">
        <v>1250</v>
      </c>
      <c r="MU80" s="15">
        <v>1250</v>
      </c>
      <c r="MV80" s="15">
        <v>1250</v>
      </c>
      <c r="MW80" s="15">
        <v>1250</v>
      </c>
      <c r="MX80" s="15">
        <v>1600</v>
      </c>
      <c r="MY80" s="15">
        <v>1410</v>
      </c>
      <c r="MZ80" s="15">
        <v>1410</v>
      </c>
      <c r="NA80" s="15">
        <v>1410</v>
      </c>
      <c r="NB80" s="15">
        <v>1250</v>
      </c>
      <c r="NC80" s="15">
        <v>1110</v>
      </c>
      <c r="ND80" s="15">
        <v>1110</v>
      </c>
      <c r="NE80" s="15">
        <v>1250</v>
      </c>
      <c r="NF80" s="15">
        <v>1110</v>
      </c>
      <c r="NG80" s="15">
        <v>1110</v>
      </c>
      <c r="NH80" s="15">
        <v>1250</v>
      </c>
      <c r="NI80" s="15">
        <v>1110</v>
      </c>
      <c r="NJ80" s="15">
        <v>1110</v>
      </c>
      <c r="NK80" s="15">
        <v>1110</v>
      </c>
      <c r="NL80" s="15">
        <v>1250</v>
      </c>
      <c r="NM80" s="15">
        <v>1250</v>
      </c>
      <c r="NN80" s="15">
        <v>1110</v>
      </c>
      <c r="NO80" s="15">
        <v>1250</v>
      </c>
      <c r="NP80" s="15">
        <v>1250</v>
      </c>
      <c r="NQ80" s="15">
        <v>1250</v>
      </c>
      <c r="NR80" s="15">
        <v>1250</v>
      </c>
      <c r="NS80" s="15">
        <v>1250</v>
      </c>
      <c r="NT80" s="15">
        <v>1250</v>
      </c>
      <c r="NU80" s="15">
        <v>1250</v>
      </c>
      <c r="NV80" s="15">
        <v>1110</v>
      </c>
      <c r="NW80" s="15">
        <v>1250</v>
      </c>
      <c r="NX80" s="15">
        <v>1110</v>
      </c>
      <c r="NY80" s="15">
        <v>1110</v>
      </c>
      <c r="NZ80" s="15">
        <v>1110</v>
      </c>
      <c r="OA80" s="15">
        <v>1250</v>
      </c>
      <c r="OB80" s="15">
        <v>1250</v>
      </c>
      <c r="OC80" s="15">
        <v>1250</v>
      </c>
      <c r="OD80" s="15">
        <v>1110</v>
      </c>
      <c r="OE80" s="15">
        <v>1110</v>
      </c>
      <c r="OF80" s="15">
        <v>1110</v>
      </c>
      <c r="OG80" s="15">
        <v>1110</v>
      </c>
      <c r="OH80" s="15">
        <v>1110</v>
      </c>
      <c r="OI80" s="15">
        <v>1250</v>
      </c>
      <c r="OJ80" s="15">
        <v>1250</v>
      </c>
      <c r="OK80" s="15">
        <v>1250</v>
      </c>
      <c r="OL80" s="15">
        <v>1250</v>
      </c>
      <c r="OM80" s="15">
        <v>1250</v>
      </c>
      <c r="ON80" s="15">
        <v>1250</v>
      </c>
      <c r="OO80" s="15">
        <v>1250</v>
      </c>
      <c r="OP80" s="15">
        <v>1110</v>
      </c>
      <c r="OQ80" s="15">
        <v>1110</v>
      </c>
      <c r="OR80" s="15">
        <v>1250</v>
      </c>
      <c r="OS80" s="15">
        <v>1250</v>
      </c>
      <c r="OT80" s="15">
        <v>1410</v>
      </c>
      <c r="OU80" s="15">
        <v>1410</v>
      </c>
      <c r="OV80" s="15">
        <v>1410</v>
      </c>
      <c r="OW80" s="15">
        <v>1410</v>
      </c>
      <c r="OX80" s="15">
        <v>1600</v>
      </c>
      <c r="OY80" s="15">
        <v>1410</v>
      </c>
      <c r="OZ80" s="15">
        <v>1410</v>
      </c>
      <c r="PA80" s="15">
        <v>1410</v>
      </c>
      <c r="PB80" s="15">
        <v>1410</v>
      </c>
      <c r="PC80" s="15">
        <v>1410</v>
      </c>
      <c r="PD80" s="15">
        <v>1250</v>
      </c>
      <c r="PE80" s="15">
        <v>1250</v>
      </c>
      <c r="PF80" s="15">
        <v>1250</v>
      </c>
      <c r="PG80" s="15">
        <v>1250</v>
      </c>
      <c r="PH80" s="15">
        <v>1410</v>
      </c>
      <c r="PI80" s="15">
        <v>1250</v>
      </c>
      <c r="PJ80" s="15">
        <v>1250</v>
      </c>
      <c r="PK80" s="15">
        <v>1250</v>
      </c>
      <c r="PL80" s="15">
        <v>1250</v>
      </c>
      <c r="PM80" s="15">
        <v>1250</v>
      </c>
      <c r="PN80" s="15">
        <v>1250</v>
      </c>
      <c r="PO80" s="15">
        <v>1250</v>
      </c>
      <c r="PP80" s="15">
        <v>1250</v>
      </c>
      <c r="PQ80" s="15">
        <v>1410</v>
      </c>
      <c r="PR80" s="15">
        <v>1250</v>
      </c>
      <c r="PS80" s="15">
        <v>1250</v>
      </c>
      <c r="PT80" s="15">
        <v>1250</v>
      </c>
      <c r="PU80" s="15">
        <v>1250</v>
      </c>
      <c r="PV80" s="15">
        <v>1250</v>
      </c>
      <c r="PW80" s="15">
        <v>1250</v>
      </c>
      <c r="PX80" s="15">
        <v>1250</v>
      </c>
      <c r="PY80" s="15">
        <v>1250</v>
      </c>
      <c r="PZ80" s="15">
        <v>1410</v>
      </c>
      <c r="QA80" s="15">
        <v>1250</v>
      </c>
      <c r="QB80" s="15">
        <v>1250</v>
      </c>
      <c r="QC80" s="15">
        <v>1250</v>
      </c>
      <c r="QD80" s="15">
        <v>1250</v>
      </c>
      <c r="QE80" s="15">
        <v>1250</v>
      </c>
      <c r="QF80" s="15">
        <v>1250</v>
      </c>
      <c r="QG80" s="15">
        <v>1250</v>
      </c>
      <c r="QH80" s="15">
        <v>1410</v>
      </c>
      <c r="QI80" s="15">
        <v>1410</v>
      </c>
      <c r="QJ80" s="15">
        <v>1410</v>
      </c>
      <c r="QK80" s="15">
        <v>1410</v>
      </c>
      <c r="QL80" s="15">
        <v>1410</v>
      </c>
      <c r="QM80" s="15">
        <v>1410</v>
      </c>
      <c r="QN80" s="15">
        <v>1410</v>
      </c>
      <c r="QO80" s="15">
        <v>1410</v>
      </c>
      <c r="QP80" s="15">
        <v>1600</v>
      </c>
      <c r="QQ80" s="15">
        <v>1410</v>
      </c>
      <c r="QR80" s="15">
        <v>1410</v>
      </c>
      <c r="QS80" s="15">
        <v>1410</v>
      </c>
      <c r="QT80" s="15">
        <v>1410</v>
      </c>
      <c r="QU80" s="15">
        <v>1410</v>
      </c>
      <c r="QV80" s="15">
        <v>1410</v>
      </c>
      <c r="QW80" s="15">
        <v>1410</v>
      </c>
      <c r="QX80" s="15">
        <v>1410</v>
      </c>
      <c r="QY80" s="15">
        <v>1410</v>
      </c>
      <c r="QZ80" s="15">
        <v>1410</v>
      </c>
      <c r="RA80" s="15">
        <v>1410</v>
      </c>
      <c r="RB80" s="15">
        <v>1410</v>
      </c>
      <c r="RC80" s="15">
        <v>1410</v>
      </c>
      <c r="RD80" s="15">
        <v>1410</v>
      </c>
      <c r="RE80" s="15">
        <v>1410</v>
      </c>
      <c r="RF80" s="15">
        <v>1410</v>
      </c>
      <c r="RG80" s="15">
        <v>1410</v>
      </c>
      <c r="RH80" s="15">
        <v>1410</v>
      </c>
      <c r="RI80" s="15">
        <v>1410</v>
      </c>
      <c r="RJ80" s="15">
        <v>1410</v>
      </c>
      <c r="RK80" s="15">
        <v>1410</v>
      </c>
      <c r="RL80" s="15">
        <v>1410</v>
      </c>
      <c r="RM80" s="15">
        <v>1410</v>
      </c>
      <c r="RN80" s="15">
        <v>1600</v>
      </c>
      <c r="RO80" s="15">
        <v>1410</v>
      </c>
      <c r="RP80" s="15">
        <v>1410</v>
      </c>
      <c r="RQ80" s="15">
        <v>1410</v>
      </c>
      <c r="RR80" s="15">
        <v>1410</v>
      </c>
      <c r="RS80" s="15">
        <v>1410</v>
      </c>
      <c r="RT80" s="15">
        <v>1410</v>
      </c>
      <c r="RU80" s="15">
        <v>1410</v>
      </c>
      <c r="RV80" s="15">
        <v>1410</v>
      </c>
      <c r="RW80" s="15">
        <v>1410</v>
      </c>
      <c r="RX80" s="15">
        <v>1410</v>
      </c>
      <c r="RY80" s="15">
        <v>1410</v>
      </c>
      <c r="RZ80" s="15">
        <v>1410</v>
      </c>
      <c r="SA80" s="15">
        <v>1410</v>
      </c>
      <c r="SB80" s="15">
        <v>1250</v>
      </c>
      <c r="SC80" s="15">
        <v>1410</v>
      </c>
      <c r="SD80" s="15">
        <v>1410</v>
      </c>
      <c r="SE80" s="15">
        <v>1410</v>
      </c>
      <c r="SF80" s="15">
        <v>1600</v>
      </c>
      <c r="SG80" s="15">
        <v>1410</v>
      </c>
      <c r="SH80" s="15">
        <v>1410</v>
      </c>
      <c r="SI80" s="15">
        <v>1410</v>
      </c>
      <c r="SJ80" s="15">
        <v>1600</v>
      </c>
      <c r="SK80" s="15">
        <v>1410</v>
      </c>
      <c r="SL80" s="15">
        <v>1410</v>
      </c>
      <c r="SM80" s="15">
        <v>1410</v>
      </c>
      <c r="SN80" s="15">
        <v>1410</v>
      </c>
      <c r="SO80" s="15">
        <v>1410</v>
      </c>
      <c r="SP80" s="15">
        <v>1410</v>
      </c>
      <c r="SQ80" s="15">
        <v>1410</v>
      </c>
      <c r="SR80" s="15">
        <v>1410</v>
      </c>
      <c r="SS80" s="15">
        <v>1410</v>
      </c>
      <c r="ST80" s="15">
        <v>1410</v>
      </c>
      <c r="SU80" s="15">
        <v>1600</v>
      </c>
      <c r="SV80" s="15">
        <v>1600</v>
      </c>
      <c r="SW80" s="15">
        <v>1600</v>
      </c>
      <c r="SX80" s="15">
        <v>1600</v>
      </c>
      <c r="SY80" s="15">
        <v>1600</v>
      </c>
      <c r="SZ80" s="15">
        <v>1600</v>
      </c>
      <c r="TA80" s="15">
        <v>1600</v>
      </c>
      <c r="TB80" s="15">
        <v>1600</v>
      </c>
      <c r="TC80" s="15">
        <v>1600</v>
      </c>
      <c r="TD80" s="15">
        <v>1600</v>
      </c>
      <c r="TE80" s="15">
        <v>1600</v>
      </c>
      <c r="TF80" s="15">
        <v>1600</v>
      </c>
      <c r="TG80" s="15">
        <v>1600</v>
      </c>
      <c r="TH80" s="15">
        <v>1600</v>
      </c>
      <c r="TI80" s="15">
        <v>1600</v>
      </c>
      <c r="TJ80" s="15">
        <v>1600</v>
      </c>
      <c r="TK80" s="15">
        <v>1600</v>
      </c>
      <c r="TL80" s="15">
        <v>1600</v>
      </c>
      <c r="TM80" s="15">
        <v>1600</v>
      </c>
      <c r="TN80" s="15">
        <v>1600</v>
      </c>
      <c r="TO80" s="15">
        <v>1600</v>
      </c>
      <c r="TP80" s="15">
        <v>1600</v>
      </c>
      <c r="TQ80" s="15">
        <v>1600</v>
      </c>
      <c r="TR80" s="15">
        <v>1600</v>
      </c>
      <c r="TS80" s="15">
        <v>1600</v>
      </c>
      <c r="TT80" s="15">
        <v>1600</v>
      </c>
      <c r="TU80" s="15">
        <v>1600</v>
      </c>
      <c r="TV80" s="15">
        <v>1600</v>
      </c>
      <c r="TW80" s="15">
        <v>1600</v>
      </c>
      <c r="TX80" s="15">
        <v>1600</v>
      </c>
      <c r="TY80" s="15">
        <v>1600</v>
      </c>
      <c r="TZ80" s="15">
        <v>1600</v>
      </c>
      <c r="UA80" s="15">
        <v>1600</v>
      </c>
      <c r="UB80" s="15">
        <v>1600</v>
      </c>
      <c r="UC80" s="15">
        <v>1600</v>
      </c>
      <c r="UD80" s="15">
        <v>1600</v>
      </c>
      <c r="UE80" s="15">
        <v>1600</v>
      </c>
      <c r="UF80" s="15">
        <v>1600</v>
      </c>
      <c r="UG80" s="15">
        <v>1410</v>
      </c>
      <c r="UH80" s="15">
        <v>1600</v>
      </c>
      <c r="UI80" s="15">
        <v>1600</v>
      </c>
      <c r="UJ80" s="15">
        <v>1110</v>
      </c>
      <c r="UK80" s="15">
        <v>1600</v>
      </c>
      <c r="UL80" s="15">
        <v>1600</v>
      </c>
      <c r="UM80" s="15">
        <v>1600</v>
      </c>
      <c r="UN80" s="15">
        <v>1600</v>
      </c>
      <c r="UO80" s="15">
        <v>1410</v>
      </c>
      <c r="UP80" s="15">
        <v>1600</v>
      </c>
      <c r="UQ80" s="15">
        <v>1600</v>
      </c>
      <c r="UR80" s="15">
        <v>1410</v>
      </c>
      <c r="US80" s="15">
        <v>1600</v>
      </c>
      <c r="UT80" s="15">
        <v>1410</v>
      </c>
      <c r="UU80" s="15">
        <v>1410</v>
      </c>
      <c r="UV80" s="15">
        <v>1410</v>
      </c>
      <c r="UW80" s="15">
        <v>1410</v>
      </c>
      <c r="UX80" s="15">
        <v>1410</v>
      </c>
      <c r="UY80" s="15">
        <v>1600</v>
      </c>
      <c r="UZ80" s="15">
        <v>1600</v>
      </c>
      <c r="VA80" s="15">
        <v>1600</v>
      </c>
      <c r="VB80" s="15">
        <v>1600</v>
      </c>
      <c r="VC80" s="15">
        <v>1600</v>
      </c>
      <c r="VD80" s="15">
        <v>1600</v>
      </c>
      <c r="VE80" s="15">
        <v>1600</v>
      </c>
      <c r="VF80" s="15">
        <v>1600</v>
      </c>
      <c r="VG80" s="15">
        <v>1600</v>
      </c>
      <c r="VH80" s="15">
        <v>1600</v>
      </c>
      <c r="VI80" s="15">
        <v>1600</v>
      </c>
      <c r="VJ80" s="15">
        <v>1600</v>
      </c>
      <c r="VK80" s="15">
        <v>1600</v>
      </c>
      <c r="VL80" s="15">
        <v>1600</v>
      </c>
      <c r="VM80" s="15">
        <v>1600</v>
      </c>
      <c r="VN80" s="15">
        <v>1600</v>
      </c>
      <c r="VO80" s="15">
        <v>1600</v>
      </c>
      <c r="VP80" s="15">
        <v>1600</v>
      </c>
      <c r="VQ80" s="15">
        <v>1600</v>
      </c>
      <c r="VR80" s="15">
        <v>1600</v>
      </c>
      <c r="VS80" s="15">
        <v>1600</v>
      </c>
      <c r="VT80" s="15">
        <v>1600</v>
      </c>
      <c r="VU80" s="15">
        <v>1600</v>
      </c>
      <c r="VV80" s="15">
        <v>1600</v>
      </c>
      <c r="VW80" s="15">
        <v>1600</v>
      </c>
      <c r="VX80" s="15">
        <v>1600</v>
      </c>
      <c r="VY80" s="15">
        <v>1600</v>
      </c>
      <c r="VZ80" s="15">
        <v>1600</v>
      </c>
      <c r="WA80" s="15">
        <v>1600</v>
      </c>
      <c r="WB80" s="15">
        <v>1600</v>
      </c>
      <c r="WC80" s="15">
        <v>1600</v>
      </c>
      <c r="WD80" s="15">
        <v>1600</v>
      </c>
      <c r="WE80" s="15">
        <v>1600</v>
      </c>
      <c r="WF80" s="15">
        <v>1600</v>
      </c>
      <c r="WG80" s="15">
        <v>1600</v>
      </c>
      <c r="WH80" s="15">
        <v>1600</v>
      </c>
      <c r="WI80" s="15">
        <v>1600</v>
      </c>
      <c r="WJ80" s="15">
        <v>1600</v>
      </c>
      <c r="WK80" s="15">
        <v>1600</v>
      </c>
      <c r="WL80" s="15">
        <v>1820</v>
      </c>
      <c r="WM80" s="15">
        <v>1600</v>
      </c>
      <c r="WN80" s="15">
        <v>1600</v>
      </c>
      <c r="WO80" s="15">
        <v>1600</v>
      </c>
      <c r="WP80" s="15">
        <v>1820</v>
      </c>
      <c r="WQ80" s="15">
        <v>1600</v>
      </c>
      <c r="WR80" s="15">
        <v>1600</v>
      </c>
      <c r="WS80" s="15">
        <v>1600</v>
      </c>
      <c r="WT80" s="15">
        <v>1600</v>
      </c>
      <c r="WU80" s="15">
        <v>1600</v>
      </c>
      <c r="WV80" s="15">
        <v>1600</v>
      </c>
      <c r="WW80" s="15">
        <v>1600</v>
      </c>
      <c r="WX80" s="15">
        <v>1820</v>
      </c>
      <c r="WY80" s="15">
        <v>1600</v>
      </c>
      <c r="WZ80" s="15">
        <v>1600</v>
      </c>
      <c r="XA80" s="15">
        <v>1600</v>
      </c>
      <c r="XB80" s="15">
        <v>1600</v>
      </c>
      <c r="XC80" s="15">
        <v>1820</v>
      </c>
      <c r="XD80" s="15">
        <v>1820</v>
      </c>
      <c r="XE80" s="15">
        <v>1600</v>
      </c>
      <c r="XF80" s="15">
        <v>1600</v>
      </c>
      <c r="XG80" s="15">
        <v>1600</v>
      </c>
      <c r="XH80" s="15">
        <v>1600</v>
      </c>
      <c r="XI80" s="15">
        <v>1600</v>
      </c>
      <c r="XJ80" s="15">
        <v>1820</v>
      </c>
      <c r="XK80" s="15">
        <v>1820</v>
      </c>
      <c r="XL80" s="15">
        <v>1820</v>
      </c>
      <c r="XM80" s="15">
        <v>1600</v>
      </c>
      <c r="XN80" s="15">
        <v>1820</v>
      </c>
      <c r="XO80" s="15">
        <v>1820</v>
      </c>
      <c r="XP80" s="15">
        <v>1820</v>
      </c>
      <c r="XQ80" s="15">
        <v>1600</v>
      </c>
      <c r="XR80" s="15">
        <v>1600</v>
      </c>
      <c r="XS80" s="15">
        <v>1820</v>
      </c>
      <c r="XT80" s="15">
        <v>1600</v>
      </c>
      <c r="XU80" s="15">
        <v>1820</v>
      </c>
      <c r="XV80" s="15">
        <v>1600</v>
      </c>
      <c r="XW80" s="15">
        <v>1600</v>
      </c>
      <c r="XX80" s="15">
        <v>1600</v>
      </c>
      <c r="XY80" s="15">
        <v>1820</v>
      </c>
      <c r="XZ80" s="15">
        <v>1820</v>
      </c>
      <c r="YA80" s="15">
        <v>1820</v>
      </c>
      <c r="YB80" s="15">
        <v>1600</v>
      </c>
      <c r="YC80" s="15">
        <v>1600</v>
      </c>
      <c r="YD80" s="15">
        <v>1600</v>
      </c>
      <c r="YE80" s="15">
        <v>1600</v>
      </c>
      <c r="YF80" s="15">
        <v>1820</v>
      </c>
      <c r="YG80" s="15">
        <v>1820</v>
      </c>
      <c r="YH80" s="15">
        <v>1820</v>
      </c>
      <c r="YI80" s="15">
        <v>1820</v>
      </c>
      <c r="YJ80" s="15">
        <v>1600</v>
      </c>
      <c r="YK80" s="15">
        <v>1600</v>
      </c>
      <c r="YL80" s="15">
        <v>1820</v>
      </c>
      <c r="YM80" s="15">
        <v>1820</v>
      </c>
      <c r="YN80" s="15">
        <v>1600</v>
      </c>
      <c r="YO80" s="15">
        <v>1820</v>
      </c>
      <c r="YP80" s="15">
        <v>1820</v>
      </c>
      <c r="YQ80" s="15">
        <v>1820</v>
      </c>
      <c r="YR80" s="15">
        <v>1820</v>
      </c>
      <c r="YS80" s="15">
        <v>1820</v>
      </c>
      <c r="YT80" s="15">
        <v>1600</v>
      </c>
      <c r="YU80" s="15">
        <v>1820</v>
      </c>
      <c r="YV80" s="15">
        <v>1820</v>
      </c>
      <c r="YW80" s="15">
        <v>1820</v>
      </c>
      <c r="YX80" s="15">
        <v>1820</v>
      </c>
      <c r="YY80" s="15">
        <v>1820</v>
      </c>
      <c r="YZ80" s="15">
        <v>1820</v>
      </c>
      <c r="ZA80" s="15">
        <v>1820</v>
      </c>
      <c r="ZB80" s="15">
        <v>1820</v>
      </c>
      <c r="ZC80" s="15">
        <v>1820</v>
      </c>
      <c r="ZD80" s="15">
        <v>1820</v>
      </c>
      <c r="ZE80" s="15">
        <v>1820</v>
      </c>
      <c r="ZF80" s="15">
        <v>1820</v>
      </c>
      <c r="ZG80" s="15">
        <v>1820</v>
      </c>
      <c r="ZH80" s="15">
        <v>1820</v>
      </c>
      <c r="ZI80" s="15">
        <v>1820</v>
      </c>
      <c r="ZJ80" s="15">
        <v>1820</v>
      </c>
      <c r="ZK80" s="15">
        <v>1820</v>
      </c>
      <c r="ZL80" s="15">
        <v>1820</v>
      </c>
      <c r="ZM80" s="15">
        <v>1820</v>
      </c>
      <c r="ZN80" s="15">
        <v>1820</v>
      </c>
      <c r="ZO80" s="15">
        <v>1820</v>
      </c>
      <c r="ZP80" s="15">
        <v>1820</v>
      </c>
      <c r="ZQ80" s="15">
        <v>1820</v>
      </c>
      <c r="ZR80" s="15">
        <v>1820</v>
      </c>
      <c r="ZS80" s="15">
        <v>1820</v>
      </c>
      <c r="ZT80" s="15">
        <v>1820</v>
      </c>
      <c r="ZU80" s="15">
        <v>1820</v>
      </c>
      <c r="ZV80" s="15">
        <v>1820</v>
      </c>
      <c r="ZW80" s="15">
        <v>1820</v>
      </c>
      <c r="ZX80" s="15">
        <v>1820</v>
      </c>
      <c r="ZY80" s="15">
        <v>1820</v>
      </c>
      <c r="ZZ80" s="15">
        <v>1820</v>
      </c>
      <c r="AAA80" s="15">
        <v>1820</v>
      </c>
      <c r="AAB80" s="15">
        <v>1820</v>
      </c>
      <c r="AAC80" s="15">
        <v>1820</v>
      </c>
      <c r="AAD80" s="15">
        <v>1820</v>
      </c>
      <c r="AAE80" s="15">
        <v>1820</v>
      </c>
      <c r="AAF80" s="15">
        <v>1820</v>
      </c>
      <c r="AAG80" s="15">
        <v>1820</v>
      </c>
      <c r="AAH80" s="15">
        <v>1820</v>
      </c>
      <c r="AAI80" s="15">
        <v>1820</v>
      </c>
      <c r="AAJ80" s="15">
        <v>1820</v>
      </c>
      <c r="AAK80" s="15">
        <v>1820</v>
      </c>
      <c r="AAL80" s="15">
        <v>1820</v>
      </c>
      <c r="AAM80" s="15">
        <v>1820</v>
      </c>
      <c r="AAN80" s="15">
        <v>1820</v>
      </c>
      <c r="AAO80" s="15">
        <v>1820</v>
      </c>
      <c r="AAP80" s="15">
        <v>1820</v>
      </c>
      <c r="AAQ80" s="15">
        <v>1820</v>
      </c>
      <c r="AAR80" s="15">
        <v>1820</v>
      </c>
      <c r="AAS80" s="15">
        <v>1820</v>
      </c>
      <c r="AAT80" s="15">
        <v>1820</v>
      </c>
      <c r="AAU80" s="15">
        <v>1820</v>
      </c>
      <c r="AAV80" s="15">
        <v>1820</v>
      </c>
      <c r="AAW80" s="15">
        <v>1820</v>
      </c>
      <c r="AAX80" s="15">
        <v>1820</v>
      </c>
      <c r="AAY80" s="15">
        <v>1820</v>
      </c>
      <c r="AAZ80" s="15">
        <v>1820</v>
      </c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28"/>
      <c r="ABL80" s="28"/>
      <c r="ABM80" s="28"/>
      <c r="ABN80" s="28"/>
      <c r="ABO80" s="28"/>
      <c r="ABP80" t="s">
        <v>609</v>
      </c>
      <c r="ABQ80" s="28"/>
      <c r="ABR80" s="28"/>
      <c r="ABY80" s="76"/>
      <c r="ABZ80" s="28"/>
      <c r="ACG80" s="76"/>
      <c r="ACH80" s="28"/>
      <c r="ACO80" s="76"/>
      <c r="ACP80" s="28"/>
      <c r="ACW80" s="76"/>
      <c r="ACX80" s="28"/>
      <c r="ADE80" s="76"/>
      <c r="ADF80" s="28"/>
      <c r="ADM80" s="76"/>
      <c r="ADN80" s="28"/>
      <c r="ADU80" s="76"/>
      <c r="ADV80" s="28"/>
      <c r="AEC80" s="76"/>
    </row>
    <row r="81" spans="1:809" s="26" customFormat="1" ht="15" customHeight="1" x14ac:dyDescent="0.3">
      <c r="A81" s="245"/>
      <c r="B81" s="10"/>
      <c r="C81" s="9"/>
      <c r="D81" s="236" t="s">
        <v>365</v>
      </c>
      <c r="E81" s="25"/>
      <c r="F81" s="56"/>
      <c r="G81" s="15">
        <f t="shared" ref="G81:BR81" si="249">COUNTIF(G3:G49,0)</f>
        <v>0</v>
      </c>
      <c r="H81" s="15">
        <f t="shared" si="249"/>
        <v>0</v>
      </c>
      <c r="I81" s="15">
        <f t="shared" si="249"/>
        <v>0</v>
      </c>
      <c r="J81" s="15">
        <f t="shared" si="249"/>
        <v>0</v>
      </c>
      <c r="K81" s="15">
        <f t="shared" si="249"/>
        <v>0</v>
      </c>
      <c r="L81" s="15">
        <f t="shared" si="249"/>
        <v>0</v>
      </c>
      <c r="M81" s="15">
        <f t="shared" si="249"/>
        <v>0</v>
      </c>
      <c r="N81" s="15">
        <f t="shared" si="249"/>
        <v>0</v>
      </c>
      <c r="O81" s="15">
        <f t="shared" si="249"/>
        <v>0</v>
      </c>
      <c r="P81" s="15">
        <f t="shared" si="249"/>
        <v>0</v>
      </c>
      <c r="Q81" s="15">
        <f t="shared" si="249"/>
        <v>0</v>
      </c>
      <c r="R81" s="15">
        <f t="shared" si="249"/>
        <v>0</v>
      </c>
      <c r="S81" s="15">
        <f t="shared" si="249"/>
        <v>0</v>
      </c>
      <c r="T81" s="15">
        <f t="shared" si="249"/>
        <v>0</v>
      </c>
      <c r="U81" s="15">
        <f t="shared" si="249"/>
        <v>0</v>
      </c>
      <c r="V81" s="15">
        <f t="shared" si="249"/>
        <v>0</v>
      </c>
      <c r="W81" s="15">
        <f t="shared" si="249"/>
        <v>0</v>
      </c>
      <c r="X81" s="15">
        <f t="shared" si="249"/>
        <v>0</v>
      </c>
      <c r="Y81" s="15">
        <f t="shared" si="249"/>
        <v>0</v>
      </c>
      <c r="Z81" s="15">
        <f t="shared" si="249"/>
        <v>0</v>
      </c>
      <c r="AA81" s="15">
        <f t="shared" si="249"/>
        <v>0</v>
      </c>
      <c r="AB81" s="15">
        <f t="shared" si="249"/>
        <v>0</v>
      </c>
      <c r="AC81" s="15">
        <f t="shared" si="249"/>
        <v>0</v>
      </c>
      <c r="AD81" s="15">
        <f t="shared" si="249"/>
        <v>0</v>
      </c>
      <c r="AE81" s="15">
        <f t="shared" si="249"/>
        <v>0</v>
      </c>
      <c r="AF81" s="15">
        <f t="shared" si="249"/>
        <v>0</v>
      </c>
      <c r="AG81" s="15">
        <f t="shared" si="249"/>
        <v>0</v>
      </c>
      <c r="AH81" s="15">
        <f t="shared" si="249"/>
        <v>0</v>
      </c>
      <c r="AI81" s="15">
        <f t="shared" si="249"/>
        <v>0</v>
      </c>
      <c r="AJ81" s="15">
        <f t="shared" si="249"/>
        <v>0</v>
      </c>
      <c r="AK81" s="15">
        <f t="shared" si="249"/>
        <v>0</v>
      </c>
      <c r="AL81" s="15">
        <f t="shared" si="249"/>
        <v>0</v>
      </c>
      <c r="AM81" s="15">
        <f t="shared" si="249"/>
        <v>0</v>
      </c>
      <c r="AN81" s="15">
        <f t="shared" si="249"/>
        <v>0</v>
      </c>
      <c r="AO81" s="15">
        <f t="shared" si="249"/>
        <v>0</v>
      </c>
      <c r="AP81" s="15">
        <f t="shared" si="249"/>
        <v>0</v>
      </c>
      <c r="AQ81" s="15">
        <f t="shared" si="249"/>
        <v>0</v>
      </c>
      <c r="AR81" s="15">
        <f t="shared" si="249"/>
        <v>0</v>
      </c>
      <c r="AS81" s="15">
        <f t="shared" si="249"/>
        <v>0</v>
      </c>
      <c r="AT81" s="15">
        <f t="shared" si="249"/>
        <v>0</v>
      </c>
      <c r="AU81" s="15">
        <f t="shared" si="249"/>
        <v>0</v>
      </c>
      <c r="AV81" s="15">
        <f t="shared" si="249"/>
        <v>0</v>
      </c>
      <c r="AW81" s="15">
        <f t="shared" si="249"/>
        <v>0</v>
      </c>
      <c r="AX81" s="15">
        <f t="shared" si="249"/>
        <v>0</v>
      </c>
      <c r="AY81" s="15">
        <f t="shared" si="249"/>
        <v>0</v>
      </c>
      <c r="AZ81" s="15">
        <f t="shared" si="249"/>
        <v>0</v>
      </c>
      <c r="BA81" s="15">
        <f t="shared" si="249"/>
        <v>0</v>
      </c>
      <c r="BB81" s="15">
        <f t="shared" si="249"/>
        <v>0</v>
      </c>
      <c r="BC81" s="15">
        <f t="shared" si="249"/>
        <v>0</v>
      </c>
      <c r="BD81" s="15">
        <f t="shared" si="249"/>
        <v>0</v>
      </c>
      <c r="BE81" s="15">
        <f t="shared" si="249"/>
        <v>0</v>
      </c>
      <c r="BF81" s="15">
        <f t="shared" si="249"/>
        <v>0</v>
      </c>
      <c r="BG81" s="15">
        <f t="shared" si="249"/>
        <v>0</v>
      </c>
      <c r="BH81" s="15">
        <f t="shared" si="249"/>
        <v>0</v>
      </c>
      <c r="BI81" s="15">
        <f t="shared" si="249"/>
        <v>0</v>
      </c>
      <c r="BJ81" s="15">
        <f t="shared" si="249"/>
        <v>0</v>
      </c>
      <c r="BK81" s="15">
        <f t="shared" si="249"/>
        <v>0</v>
      </c>
      <c r="BL81" s="15">
        <f t="shared" si="249"/>
        <v>0</v>
      </c>
      <c r="BM81" s="15">
        <f t="shared" si="249"/>
        <v>0</v>
      </c>
      <c r="BN81" s="15">
        <f t="shared" si="249"/>
        <v>0</v>
      </c>
      <c r="BO81" s="15">
        <f t="shared" si="249"/>
        <v>0</v>
      </c>
      <c r="BP81" s="15">
        <f t="shared" si="249"/>
        <v>0</v>
      </c>
      <c r="BQ81" s="15">
        <f t="shared" si="249"/>
        <v>0</v>
      </c>
      <c r="BR81" s="15">
        <f t="shared" si="249"/>
        <v>0</v>
      </c>
      <c r="BS81" s="15">
        <f t="shared" ref="BS81:ED81" si="250">COUNTIF(BS3:BS49,0)</f>
        <v>0</v>
      </c>
      <c r="BT81" s="15">
        <f t="shared" si="250"/>
        <v>0</v>
      </c>
      <c r="BU81" s="15">
        <f t="shared" si="250"/>
        <v>0</v>
      </c>
      <c r="BV81" s="15">
        <f t="shared" si="250"/>
        <v>0</v>
      </c>
      <c r="BW81" s="15">
        <f t="shared" si="250"/>
        <v>0</v>
      </c>
      <c r="BX81" s="15">
        <f t="shared" si="250"/>
        <v>0</v>
      </c>
      <c r="BY81" s="15">
        <f t="shared" si="250"/>
        <v>0</v>
      </c>
      <c r="BZ81" s="15">
        <f t="shared" si="250"/>
        <v>0</v>
      </c>
      <c r="CA81" s="15">
        <f t="shared" si="250"/>
        <v>0</v>
      </c>
      <c r="CB81" s="15">
        <f t="shared" si="250"/>
        <v>0</v>
      </c>
      <c r="CC81" s="15">
        <f t="shared" si="250"/>
        <v>0</v>
      </c>
      <c r="CD81" s="15">
        <f t="shared" si="250"/>
        <v>0</v>
      </c>
      <c r="CE81" s="15">
        <f t="shared" si="250"/>
        <v>0</v>
      </c>
      <c r="CF81" s="15">
        <f t="shared" si="250"/>
        <v>0</v>
      </c>
      <c r="CG81" s="15">
        <f t="shared" si="250"/>
        <v>0</v>
      </c>
      <c r="CH81" s="15">
        <f t="shared" si="250"/>
        <v>0</v>
      </c>
      <c r="CI81" s="15">
        <f t="shared" si="250"/>
        <v>0</v>
      </c>
      <c r="CJ81" s="15">
        <f t="shared" si="250"/>
        <v>0</v>
      </c>
      <c r="CK81" s="15">
        <f t="shared" si="250"/>
        <v>0</v>
      </c>
      <c r="CL81" s="15">
        <f t="shared" si="250"/>
        <v>0</v>
      </c>
      <c r="CM81" s="15">
        <f t="shared" si="250"/>
        <v>0</v>
      </c>
      <c r="CN81" s="15">
        <f t="shared" si="250"/>
        <v>0</v>
      </c>
      <c r="CO81" s="15">
        <f t="shared" si="250"/>
        <v>0</v>
      </c>
      <c r="CP81" s="15">
        <f t="shared" si="250"/>
        <v>0</v>
      </c>
      <c r="CQ81" s="15">
        <f t="shared" si="250"/>
        <v>0</v>
      </c>
      <c r="CR81" s="15">
        <f t="shared" si="250"/>
        <v>0</v>
      </c>
      <c r="CS81" s="15">
        <f t="shared" si="250"/>
        <v>0</v>
      </c>
      <c r="CT81" s="15">
        <f t="shared" si="250"/>
        <v>0</v>
      </c>
      <c r="CU81" s="15">
        <f t="shared" si="250"/>
        <v>0</v>
      </c>
      <c r="CV81" s="15">
        <f t="shared" si="250"/>
        <v>0</v>
      </c>
      <c r="CW81" s="15">
        <f t="shared" si="250"/>
        <v>0</v>
      </c>
      <c r="CX81" s="15">
        <f t="shared" si="250"/>
        <v>0</v>
      </c>
      <c r="CY81" s="15">
        <f t="shared" si="250"/>
        <v>0</v>
      </c>
      <c r="CZ81" s="15">
        <f t="shared" si="250"/>
        <v>0</v>
      </c>
      <c r="DA81" s="15">
        <f t="shared" si="250"/>
        <v>0</v>
      </c>
      <c r="DB81" s="15">
        <f t="shared" si="250"/>
        <v>0</v>
      </c>
      <c r="DC81" s="15">
        <f t="shared" si="250"/>
        <v>0</v>
      </c>
      <c r="DD81" s="15">
        <f t="shared" si="250"/>
        <v>0</v>
      </c>
      <c r="DE81" s="15">
        <f t="shared" si="250"/>
        <v>0</v>
      </c>
      <c r="DF81" s="15">
        <f t="shared" si="250"/>
        <v>0</v>
      </c>
      <c r="DG81" s="15">
        <f t="shared" si="250"/>
        <v>0</v>
      </c>
      <c r="DH81" s="15">
        <f t="shared" si="250"/>
        <v>0</v>
      </c>
      <c r="DI81" s="15">
        <f t="shared" si="250"/>
        <v>0</v>
      </c>
      <c r="DJ81" s="15">
        <f t="shared" si="250"/>
        <v>0</v>
      </c>
      <c r="DK81" s="15">
        <f t="shared" si="250"/>
        <v>0</v>
      </c>
      <c r="DL81" s="15">
        <f t="shared" si="250"/>
        <v>0</v>
      </c>
      <c r="DM81" s="15">
        <f t="shared" si="250"/>
        <v>0</v>
      </c>
      <c r="DN81" s="15">
        <f t="shared" si="250"/>
        <v>0</v>
      </c>
      <c r="DO81" s="15">
        <f t="shared" si="250"/>
        <v>0</v>
      </c>
      <c r="DP81" s="15">
        <f t="shared" si="250"/>
        <v>0</v>
      </c>
      <c r="DQ81" s="15">
        <f t="shared" si="250"/>
        <v>0</v>
      </c>
      <c r="DR81" s="15">
        <f t="shared" si="250"/>
        <v>0</v>
      </c>
      <c r="DS81" s="15">
        <f t="shared" si="250"/>
        <v>0</v>
      </c>
      <c r="DT81" s="15">
        <f t="shared" si="250"/>
        <v>0</v>
      </c>
      <c r="DU81" s="15">
        <f t="shared" si="250"/>
        <v>0</v>
      </c>
      <c r="DV81" s="15">
        <f t="shared" si="250"/>
        <v>0</v>
      </c>
      <c r="DW81" s="15">
        <f t="shared" si="250"/>
        <v>0</v>
      </c>
      <c r="DX81" s="15">
        <f t="shared" si="250"/>
        <v>0</v>
      </c>
      <c r="DY81" s="15">
        <f t="shared" si="250"/>
        <v>0</v>
      </c>
      <c r="DZ81" s="15">
        <f t="shared" si="250"/>
        <v>0</v>
      </c>
      <c r="EA81" s="15">
        <f t="shared" si="250"/>
        <v>0</v>
      </c>
      <c r="EB81" s="15">
        <f t="shared" si="250"/>
        <v>0</v>
      </c>
      <c r="EC81" s="15">
        <f t="shared" si="250"/>
        <v>0</v>
      </c>
      <c r="ED81" s="15">
        <f t="shared" si="250"/>
        <v>0</v>
      </c>
      <c r="EE81" s="15">
        <f t="shared" ref="EE81:GP81" si="251">COUNTIF(EE3:EE49,0)</f>
        <v>0</v>
      </c>
      <c r="EF81" s="15">
        <f t="shared" si="251"/>
        <v>0</v>
      </c>
      <c r="EG81" s="15">
        <f t="shared" si="251"/>
        <v>0</v>
      </c>
      <c r="EH81" s="15">
        <f t="shared" si="251"/>
        <v>0</v>
      </c>
      <c r="EI81" s="15">
        <f t="shared" si="251"/>
        <v>0</v>
      </c>
      <c r="EJ81" s="15">
        <f t="shared" si="251"/>
        <v>0</v>
      </c>
      <c r="EK81" s="15">
        <f t="shared" si="251"/>
        <v>0</v>
      </c>
      <c r="EL81" s="15">
        <f t="shared" si="251"/>
        <v>0</v>
      </c>
      <c r="EM81" s="15">
        <f t="shared" si="251"/>
        <v>0</v>
      </c>
      <c r="EN81" s="15">
        <f t="shared" si="251"/>
        <v>0</v>
      </c>
      <c r="EO81" s="15">
        <f t="shared" si="251"/>
        <v>0</v>
      </c>
      <c r="EP81" s="15">
        <f t="shared" si="251"/>
        <v>0</v>
      </c>
      <c r="EQ81" s="15">
        <f t="shared" si="251"/>
        <v>0</v>
      </c>
      <c r="ER81" s="15">
        <f t="shared" si="251"/>
        <v>0</v>
      </c>
      <c r="ES81" s="15">
        <f t="shared" si="251"/>
        <v>0</v>
      </c>
      <c r="ET81" s="15">
        <f t="shared" si="251"/>
        <v>0</v>
      </c>
      <c r="EU81" s="15">
        <f t="shared" si="251"/>
        <v>0</v>
      </c>
      <c r="EV81" s="15">
        <f t="shared" si="251"/>
        <v>0</v>
      </c>
      <c r="EW81" s="15">
        <f t="shared" si="251"/>
        <v>0</v>
      </c>
      <c r="EX81" s="15">
        <f t="shared" si="251"/>
        <v>0</v>
      </c>
      <c r="EY81" s="15">
        <f t="shared" si="251"/>
        <v>0</v>
      </c>
      <c r="EZ81" s="15">
        <f t="shared" si="251"/>
        <v>0</v>
      </c>
      <c r="FA81" s="15">
        <f t="shared" si="251"/>
        <v>0</v>
      </c>
      <c r="FB81" s="15">
        <f t="shared" si="251"/>
        <v>0</v>
      </c>
      <c r="FC81" s="15">
        <f t="shared" si="251"/>
        <v>0</v>
      </c>
      <c r="FD81" s="15">
        <f t="shared" si="251"/>
        <v>0</v>
      </c>
      <c r="FE81" s="15">
        <f t="shared" si="251"/>
        <v>0</v>
      </c>
      <c r="FF81" s="15">
        <f t="shared" si="251"/>
        <v>0</v>
      </c>
      <c r="FG81" s="15">
        <f t="shared" si="251"/>
        <v>0</v>
      </c>
      <c r="FH81" s="15">
        <f t="shared" si="251"/>
        <v>0</v>
      </c>
      <c r="FI81" s="15">
        <f t="shared" si="251"/>
        <v>0</v>
      </c>
      <c r="FJ81" s="15">
        <f t="shared" si="251"/>
        <v>0</v>
      </c>
      <c r="FK81" s="15">
        <f t="shared" si="251"/>
        <v>0</v>
      </c>
      <c r="FL81" s="15">
        <f t="shared" si="251"/>
        <v>0</v>
      </c>
      <c r="FM81" s="15">
        <f t="shared" si="251"/>
        <v>0</v>
      </c>
      <c r="FN81" s="15">
        <f t="shared" si="251"/>
        <v>0</v>
      </c>
      <c r="FO81" s="15">
        <f t="shared" si="251"/>
        <v>0</v>
      </c>
      <c r="FP81" s="15">
        <f t="shared" si="251"/>
        <v>0</v>
      </c>
      <c r="FQ81" s="15">
        <f t="shared" si="251"/>
        <v>0</v>
      </c>
      <c r="FR81" s="15">
        <f t="shared" si="251"/>
        <v>0</v>
      </c>
      <c r="FS81" s="15">
        <f t="shared" si="251"/>
        <v>0</v>
      </c>
      <c r="FT81" s="15">
        <f t="shared" si="251"/>
        <v>0</v>
      </c>
      <c r="FU81" s="15">
        <f t="shared" si="251"/>
        <v>0</v>
      </c>
      <c r="FV81" s="15">
        <f t="shared" si="251"/>
        <v>0</v>
      </c>
      <c r="FW81" s="15">
        <f t="shared" si="251"/>
        <v>0</v>
      </c>
      <c r="FX81" s="15">
        <f t="shared" si="251"/>
        <v>0</v>
      </c>
      <c r="FY81" s="15">
        <f t="shared" si="251"/>
        <v>0</v>
      </c>
      <c r="FZ81" s="15">
        <f t="shared" si="251"/>
        <v>0</v>
      </c>
      <c r="GA81" s="15">
        <f t="shared" si="251"/>
        <v>0</v>
      </c>
      <c r="GB81" s="15">
        <f t="shared" si="251"/>
        <v>0</v>
      </c>
      <c r="GC81" s="15">
        <f t="shared" si="251"/>
        <v>0</v>
      </c>
      <c r="GD81" s="15">
        <f t="shared" si="251"/>
        <v>0</v>
      </c>
      <c r="GE81" s="15">
        <f t="shared" si="251"/>
        <v>0</v>
      </c>
      <c r="GF81" s="15">
        <f t="shared" si="251"/>
        <v>0</v>
      </c>
      <c r="GG81" s="15">
        <f t="shared" si="251"/>
        <v>0</v>
      </c>
      <c r="GH81" s="15">
        <f t="shared" si="251"/>
        <v>0</v>
      </c>
      <c r="GI81" s="15">
        <f t="shared" si="251"/>
        <v>0</v>
      </c>
      <c r="GJ81" s="15">
        <f t="shared" si="251"/>
        <v>0</v>
      </c>
      <c r="GK81" s="15">
        <f t="shared" si="251"/>
        <v>0</v>
      </c>
      <c r="GL81" s="15">
        <f t="shared" si="251"/>
        <v>0</v>
      </c>
      <c r="GM81" s="15">
        <f t="shared" si="251"/>
        <v>0</v>
      </c>
      <c r="GN81" s="15">
        <f t="shared" si="251"/>
        <v>0</v>
      </c>
      <c r="GO81" s="15">
        <f t="shared" si="251"/>
        <v>0</v>
      </c>
      <c r="GP81" s="15">
        <f t="shared" si="251"/>
        <v>0</v>
      </c>
      <c r="GQ81" s="15">
        <f t="shared" ref="GQ81:JB81" si="252">COUNTIF(GQ3:GQ49,0)</f>
        <v>0</v>
      </c>
      <c r="GR81" s="15">
        <f t="shared" si="252"/>
        <v>0</v>
      </c>
      <c r="GS81" s="15">
        <f t="shared" si="252"/>
        <v>0</v>
      </c>
      <c r="GT81" s="15">
        <f t="shared" si="252"/>
        <v>1</v>
      </c>
      <c r="GU81" s="15">
        <f t="shared" si="252"/>
        <v>0</v>
      </c>
      <c r="GV81" s="15">
        <f t="shared" si="252"/>
        <v>0</v>
      </c>
      <c r="GW81" s="15">
        <f t="shared" si="252"/>
        <v>0</v>
      </c>
      <c r="GX81" s="15">
        <f t="shared" si="252"/>
        <v>0</v>
      </c>
      <c r="GY81" s="15">
        <f t="shared" si="252"/>
        <v>0</v>
      </c>
      <c r="GZ81" s="15">
        <f t="shared" si="252"/>
        <v>0</v>
      </c>
      <c r="HA81" s="15">
        <f t="shared" si="252"/>
        <v>0</v>
      </c>
      <c r="HB81" s="15">
        <f t="shared" si="252"/>
        <v>0</v>
      </c>
      <c r="HC81" s="15">
        <f t="shared" si="252"/>
        <v>0</v>
      </c>
      <c r="HD81" s="15">
        <f t="shared" si="252"/>
        <v>0</v>
      </c>
      <c r="HE81" s="15">
        <f t="shared" si="252"/>
        <v>0</v>
      </c>
      <c r="HF81" s="15">
        <f t="shared" si="252"/>
        <v>0</v>
      </c>
      <c r="HG81" s="15">
        <f t="shared" si="252"/>
        <v>0</v>
      </c>
      <c r="HH81" s="15">
        <f t="shared" si="252"/>
        <v>0</v>
      </c>
      <c r="HI81" s="15">
        <f t="shared" si="252"/>
        <v>0</v>
      </c>
      <c r="HJ81" s="15">
        <f t="shared" si="252"/>
        <v>0</v>
      </c>
      <c r="HK81" s="15">
        <f t="shared" si="252"/>
        <v>0</v>
      </c>
      <c r="HL81" s="15">
        <f t="shared" si="252"/>
        <v>0</v>
      </c>
      <c r="HM81" s="15">
        <f t="shared" si="252"/>
        <v>0</v>
      </c>
      <c r="HN81" s="15">
        <f t="shared" si="252"/>
        <v>0</v>
      </c>
      <c r="HO81" s="15">
        <f t="shared" si="252"/>
        <v>0</v>
      </c>
      <c r="HP81" s="15">
        <f t="shared" si="252"/>
        <v>0</v>
      </c>
      <c r="HQ81" s="15">
        <f t="shared" si="252"/>
        <v>0</v>
      </c>
      <c r="HR81" s="15">
        <f t="shared" si="252"/>
        <v>0</v>
      </c>
      <c r="HS81" s="15">
        <f t="shared" si="252"/>
        <v>0</v>
      </c>
      <c r="HT81" s="15">
        <f t="shared" si="252"/>
        <v>0</v>
      </c>
      <c r="HU81" s="15">
        <f t="shared" si="252"/>
        <v>0</v>
      </c>
      <c r="HV81" s="15">
        <f t="shared" si="252"/>
        <v>0</v>
      </c>
      <c r="HW81" s="15">
        <f t="shared" si="252"/>
        <v>0</v>
      </c>
      <c r="HX81" s="15">
        <f t="shared" si="252"/>
        <v>0</v>
      </c>
      <c r="HY81" s="15">
        <f t="shared" si="252"/>
        <v>0</v>
      </c>
      <c r="HZ81" s="15">
        <f t="shared" si="252"/>
        <v>0</v>
      </c>
      <c r="IA81" s="15">
        <f t="shared" si="252"/>
        <v>0</v>
      </c>
      <c r="IB81" s="15">
        <f t="shared" si="252"/>
        <v>0</v>
      </c>
      <c r="IC81" s="15">
        <f t="shared" si="252"/>
        <v>0</v>
      </c>
      <c r="ID81" s="15">
        <f t="shared" si="252"/>
        <v>0</v>
      </c>
      <c r="IE81" s="15">
        <f t="shared" si="252"/>
        <v>0</v>
      </c>
      <c r="IF81" s="15">
        <f t="shared" si="252"/>
        <v>0</v>
      </c>
      <c r="IG81" s="15">
        <f t="shared" si="252"/>
        <v>0</v>
      </c>
      <c r="IH81" s="15">
        <f t="shared" si="252"/>
        <v>0</v>
      </c>
      <c r="II81" s="15">
        <f t="shared" si="252"/>
        <v>0</v>
      </c>
      <c r="IJ81" s="15">
        <f t="shared" si="252"/>
        <v>0</v>
      </c>
      <c r="IK81" s="15">
        <f t="shared" si="252"/>
        <v>0</v>
      </c>
      <c r="IL81" s="15">
        <f t="shared" si="252"/>
        <v>0</v>
      </c>
      <c r="IM81" s="15">
        <f t="shared" si="252"/>
        <v>0</v>
      </c>
      <c r="IN81" s="15">
        <f t="shared" si="252"/>
        <v>0</v>
      </c>
      <c r="IO81" s="15">
        <f t="shared" si="252"/>
        <v>0</v>
      </c>
      <c r="IP81" s="15">
        <f t="shared" si="252"/>
        <v>0</v>
      </c>
      <c r="IQ81" s="15">
        <f t="shared" si="252"/>
        <v>0</v>
      </c>
      <c r="IR81" s="15">
        <f t="shared" si="252"/>
        <v>0</v>
      </c>
      <c r="IS81" s="15">
        <f t="shared" si="252"/>
        <v>0</v>
      </c>
      <c r="IT81" s="15">
        <f t="shared" si="252"/>
        <v>0</v>
      </c>
      <c r="IU81" s="15">
        <f t="shared" si="252"/>
        <v>0</v>
      </c>
      <c r="IV81" s="15">
        <f t="shared" si="252"/>
        <v>0</v>
      </c>
      <c r="IW81" s="15">
        <f t="shared" si="252"/>
        <v>0</v>
      </c>
      <c r="IX81" s="15">
        <f t="shared" si="252"/>
        <v>0</v>
      </c>
      <c r="IY81" s="15">
        <f t="shared" si="252"/>
        <v>0</v>
      </c>
      <c r="IZ81" s="15">
        <f t="shared" si="252"/>
        <v>0</v>
      </c>
      <c r="JA81" s="15">
        <f t="shared" si="252"/>
        <v>0</v>
      </c>
      <c r="JB81" s="15">
        <f t="shared" si="252"/>
        <v>0</v>
      </c>
      <c r="JC81" s="15">
        <f t="shared" ref="JC81:LN81" si="253">COUNTIF(JC3:JC49,0)</f>
        <v>0</v>
      </c>
      <c r="JD81" s="15">
        <f t="shared" si="253"/>
        <v>0</v>
      </c>
      <c r="JE81" s="15">
        <f t="shared" si="253"/>
        <v>0</v>
      </c>
      <c r="JF81" s="15">
        <f t="shared" si="253"/>
        <v>0</v>
      </c>
      <c r="JG81" s="15">
        <f t="shared" si="253"/>
        <v>0</v>
      </c>
      <c r="JH81" s="15">
        <f t="shared" si="253"/>
        <v>0</v>
      </c>
      <c r="JI81" s="15">
        <f t="shared" si="253"/>
        <v>0</v>
      </c>
      <c r="JJ81" s="15">
        <f t="shared" si="253"/>
        <v>0</v>
      </c>
      <c r="JK81" s="15">
        <f t="shared" si="253"/>
        <v>0</v>
      </c>
      <c r="JL81" s="15">
        <f t="shared" si="253"/>
        <v>0</v>
      </c>
      <c r="JM81" s="15">
        <f t="shared" si="253"/>
        <v>0</v>
      </c>
      <c r="JN81" s="15">
        <f t="shared" si="253"/>
        <v>0</v>
      </c>
      <c r="JO81" s="15">
        <f t="shared" si="253"/>
        <v>0</v>
      </c>
      <c r="JP81" s="15">
        <f t="shared" si="253"/>
        <v>0</v>
      </c>
      <c r="JQ81" s="15">
        <f t="shared" si="253"/>
        <v>0</v>
      </c>
      <c r="JR81" s="15">
        <f t="shared" si="253"/>
        <v>0</v>
      </c>
      <c r="JS81" s="15">
        <f t="shared" si="253"/>
        <v>0</v>
      </c>
      <c r="JT81" s="15">
        <f t="shared" si="253"/>
        <v>0</v>
      </c>
      <c r="JU81" s="15">
        <f t="shared" si="253"/>
        <v>0</v>
      </c>
      <c r="JV81" s="15">
        <f t="shared" si="253"/>
        <v>0</v>
      </c>
      <c r="JW81" s="15">
        <f t="shared" si="253"/>
        <v>0</v>
      </c>
      <c r="JX81" s="15">
        <f t="shared" si="253"/>
        <v>1</v>
      </c>
      <c r="JY81" s="15">
        <f t="shared" si="253"/>
        <v>0</v>
      </c>
      <c r="JZ81" s="15">
        <f t="shared" si="253"/>
        <v>0</v>
      </c>
      <c r="KA81" s="15">
        <f t="shared" si="253"/>
        <v>0</v>
      </c>
      <c r="KB81" s="15">
        <f t="shared" si="253"/>
        <v>0</v>
      </c>
      <c r="KC81" s="15">
        <f t="shared" si="253"/>
        <v>0</v>
      </c>
      <c r="KD81" s="15">
        <f t="shared" si="253"/>
        <v>0</v>
      </c>
      <c r="KE81" s="15">
        <f t="shared" si="253"/>
        <v>0</v>
      </c>
      <c r="KF81" s="15">
        <f t="shared" si="253"/>
        <v>0</v>
      </c>
      <c r="KG81" s="15">
        <f t="shared" si="253"/>
        <v>0</v>
      </c>
      <c r="KH81" s="15">
        <f t="shared" si="253"/>
        <v>0</v>
      </c>
      <c r="KI81" s="15">
        <f t="shared" si="253"/>
        <v>0</v>
      </c>
      <c r="KJ81" s="15">
        <f t="shared" si="253"/>
        <v>0</v>
      </c>
      <c r="KK81" s="15">
        <f t="shared" si="253"/>
        <v>0</v>
      </c>
      <c r="KL81" s="15">
        <f t="shared" si="253"/>
        <v>0</v>
      </c>
      <c r="KM81" s="15">
        <f t="shared" si="253"/>
        <v>0</v>
      </c>
      <c r="KN81" s="15">
        <f t="shared" si="253"/>
        <v>0</v>
      </c>
      <c r="KO81" s="15">
        <f t="shared" si="253"/>
        <v>0</v>
      </c>
      <c r="KP81" s="15">
        <f t="shared" si="253"/>
        <v>0</v>
      </c>
      <c r="KQ81" s="15">
        <f t="shared" si="253"/>
        <v>0</v>
      </c>
      <c r="KR81" s="15">
        <f t="shared" si="253"/>
        <v>0</v>
      </c>
      <c r="KS81" s="15">
        <f t="shared" si="253"/>
        <v>0</v>
      </c>
      <c r="KT81" s="15">
        <f t="shared" si="253"/>
        <v>0</v>
      </c>
      <c r="KU81" s="15">
        <f t="shared" si="253"/>
        <v>0</v>
      </c>
      <c r="KV81" s="15">
        <f t="shared" si="253"/>
        <v>0</v>
      </c>
      <c r="KW81" s="15">
        <f t="shared" si="253"/>
        <v>0</v>
      </c>
      <c r="KX81" s="15">
        <f t="shared" si="253"/>
        <v>0</v>
      </c>
      <c r="KY81" s="15">
        <f t="shared" si="253"/>
        <v>0</v>
      </c>
      <c r="KZ81" s="15">
        <f t="shared" si="253"/>
        <v>0</v>
      </c>
      <c r="LA81" s="15">
        <f t="shared" si="253"/>
        <v>0</v>
      </c>
      <c r="LB81" s="15">
        <f t="shared" si="253"/>
        <v>0</v>
      </c>
      <c r="LC81" s="15">
        <f t="shared" si="253"/>
        <v>0</v>
      </c>
      <c r="LD81" s="15">
        <f t="shared" si="253"/>
        <v>0</v>
      </c>
      <c r="LE81" s="15">
        <f t="shared" si="253"/>
        <v>0</v>
      </c>
      <c r="LF81" s="15">
        <f t="shared" si="253"/>
        <v>0</v>
      </c>
      <c r="LG81" s="15">
        <f t="shared" si="253"/>
        <v>0</v>
      </c>
      <c r="LH81" s="15">
        <f t="shared" si="253"/>
        <v>0</v>
      </c>
      <c r="LI81" s="15">
        <f t="shared" si="253"/>
        <v>0</v>
      </c>
      <c r="LJ81" s="15">
        <f t="shared" si="253"/>
        <v>0</v>
      </c>
      <c r="LK81" s="15">
        <f t="shared" si="253"/>
        <v>0</v>
      </c>
      <c r="LL81" s="15">
        <f t="shared" si="253"/>
        <v>0</v>
      </c>
      <c r="LM81" s="15">
        <f t="shared" si="253"/>
        <v>0</v>
      </c>
      <c r="LN81" s="15">
        <f t="shared" si="253"/>
        <v>0</v>
      </c>
      <c r="LO81" s="15">
        <f t="shared" ref="LO81:NZ81" si="254">COUNTIF(LO3:LO49,0)</f>
        <v>0</v>
      </c>
      <c r="LP81" s="15">
        <f t="shared" si="254"/>
        <v>0</v>
      </c>
      <c r="LQ81" s="15">
        <f t="shared" si="254"/>
        <v>0</v>
      </c>
      <c r="LR81" s="15">
        <f t="shared" si="254"/>
        <v>0</v>
      </c>
      <c r="LS81" s="15">
        <f t="shared" si="254"/>
        <v>0</v>
      </c>
      <c r="LT81" s="15">
        <f t="shared" si="254"/>
        <v>0</v>
      </c>
      <c r="LU81" s="15">
        <f t="shared" si="254"/>
        <v>0</v>
      </c>
      <c r="LV81" s="15">
        <f t="shared" si="254"/>
        <v>0</v>
      </c>
      <c r="LW81" s="15">
        <f t="shared" si="254"/>
        <v>0</v>
      </c>
      <c r="LX81" s="15">
        <f t="shared" si="254"/>
        <v>0</v>
      </c>
      <c r="LY81" s="15">
        <f t="shared" si="254"/>
        <v>0</v>
      </c>
      <c r="LZ81" s="15">
        <f t="shared" si="254"/>
        <v>0</v>
      </c>
      <c r="MA81" s="15">
        <f t="shared" si="254"/>
        <v>0</v>
      </c>
      <c r="MB81" s="15">
        <f t="shared" si="254"/>
        <v>0</v>
      </c>
      <c r="MC81" s="15">
        <f t="shared" si="254"/>
        <v>0</v>
      </c>
      <c r="MD81" s="15">
        <f t="shared" si="254"/>
        <v>0</v>
      </c>
      <c r="ME81" s="15">
        <f t="shared" si="254"/>
        <v>0</v>
      </c>
      <c r="MF81" s="15">
        <f t="shared" si="254"/>
        <v>0</v>
      </c>
      <c r="MG81" s="15">
        <f t="shared" si="254"/>
        <v>1</v>
      </c>
      <c r="MH81" s="15">
        <f t="shared" si="254"/>
        <v>0</v>
      </c>
      <c r="MI81" s="15">
        <f t="shared" si="254"/>
        <v>0</v>
      </c>
      <c r="MJ81" s="15">
        <f t="shared" si="254"/>
        <v>0</v>
      </c>
      <c r="MK81" s="15">
        <f t="shared" si="254"/>
        <v>0</v>
      </c>
      <c r="ML81" s="15">
        <f t="shared" si="254"/>
        <v>0</v>
      </c>
      <c r="MM81" s="15">
        <f t="shared" si="254"/>
        <v>0</v>
      </c>
      <c r="MN81" s="15">
        <f t="shared" si="254"/>
        <v>0</v>
      </c>
      <c r="MO81" s="15">
        <f t="shared" si="254"/>
        <v>0</v>
      </c>
      <c r="MP81" s="15">
        <f t="shared" si="254"/>
        <v>0</v>
      </c>
      <c r="MQ81" s="15">
        <f t="shared" si="254"/>
        <v>1</v>
      </c>
      <c r="MR81" s="15">
        <f t="shared" si="254"/>
        <v>0</v>
      </c>
      <c r="MS81" s="15">
        <f t="shared" si="254"/>
        <v>0</v>
      </c>
      <c r="MT81" s="15">
        <f t="shared" si="254"/>
        <v>0</v>
      </c>
      <c r="MU81" s="15">
        <f t="shared" si="254"/>
        <v>0</v>
      </c>
      <c r="MV81" s="15">
        <f t="shared" si="254"/>
        <v>0</v>
      </c>
      <c r="MW81" s="15">
        <f t="shared" si="254"/>
        <v>0</v>
      </c>
      <c r="MX81" s="15">
        <f t="shared" si="254"/>
        <v>0</v>
      </c>
      <c r="MY81" s="15">
        <f t="shared" si="254"/>
        <v>0</v>
      </c>
      <c r="MZ81" s="15">
        <f t="shared" si="254"/>
        <v>0</v>
      </c>
      <c r="NA81" s="15">
        <f t="shared" si="254"/>
        <v>0</v>
      </c>
      <c r="NB81" s="15">
        <f t="shared" si="254"/>
        <v>1</v>
      </c>
      <c r="NC81" s="15">
        <f t="shared" si="254"/>
        <v>0</v>
      </c>
      <c r="ND81" s="15">
        <f t="shared" si="254"/>
        <v>0</v>
      </c>
      <c r="NE81" s="15">
        <f t="shared" si="254"/>
        <v>0</v>
      </c>
      <c r="NF81" s="15">
        <f t="shared" si="254"/>
        <v>1</v>
      </c>
      <c r="NG81" s="15">
        <f t="shared" si="254"/>
        <v>0</v>
      </c>
      <c r="NH81" s="15">
        <f t="shared" si="254"/>
        <v>0</v>
      </c>
      <c r="NI81" s="15">
        <f t="shared" si="254"/>
        <v>0</v>
      </c>
      <c r="NJ81" s="15">
        <f t="shared" si="254"/>
        <v>0</v>
      </c>
      <c r="NK81" s="15">
        <f t="shared" si="254"/>
        <v>0</v>
      </c>
      <c r="NL81" s="15">
        <f t="shared" si="254"/>
        <v>0</v>
      </c>
      <c r="NM81" s="15">
        <f t="shared" si="254"/>
        <v>1</v>
      </c>
      <c r="NN81" s="15">
        <f t="shared" si="254"/>
        <v>0</v>
      </c>
      <c r="NO81" s="15">
        <f t="shared" si="254"/>
        <v>0</v>
      </c>
      <c r="NP81" s="15">
        <f t="shared" si="254"/>
        <v>0</v>
      </c>
      <c r="NQ81" s="15">
        <f t="shared" si="254"/>
        <v>0</v>
      </c>
      <c r="NR81" s="15">
        <f t="shared" si="254"/>
        <v>0</v>
      </c>
      <c r="NS81" s="15">
        <f t="shared" si="254"/>
        <v>0</v>
      </c>
      <c r="NT81" s="15">
        <f t="shared" si="254"/>
        <v>0</v>
      </c>
      <c r="NU81" s="15">
        <f t="shared" si="254"/>
        <v>0</v>
      </c>
      <c r="NV81" s="15">
        <f t="shared" si="254"/>
        <v>0</v>
      </c>
      <c r="NW81" s="15">
        <f t="shared" si="254"/>
        <v>0</v>
      </c>
      <c r="NX81" s="15">
        <f t="shared" si="254"/>
        <v>3</v>
      </c>
      <c r="NY81" s="15">
        <f t="shared" si="254"/>
        <v>0</v>
      </c>
      <c r="NZ81" s="15">
        <f t="shared" si="254"/>
        <v>0</v>
      </c>
      <c r="OA81" s="15">
        <f t="shared" ref="OA81:QL81" si="255">COUNTIF(OA3:OA49,0)</f>
        <v>0</v>
      </c>
      <c r="OB81" s="15">
        <f t="shared" si="255"/>
        <v>0</v>
      </c>
      <c r="OC81" s="15">
        <f t="shared" si="255"/>
        <v>3</v>
      </c>
      <c r="OD81" s="15">
        <f t="shared" si="255"/>
        <v>0</v>
      </c>
      <c r="OE81" s="15">
        <f t="shared" si="255"/>
        <v>0</v>
      </c>
      <c r="OF81" s="15">
        <f t="shared" si="255"/>
        <v>0</v>
      </c>
      <c r="OG81" s="15">
        <f t="shared" si="255"/>
        <v>0</v>
      </c>
      <c r="OH81" s="15">
        <f t="shared" si="255"/>
        <v>0</v>
      </c>
      <c r="OI81" s="15">
        <f t="shared" si="255"/>
        <v>1</v>
      </c>
      <c r="OJ81" s="15">
        <f t="shared" si="255"/>
        <v>0</v>
      </c>
      <c r="OK81" s="15">
        <f t="shared" si="255"/>
        <v>0</v>
      </c>
      <c r="OL81" s="15">
        <f t="shared" si="255"/>
        <v>0</v>
      </c>
      <c r="OM81" s="15">
        <f t="shared" si="255"/>
        <v>0</v>
      </c>
      <c r="ON81" s="15">
        <f t="shared" si="255"/>
        <v>0</v>
      </c>
      <c r="OO81" s="15">
        <f t="shared" si="255"/>
        <v>2</v>
      </c>
      <c r="OP81" s="15">
        <f t="shared" si="255"/>
        <v>0</v>
      </c>
      <c r="OQ81" s="15">
        <f t="shared" si="255"/>
        <v>0</v>
      </c>
      <c r="OR81" s="15">
        <f t="shared" si="255"/>
        <v>0</v>
      </c>
      <c r="OS81" s="15">
        <f t="shared" si="255"/>
        <v>0</v>
      </c>
      <c r="OT81" s="15">
        <f t="shared" si="255"/>
        <v>0</v>
      </c>
      <c r="OU81" s="15">
        <f t="shared" si="255"/>
        <v>0</v>
      </c>
      <c r="OV81" s="15">
        <f t="shared" si="255"/>
        <v>0</v>
      </c>
      <c r="OW81" s="15">
        <f t="shared" si="255"/>
        <v>0</v>
      </c>
      <c r="OX81" s="15">
        <f t="shared" si="255"/>
        <v>0</v>
      </c>
      <c r="OY81" s="15">
        <f t="shared" si="255"/>
        <v>0</v>
      </c>
      <c r="OZ81" s="15">
        <f t="shared" si="255"/>
        <v>1</v>
      </c>
      <c r="PA81" s="15">
        <f t="shared" si="255"/>
        <v>0</v>
      </c>
      <c r="PB81" s="15">
        <f t="shared" si="255"/>
        <v>0</v>
      </c>
      <c r="PC81" s="15">
        <f t="shared" si="255"/>
        <v>0</v>
      </c>
      <c r="PD81" s="15">
        <f t="shared" si="255"/>
        <v>0</v>
      </c>
      <c r="PE81" s="15">
        <f t="shared" si="255"/>
        <v>0</v>
      </c>
      <c r="PF81" s="15">
        <f t="shared" si="255"/>
        <v>0</v>
      </c>
      <c r="PG81" s="15">
        <f t="shared" si="255"/>
        <v>0</v>
      </c>
      <c r="PH81" s="15">
        <f t="shared" si="255"/>
        <v>1</v>
      </c>
      <c r="PI81" s="15">
        <f t="shared" si="255"/>
        <v>0</v>
      </c>
      <c r="PJ81" s="15">
        <f t="shared" si="255"/>
        <v>0</v>
      </c>
      <c r="PK81" s="15">
        <f t="shared" si="255"/>
        <v>0</v>
      </c>
      <c r="PL81" s="15">
        <f t="shared" si="255"/>
        <v>0</v>
      </c>
      <c r="PM81" s="15">
        <f t="shared" si="255"/>
        <v>0</v>
      </c>
      <c r="PN81" s="15">
        <f t="shared" si="255"/>
        <v>0</v>
      </c>
      <c r="PO81" s="15">
        <f t="shared" si="255"/>
        <v>0</v>
      </c>
      <c r="PP81" s="15">
        <f t="shared" si="255"/>
        <v>0</v>
      </c>
      <c r="PQ81" s="15">
        <f t="shared" si="255"/>
        <v>0</v>
      </c>
      <c r="PR81" s="15">
        <f t="shared" si="255"/>
        <v>0</v>
      </c>
      <c r="PS81" s="15">
        <f t="shared" si="255"/>
        <v>0</v>
      </c>
      <c r="PT81" s="15">
        <f t="shared" si="255"/>
        <v>0</v>
      </c>
      <c r="PU81" s="15">
        <f t="shared" si="255"/>
        <v>0</v>
      </c>
      <c r="PV81" s="15">
        <f t="shared" si="255"/>
        <v>0</v>
      </c>
      <c r="PW81" s="15">
        <f t="shared" si="255"/>
        <v>0</v>
      </c>
      <c r="PX81" s="15">
        <f t="shared" si="255"/>
        <v>0</v>
      </c>
      <c r="PY81" s="15">
        <f t="shared" si="255"/>
        <v>0</v>
      </c>
      <c r="PZ81" s="15">
        <f t="shared" si="255"/>
        <v>0</v>
      </c>
      <c r="QA81" s="15">
        <f t="shared" si="255"/>
        <v>0</v>
      </c>
      <c r="QB81" s="15">
        <f t="shared" si="255"/>
        <v>1</v>
      </c>
      <c r="QC81" s="15">
        <f t="shared" si="255"/>
        <v>1</v>
      </c>
      <c r="QD81" s="15">
        <f t="shared" si="255"/>
        <v>0</v>
      </c>
      <c r="QE81" s="15">
        <f t="shared" si="255"/>
        <v>2</v>
      </c>
      <c r="QF81" s="15">
        <f t="shared" si="255"/>
        <v>0</v>
      </c>
      <c r="QG81" s="15">
        <f t="shared" si="255"/>
        <v>0</v>
      </c>
      <c r="QH81" s="15">
        <f t="shared" si="255"/>
        <v>0</v>
      </c>
      <c r="QI81" s="15">
        <f t="shared" si="255"/>
        <v>1</v>
      </c>
      <c r="QJ81" s="15">
        <f t="shared" si="255"/>
        <v>0</v>
      </c>
      <c r="QK81" s="15">
        <f t="shared" si="255"/>
        <v>0</v>
      </c>
      <c r="QL81" s="15">
        <f t="shared" si="255"/>
        <v>0</v>
      </c>
      <c r="QM81" s="15">
        <f t="shared" ref="QM81:SX81" si="256">COUNTIF(QM3:QM49,0)</f>
        <v>3</v>
      </c>
      <c r="QN81" s="15">
        <f t="shared" si="256"/>
        <v>0</v>
      </c>
      <c r="QO81" s="15">
        <f t="shared" si="256"/>
        <v>0</v>
      </c>
      <c r="QP81" s="15">
        <f t="shared" si="256"/>
        <v>1</v>
      </c>
      <c r="QQ81" s="15">
        <f t="shared" si="256"/>
        <v>0</v>
      </c>
      <c r="QR81" s="15">
        <f t="shared" si="256"/>
        <v>0</v>
      </c>
      <c r="QS81" s="15">
        <f t="shared" si="256"/>
        <v>0</v>
      </c>
      <c r="QT81" s="15">
        <f t="shared" si="256"/>
        <v>0</v>
      </c>
      <c r="QU81" s="15">
        <f t="shared" si="256"/>
        <v>0</v>
      </c>
      <c r="QV81" s="15">
        <f t="shared" si="256"/>
        <v>0</v>
      </c>
      <c r="QW81" s="15">
        <f t="shared" si="256"/>
        <v>0</v>
      </c>
      <c r="QX81" s="15">
        <f t="shared" si="256"/>
        <v>0</v>
      </c>
      <c r="QY81" s="15">
        <f t="shared" si="256"/>
        <v>1</v>
      </c>
      <c r="QZ81" s="15">
        <f t="shared" si="256"/>
        <v>0</v>
      </c>
      <c r="RA81" s="15">
        <f t="shared" si="256"/>
        <v>0</v>
      </c>
      <c r="RB81" s="15">
        <f t="shared" si="256"/>
        <v>0</v>
      </c>
      <c r="RC81" s="15">
        <f t="shared" si="256"/>
        <v>0</v>
      </c>
      <c r="RD81" s="15">
        <f t="shared" si="256"/>
        <v>0</v>
      </c>
      <c r="RE81" s="15">
        <f t="shared" si="256"/>
        <v>0</v>
      </c>
      <c r="RF81" s="15">
        <f t="shared" si="256"/>
        <v>0</v>
      </c>
      <c r="RG81" s="15">
        <f t="shared" si="256"/>
        <v>0</v>
      </c>
      <c r="RH81" s="15">
        <f t="shared" si="256"/>
        <v>0</v>
      </c>
      <c r="RI81" s="15">
        <f t="shared" si="256"/>
        <v>0</v>
      </c>
      <c r="RJ81" s="15">
        <f t="shared" si="256"/>
        <v>1</v>
      </c>
      <c r="RK81" s="15">
        <f t="shared" si="256"/>
        <v>1</v>
      </c>
      <c r="RL81" s="15">
        <f t="shared" si="256"/>
        <v>0</v>
      </c>
      <c r="RM81" s="15">
        <f t="shared" si="256"/>
        <v>0</v>
      </c>
      <c r="RN81" s="15">
        <f t="shared" si="256"/>
        <v>0</v>
      </c>
      <c r="RO81" s="15">
        <f t="shared" si="256"/>
        <v>0</v>
      </c>
      <c r="RP81" s="15">
        <f t="shared" si="256"/>
        <v>0</v>
      </c>
      <c r="RQ81" s="15">
        <f t="shared" si="256"/>
        <v>3</v>
      </c>
      <c r="RR81" s="15">
        <f t="shared" si="256"/>
        <v>0</v>
      </c>
      <c r="RS81" s="15">
        <f t="shared" si="256"/>
        <v>0</v>
      </c>
      <c r="RT81" s="15">
        <f t="shared" si="256"/>
        <v>1</v>
      </c>
      <c r="RU81" s="15">
        <f t="shared" si="256"/>
        <v>0</v>
      </c>
      <c r="RV81" s="15">
        <f t="shared" si="256"/>
        <v>0</v>
      </c>
      <c r="RW81" s="15">
        <f t="shared" si="256"/>
        <v>0</v>
      </c>
      <c r="RX81" s="15">
        <f t="shared" si="256"/>
        <v>0</v>
      </c>
      <c r="RY81" s="15">
        <f t="shared" si="256"/>
        <v>1</v>
      </c>
      <c r="RZ81" s="15">
        <f t="shared" si="256"/>
        <v>0</v>
      </c>
      <c r="SA81" s="15">
        <f t="shared" si="256"/>
        <v>1</v>
      </c>
      <c r="SB81" s="15">
        <f t="shared" si="256"/>
        <v>0</v>
      </c>
      <c r="SC81" s="15">
        <f t="shared" si="256"/>
        <v>0</v>
      </c>
      <c r="SD81" s="15">
        <f t="shared" si="256"/>
        <v>0</v>
      </c>
      <c r="SE81" s="15">
        <f t="shared" si="256"/>
        <v>0</v>
      </c>
      <c r="SF81" s="15">
        <f t="shared" si="256"/>
        <v>0</v>
      </c>
      <c r="SG81" s="15">
        <f t="shared" si="256"/>
        <v>0</v>
      </c>
      <c r="SH81" s="15">
        <f t="shared" si="256"/>
        <v>0</v>
      </c>
      <c r="SI81" s="15">
        <f t="shared" si="256"/>
        <v>1</v>
      </c>
      <c r="SJ81" s="15">
        <f t="shared" si="256"/>
        <v>0</v>
      </c>
      <c r="SK81" s="15">
        <f t="shared" si="256"/>
        <v>0</v>
      </c>
      <c r="SL81" s="15">
        <f t="shared" si="256"/>
        <v>0</v>
      </c>
      <c r="SM81" s="15">
        <f t="shared" si="256"/>
        <v>0</v>
      </c>
      <c r="SN81" s="15">
        <f t="shared" si="256"/>
        <v>3</v>
      </c>
      <c r="SO81" s="15">
        <f t="shared" si="256"/>
        <v>0</v>
      </c>
      <c r="SP81" s="15">
        <f t="shared" si="256"/>
        <v>0</v>
      </c>
      <c r="SQ81" s="15">
        <f t="shared" si="256"/>
        <v>0</v>
      </c>
      <c r="SR81" s="15">
        <f t="shared" si="256"/>
        <v>0</v>
      </c>
      <c r="SS81" s="15">
        <f t="shared" si="256"/>
        <v>0</v>
      </c>
      <c r="ST81" s="15">
        <f t="shared" si="256"/>
        <v>0</v>
      </c>
      <c r="SU81" s="15">
        <f t="shared" si="256"/>
        <v>0</v>
      </c>
      <c r="SV81" s="15">
        <f t="shared" si="256"/>
        <v>0</v>
      </c>
      <c r="SW81" s="15">
        <f t="shared" si="256"/>
        <v>0</v>
      </c>
      <c r="SX81" s="15">
        <f t="shared" si="256"/>
        <v>0</v>
      </c>
      <c r="SY81" s="15">
        <f t="shared" ref="SY81:VJ81" si="257">COUNTIF(SY3:SY49,0)</f>
        <v>0</v>
      </c>
      <c r="SZ81" s="15">
        <f t="shared" si="257"/>
        <v>0</v>
      </c>
      <c r="TA81" s="15">
        <f t="shared" si="257"/>
        <v>0</v>
      </c>
      <c r="TB81" s="15">
        <f t="shared" si="257"/>
        <v>0</v>
      </c>
      <c r="TC81" s="15">
        <f t="shared" si="257"/>
        <v>0</v>
      </c>
      <c r="TD81" s="15">
        <f t="shared" si="257"/>
        <v>0</v>
      </c>
      <c r="TE81" s="15">
        <f t="shared" si="257"/>
        <v>0</v>
      </c>
      <c r="TF81" s="15">
        <f t="shared" si="257"/>
        <v>0</v>
      </c>
      <c r="TG81" s="15">
        <f t="shared" si="257"/>
        <v>0</v>
      </c>
      <c r="TH81" s="15">
        <f t="shared" si="257"/>
        <v>0</v>
      </c>
      <c r="TI81" s="15">
        <f t="shared" si="257"/>
        <v>0</v>
      </c>
      <c r="TJ81" s="15">
        <f t="shared" si="257"/>
        <v>1</v>
      </c>
      <c r="TK81" s="15">
        <f t="shared" si="257"/>
        <v>0</v>
      </c>
      <c r="TL81" s="15">
        <f t="shared" si="257"/>
        <v>0</v>
      </c>
      <c r="TM81" s="15">
        <f t="shared" si="257"/>
        <v>0</v>
      </c>
      <c r="TN81" s="15">
        <f t="shared" si="257"/>
        <v>0</v>
      </c>
      <c r="TO81" s="15">
        <f t="shared" si="257"/>
        <v>0</v>
      </c>
      <c r="TP81" s="15">
        <f t="shared" si="257"/>
        <v>0</v>
      </c>
      <c r="TQ81" s="15">
        <f t="shared" si="257"/>
        <v>0</v>
      </c>
      <c r="TR81" s="15">
        <f t="shared" si="257"/>
        <v>0</v>
      </c>
      <c r="TS81" s="15">
        <f t="shared" si="257"/>
        <v>1</v>
      </c>
      <c r="TT81" s="15">
        <f t="shared" si="257"/>
        <v>0</v>
      </c>
      <c r="TU81" s="15">
        <f t="shared" si="257"/>
        <v>0</v>
      </c>
      <c r="TV81" s="15">
        <f t="shared" si="257"/>
        <v>0</v>
      </c>
      <c r="TW81" s="15">
        <f t="shared" si="257"/>
        <v>0</v>
      </c>
      <c r="TX81" s="15">
        <f t="shared" si="257"/>
        <v>0</v>
      </c>
      <c r="TY81" s="15">
        <f t="shared" si="257"/>
        <v>0</v>
      </c>
      <c r="TZ81" s="15">
        <f t="shared" si="257"/>
        <v>0</v>
      </c>
      <c r="UA81" s="15">
        <f t="shared" si="257"/>
        <v>1</v>
      </c>
      <c r="UB81" s="15">
        <f t="shared" si="257"/>
        <v>0</v>
      </c>
      <c r="UC81" s="15">
        <f t="shared" si="257"/>
        <v>0</v>
      </c>
      <c r="UD81" s="15">
        <f t="shared" si="257"/>
        <v>0</v>
      </c>
      <c r="UE81" s="15">
        <f t="shared" si="257"/>
        <v>0</v>
      </c>
      <c r="UF81" s="15">
        <f t="shared" si="257"/>
        <v>0</v>
      </c>
      <c r="UG81" s="15">
        <f t="shared" si="257"/>
        <v>0</v>
      </c>
      <c r="UH81" s="15">
        <f t="shared" si="257"/>
        <v>0</v>
      </c>
      <c r="UI81" s="15">
        <f t="shared" si="257"/>
        <v>0</v>
      </c>
      <c r="UJ81" s="15">
        <f t="shared" si="257"/>
        <v>0</v>
      </c>
      <c r="UK81" s="15">
        <f t="shared" si="257"/>
        <v>0</v>
      </c>
      <c r="UL81" s="15">
        <f t="shared" si="257"/>
        <v>0</v>
      </c>
      <c r="UM81" s="15">
        <f t="shared" si="257"/>
        <v>0</v>
      </c>
      <c r="UN81" s="15">
        <f t="shared" si="257"/>
        <v>0</v>
      </c>
      <c r="UO81" s="15">
        <f t="shared" si="257"/>
        <v>0</v>
      </c>
      <c r="UP81" s="15">
        <f t="shared" si="257"/>
        <v>0</v>
      </c>
      <c r="UQ81" s="15">
        <f t="shared" si="257"/>
        <v>0</v>
      </c>
      <c r="UR81" s="15">
        <f t="shared" si="257"/>
        <v>0</v>
      </c>
      <c r="US81" s="15">
        <f t="shared" si="257"/>
        <v>2</v>
      </c>
      <c r="UT81" s="15">
        <f t="shared" si="257"/>
        <v>0</v>
      </c>
      <c r="UU81" s="15">
        <f t="shared" si="257"/>
        <v>1</v>
      </c>
      <c r="UV81" s="15">
        <f t="shared" si="257"/>
        <v>0</v>
      </c>
      <c r="UW81" s="15">
        <f t="shared" si="257"/>
        <v>0</v>
      </c>
      <c r="UX81" s="15">
        <f t="shared" si="257"/>
        <v>0</v>
      </c>
      <c r="UY81" s="15">
        <f t="shared" si="257"/>
        <v>0</v>
      </c>
      <c r="UZ81" s="15">
        <f t="shared" si="257"/>
        <v>0</v>
      </c>
      <c r="VA81" s="15">
        <f t="shared" si="257"/>
        <v>0</v>
      </c>
      <c r="VB81" s="15">
        <f t="shared" si="257"/>
        <v>0</v>
      </c>
      <c r="VC81" s="15">
        <f t="shared" si="257"/>
        <v>2</v>
      </c>
      <c r="VD81" s="15">
        <f t="shared" si="257"/>
        <v>0</v>
      </c>
      <c r="VE81" s="15">
        <f t="shared" si="257"/>
        <v>0</v>
      </c>
      <c r="VF81" s="15">
        <f t="shared" si="257"/>
        <v>0</v>
      </c>
      <c r="VG81" s="15">
        <f t="shared" si="257"/>
        <v>1</v>
      </c>
      <c r="VH81" s="15">
        <f t="shared" si="257"/>
        <v>0</v>
      </c>
      <c r="VI81" s="15">
        <f t="shared" si="257"/>
        <v>1</v>
      </c>
      <c r="VJ81" s="15">
        <f t="shared" si="257"/>
        <v>0</v>
      </c>
      <c r="VK81" s="15">
        <f t="shared" ref="VK81:XV81" si="258">COUNTIF(VK3:VK49,0)</f>
        <v>1</v>
      </c>
      <c r="VL81" s="15">
        <f t="shared" si="258"/>
        <v>0</v>
      </c>
      <c r="VM81" s="15">
        <f t="shared" si="258"/>
        <v>0</v>
      </c>
      <c r="VN81" s="15">
        <f t="shared" si="258"/>
        <v>0</v>
      </c>
      <c r="VO81" s="15">
        <f t="shared" si="258"/>
        <v>0</v>
      </c>
      <c r="VP81" s="15">
        <f t="shared" si="258"/>
        <v>1</v>
      </c>
      <c r="VQ81" s="15">
        <f t="shared" si="258"/>
        <v>0</v>
      </c>
      <c r="VR81" s="15">
        <f t="shared" si="258"/>
        <v>0</v>
      </c>
      <c r="VS81" s="15">
        <f t="shared" si="258"/>
        <v>0</v>
      </c>
      <c r="VT81" s="15">
        <f t="shared" si="258"/>
        <v>0</v>
      </c>
      <c r="VU81" s="15">
        <f t="shared" si="258"/>
        <v>0</v>
      </c>
      <c r="VV81" s="15">
        <f t="shared" si="258"/>
        <v>0</v>
      </c>
      <c r="VW81" s="15">
        <f t="shared" si="258"/>
        <v>0</v>
      </c>
      <c r="VX81" s="15">
        <f t="shared" si="258"/>
        <v>0</v>
      </c>
      <c r="VY81" s="15">
        <f t="shared" si="258"/>
        <v>0</v>
      </c>
      <c r="VZ81" s="15">
        <f t="shared" si="258"/>
        <v>0</v>
      </c>
      <c r="WA81" s="15">
        <f t="shared" si="258"/>
        <v>0</v>
      </c>
      <c r="WB81" s="15">
        <f t="shared" si="258"/>
        <v>0</v>
      </c>
      <c r="WC81" s="15">
        <f t="shared" si="258"/>
        <v>0</v>
      </c>
      <c r="WD81" s="15">
        <f t="shared" si="258"/>
        <v>0</v>
      </c>
      <c r="WE81" s="15">
        <f t="shared" si="258"/>
        <v>0</v>
      </c>
      <c r="WF81" s="15">
        <f t="shared" si="258"/>
        <v>0</v>
      </c>
      <c r="WG81" s="15">
        <f t="shared" si="258"/>
        <v>0</v>
      </c>
      <c r="WH81" s="15">
        <f t="shared" si="258"/>
        <v>0</v>
      </c>
      <c r="WI81" s="15">
        <f t="shared" si="258"/>
        <v>0</v>
      </c>
      <c r="WJ81" s="15">
        <f t="shared" si="258"/>
        <v>0</v>
      </c>
      <c r="WK81" s="15">
        <f t="shared" si="258"/>
        <v>0</v>
      </c>
      <c r="WL81" s="15">
        <f t="shared" si="258"/>
        <v>0</v>
      </c>
      <c r="WM81" s="15">
        <f t="shared" si="258"/>
        <v>0</v>
      </c>
      <c r="WN81" s="15">
        <f t="shared" si="258"/>
        <v>0</v>
      </c>
      <c r="WO81" s="15">
        <f t="shared" si="258"/>
        <v>0</v>
      </c>
      <c r="WP81" s="15">
        <f t="shared" si="258"/>
        <v>0</v>
      </c>
      <c r="WQ81" s="15">
        <f t="shared" si="258"/>
        <v>0</v>
      </c>
      <c r="WR81" s="15">
        <f t="shared" si="258"/>
        <v>0</v>
      </c>
      <c r="WS81" s="15">
        <f t="shared" si="258"/>
        <v>0</v>
      </c>
      <c r="WT81" s="15">
        <f t="shared" si="258"/>
        <v>0</v>
      </c>
      <c r="WU81" s="15">
        <f t="shared" si="258"/>
        <v>0</v>
      </c>
      <c r="WV81" s="15">
        <f t="shared" si="258"/>
        <v>0</v>
      </c>
      <c r="WW81" s="15">
        <f t="shared" si="258"/>
        <v>0</v>
      </c>
      <c r="WX81" s="15">
        <f t="shared" si="258"/>
        <v>0</v>
      </c>
      <c r="WY81" s="15">
        <f t="shared" si="258"/>
        <v>0</v>
      </c>
      <c r="WZ81" s="15">
        <f t="shared" si="258"/>
        <v>0</v>
      </c>
      <c r="XA81" s="15">
        <f t="shared" si="258"/>
        <v>0</v>
      </c>
      <c r="XB81" s="15">
        <f t="shared" si="258"/>
        <v>0</v>
      </c>
      <c r="XC81" s="15">
        <f t="shared" si="258"/>
        <v>0</v>
      </c>
      <c r="XD81" s="15">
        <f t="shared" si="258"/>
        <v>0</v>
      </c>
      <c r="XE81" s="15">
        <f t="shared" si="258"/>
        <v>0</v>
      </c>
      <c r="XF81" s="15">
        <f t="shared" si="258"/>
        <v>0</v>
      </c>
      <c r="XG81" s="15">
        <f t="shared" si="258"/>
        <v>0</v>
      </c>
      <c r="XH81" s="15">
        <f t="shared" si="258"/>
        <v>0</v>
      </c>
      <c r="XI81" s="15">
        <f t="shared" si="258"/>
        <v>0</v>
      </c>
      <c r="XJ81" s="15">
        <f t="shared" si="258"/>
        <v>0</v>
      </c>
      <c r="XK81" s="15">
        <f t="shared" si="258"/>
        <v>0</v>
      </c>
      <c r="XL81" s="15">
        <f t="shared" si="258"/>
        <v>0</v>
      </c>
      <c r="XM81" s="15">
        <f t="shared" si="258"/>
        <v>0</v>
      </c>
      <c r="XN81" s="15">
        <f t="shared" si="258"/>
        <v>0</v>
      </c>
      <c r="XO81" s="15">
        <f t="shared" si="258"/>
        <v>0</v>
      </c>
      <c r="XP81" s="15">
        <f t="shared" si="258"/>
        <v>0</v>
      </c>
      <c r="XQ81" s="15">
        <f t="shared" si="258"/>
        <v>0</v>
      </c>
      <c r="XR81" s="15">
        <f t="shared" si="258"/>
        <v>0</v>
      </c>
      <c r="XS81" s="15">
        <f t="shared" si="258"/>
        <v>0</v>
      </c>
      <c r="XT81" s="15">
        <f t="shared" si="258"/>
        <v>0</v>
      </c>
      <c r="XU81" s="15">
        <f t="shared" si="258"/>
        <v>0</v>
      </c>
      <c r="XV81" s="15">
        <f t="shared" si="258"/>
        <v>0</v>
      </c>
      <c r="XW81" s="15">
        <f t="shared" ref="XW81:AAH81" si="259">COUNTIF(XW3:XW49,0)</f>
        <v>0</v>
      </c>
      <c r="XX81" s="15">
        <f t="shared" si="259"/>
        <v>0</v>
      </c>
      <c r="XY81" s="15">
        <f t="shared" si="259"/>
        <v>0</v>
      </c>
      <c r="XZ81" s="15">
        <f t="shared" si="259"/>
        <v>0</v>
      </c>
      <c r="YA81" s="15">
        <f t="shared" si="259"/>
        <v>0</v>
      </c>
      <c r="YB81" s="15">
        <f t="shared" si="259"/>
        <v>0</v>
      </c>
      <c r="YC81" s="15">
        <f t="shared" si="259"/>
        <v>0</v>
      </c>
      <c r="YD81" s="15">
        <f t="shared" si="259"/>
        <v>0</v>
      </c>
      <c r="YE81" s="15">
        <f t="shared" si="259"/>
        <v>0</v>
      </c>
      <c r="YF81" s="15">
        <f t="shared" si="259"/>
        <v>0</v>
      </c>
      <c r="YG81" s="15">
        <f t="shared" si="259"/>
        <v>0</v>
      </c>
      <c r="YH81" s="15">
        <f t="shared" si="259"/>
        <v>1</v>
      </c>
      <c r="YI81" s="15">
        <f t="shared" si="259"/>
        <v>1</v>
      </c>
      <c r="YJ81" s="15">
        <f t="shared" si="259"/>
        <v>0</v>
      </c>
      <c r="YK81" s="15">
        <f t="shared" si="259"/>
        <v>1</v>
      </c>
      <c r="YL81" s="15">
        <f t="shared" si="259"/>
        <v>0</v>
      </c>
      <c r="YM81" s="15">
        <f t="shared" si="259"/>
        <v>0</v>
      </c>
      <c r="YN81" s="15">
        <f t="shared" si="259"/>
        <v>0</v>
      </c>
      <c r="YO81" s="15">
        <f t="shared" si="259"/>
        <v>0</v>
      </c>
      <c r="YP81" s="15">
        <f t="shared" si="259"/>
        <v>0</v>
      </c>
      <c r="YQ81" s="15">
        <f t="shared" si="259"/>
        <v>2</v>
      </c>
      <c r="YR81" s="15">
        <f t="shared" si="259"/>
        <v>0</v>
      </c>
      <c r="YS81" s="15">
        <f t="shared" si="259"/>
        <v>0</v>
      </c>
      <c r="YT81" s="15">
        <f t="shared" si="259"/>
        <v>0</v>
      </c>
      <c r="YU81" s="15">
        <f t="shared" si="259"/>
        <v>0</v>
      </c>
      <c r="YV81" s="15">
        <f t="shared" si="259"/>
        <v>0</v>
      </c>
      <c r="YW81" s="15">
        <f t="shared" si="259"/>
        <v>0</v>
      </c>
      <c r="YX81" s="15">
        <f t="shared" si="259"/>
        <v>0</v>
      </c>
      <c r="YY81" s="15">
        <f t="shared" si="259"/>
        <v>0</v>
      </c>
      <c r="YZ81" s="15">
        <f t="shared" si="259"/>
        <v>0</v>
      </c>
      <c r="ZA81" s="15">
        <f t="shared" si="259"/>
        <v>0</v>
      </c>
      <c r="ZB81" s="15">
        <f t="shared" si="259"/>
        <v>0</v>
      </c>
      <c r="ZC81" s="15">
        <f t="shared" si="259"/>
        <v>0</v>
      </c>
      <c r="ZD81" s="15">
        <f t="shared" si="259"/>
        <v>1</v>
      </c>
      <c r="ZE81" s="15">
        <f t="shared" si="259"/>
        <v>2</v>
      </c>
      <c r="ZF81" s="15">
        <f t="shared" si="259"/>
        <v>0</v>
      </c>
      <c r="ZG81" s="15">
        <f t="shared" si="259"/>
        <v>1</v>
      </c>
      <c r="ZH81" s="15">
        <f t="shared" si="259"/>
        <v>0</v>
      </c>
      <c r="ZI81" s="15">
        <f t="shared" si="259"/>
        <v>0</v>
      </c>
      <c r="ZJ81" s="15">
        <f t="shared" si="259"/>
        <v>0</v>
      </c>
      <c r="ZK81" s="15">
        <f t="shared" si="259"/>
        <v>2</v>
      </c>
      <c r="ZL81" s="15">
        <f t="shared" si="259"/>
        <v>1</v>
      </c>
      <c r="ZM81" s="15">
        <f t="shared" si="259"/>
        <v>0</v>
      </c>
      <c r="ZN81" s="15">
        <f t="shared" si="259"/>
        <v>0</v>
      </c>
      <c r="ZO81" s="15">
        <f t="shared" si="259"/>
        <v>0</v>
      </c>
      <c r="ZP81" s="15">
        <f t="shared" si="259"/>
        <v>0</v>
      </c>
      <c r="ZQ81" s="15">
        <f t="shared" si="259"/>
        <v>1</v>
      </c>
      <c r="ZR81" s="15">
        <f t="shared" si="259"/>
        <v>0</v>
      </c>
      <c r="ZS81" s="15">
        <f t="shared" si="259"/>
        <v>0</v>
      </c>
      <c r="ZT81" s="15">
        <f t="shared" si="259"/>
        <v>0</v>
      </c>
      <c r="ZU81" s="15">
        <f t="shared" si="259"/>
        <v>1</v>
      </c>
      <c r="ZV81" s="15">
        <f t="shared" si="259"/>
        <v>0</v>
      </c>
      <c r="ZW81" s="15">
        <f t="shared" si="259"/>
        <v>1</v>
      </c>
      <c r="ZX81" s="15">
        <f t="shared" si="259"/>
        <v>1</v>
      </c>
      <c r="ZY81" s="15">
        <f t="shared" si="259"/>
        <v>0</v>
      </c>
      <c r="ZZ81" s="15">
        <f t="shared" si="259"/>
        <v>3</v>
      </c>
      <c r="AAA81" s="15">
        <f t="shared" si="259"/>
        <v>0</v>
      </c>
      <c r="AAB81" s="15">
        <f t="shared" si="259"/>
        <v>0</v>
      </c>
      <c r="AAC81" s="15">
        <f t="shared" si="259"/>
        <v>0</v>
      </c>
      <c r="AAD81" s="15">
        <f t="shared" si="259"/>
        <v>0</v>
      </c>
      <c r="AAE81" s="15">
        <f t="shared" si="259"/>
        <v>0</v>
      </c>
      <c r="AAF81" s="15">
        <f t="shared" si="259"/>
        <v>0</v>
      </c>
      <c r="AAG81" s="15">
        <f t="shared" si="259"/>
        <v>0</v>
      </c>
      <c r="AAH81" s="15">
        <f t="shared" si="259"/>
        <v>0</v>
      </c>
      <c r="AAI81" s="15">
        <f t="shared" ref="AAI81:AAZ81" si="260">COUNTIF(AAI3:AAI49,0)</f>
        <v>0</v>
      </c>
      <c r="AAJ81" s="15">
        <f t="shared" si="260"/>
        <v>0</v>
      </c>
      <c r="AAK81" s="15">
        <f t="shared" si="260"/>
        <v>0</v>
      </c>
      <c r="AAL81" s="15">
        <f t="shared" si="260"/>
        <v>0</v>
      </c>
      <c r="AAM81" s="15">
        <f t="shared" si="260"/>
        <v>0</v>
      </c>
      <c r="AAN81" s="15">
        <f t="shared" si="260"/>
        <v>0</v>
      </c>
      <c r="AAO81" s="15">
        <f t="shared" si="260"/>
        <v>0</v>
      </c>
      <c r="AAP81" s="15">
        <f t="shared" si="260"/>
        <v>0</v>
      </c>
      <c r="AAQ81" s="15">
        <f t="shared" si="260"/>
        <v>0</v>
      </c>
      <c r="AAR81" s="15">
        <f t="shared" si="260"/>
        <v>0</v>
      </c>
      <c r="AAS81" s="15">
        <f t="shared" si="260"/>
        <v>0</v>
      </c>
      <c r="AAT81" s="15">
        <f t="shared" si="260"/>
        <v>0</v>
      </c>
      <c r="AAU81" s="15">
        <f t="shared" si="260"/>
        <v>0</v>
      </c>
      <c r="AAV81" s="15">
        <f t="shared" si="260"/>
        <v>0</v>
      </c>
      <c r="AAW81" s="15">
        <f t="shared" si="260"/>
        <v>0</v>
      </c>
      <c r="AAX81" s="15">
        <f t="shared" si="260"/>
        <v>0</v>
      </c>
      <c r="AAY81" s="15">
        <f t="shared" si="260"/>
        <v>0</v>
      </c>
      <c r="AAZ81" s="15">
        <f t="shared" si="260"/>
        <v>0</v>
      </c>
      <c r="ABA81" s="15"/>
      <c r="ABB81" s="15"/>
      <c r="ABC81" s="19"/>
      <c r="ABD81" s="243"/>
      <c r="ABE81" s="243"/>
      <c r="ABF81" s="244"/>
      <c r="ABG81" s="243"/>
      <c r="ABH81" s="243"/>
      <c r="ABI81" s="243"/>
      <c r="ABJ81" s="38"/>
      <c r="ABK81" s="28"/>
      <c r="ABL81" s="28"/>
      <c r="ABM81" s="28"/>
      <c r="ABN81" s="28"/>
      <c r="ABO81" s="28"/>
      <c r="ABP81" s="28" t="s">
        <v>610</v>
      </c>
      <c r="ABQ81" s="28"/>
      <c r="ABR81" s="28"/>
      <c r="ABS81"/>
      <c r="ABT81"/>
      <c r="ABU81"/>
      <c r="ABV81"/>
      <c r="ABW81"/>
      <c r="ABX81"/>
      <c r="ABY81" s="76"/>
      <c r="ABZ81" s="28"/>
      <c r="ACA81"/>
      <c r="ACB81"/>
      <c r="ACC81"/>
      <c r="ACD81"/>
      <c r="ACE81"/>
      <c r="ACF81"/>
      <c r="ACG81" s="76"/>
      <c r="ACH81" s="28"/>
      <c r="ACI81"/>
      <c r="ACJ81"/>
      <c r="ACK81"/>
      <c r="ACL81"/>
      <c r="ACM81"/>
      <c r="ACN81"/>
      <c r="ACO81" s="76"/>
      <c r="ACP81" s="28"/>
      <c r="ACQ81"/>
      <c r="ACR81"/>
      <c r="ACS81"/>
      <c r="ACT81"/>
      <c r="ACU81"/>
      <c r="ACV81"/>
      <c r="ACW81" s="76"/>
      <c r="ACX81" s="28"/>
      <c r="ACY81"/>
      <c r="ACZ81"/>
      <c r="ADA81"/>
      <c r="ADB81"/>
      <c r="ADC81"/>
      <c r="ADD81"/>
      <c r="ADE81" s="76"/>
      <c r="ADF81" s="28"/>
      <c r="ADG81"/>
      <c r="ADH81"/>
      <c r="ADI81"/>
      <c r="ADJ81"/>
      <c r="ADK81"/>
      <c r="ADL81"/>
      <c r="ADM81" s="76"/>
      <c r="ADN81" s="28"/>
      <c r="ADO81"/>
      <c r="ADP81"/>
      <c r="ADQ81"/>
      <c r="ADR81"/>
      <c r="ADS81"/>
      <c r="ADT81"/>
      <c r="ADU81" s="76"/>
      <c r="ADV81" s="28"/>
      <c r="ADW81"/>
      <c r="ADX81"/>
      <c r="ADY81"/>
      <c r="ADZ81"/>
      <c r="AEA81"/>
      <c r="AEB81"/>
      <c r="AEC81" s="76"/>
    </row>
    <row r="82" spans="1:809" s="27" customFormat="1" ht="15" customHeight="1" x14ac:dyDescent="0.3">
      <c r="A82"/>
      <c r="B82" s="10"/>
      <c r="C82" s="25"/>
      <c r="D82" s="25" t="s">
        <v>25</v>
      </c>
      <c r="E82" s="25"/>
      <c r="F82" s="56"/>
      <c r="G82" s="17">
        <v>540</v>
      </c>
      <c r="H82" s="17">
        <v>475</v>
      </c>
      <c r="I82" s="18">
        <v>441</v>
      </c>
      <c r="J82" s="17">
        <v>540</v>
      </c>
      <c r="K82" s="18">
        <v>391</v>
      </c>
      <c r="L82" s="18">
        <v>488</v>
      </c>
      <c r="M82" s="18">
        <v>459</v>
      </c>
      <c r="N82" s="17">
        <v>475</v>
      </c>
      <c r="O82" s="17">
        <v>540</v>
      </c>
      <c r="P82" s="17">
        <v>540</v>
      </c>
      <c r="Q82" s="17">
        <v>475</v>
      </c>
      <c r="R82" s="17">
        <v>475</v>
      </c>
      <c r="S82" s="18">
        <v>474</v>
      </c>
      <c r="T82" s="18">
        <v>425</v>
      </c>
      <c r="U82" s="18">
        <v>422</v>
      </c>
      <c r="V82" s="18">
        <v>475</v>
      </c>
      <c r="W82" s="18">
        <v>474</v>
      </c>
      <c r="X82" s="18">
        <v>462</v>
      </c>
      <c r="Y82" s="17">
        <v>475</v>
      </c>
      <c r="Z82" s="18">
        <v>411</v>
      </c>
      <c r="AA82" s="18">
        <v>407</v>
      </c>
      <c r="AB82" s="17">
        <v>540</v>
      </c>
      <c r="AC82" s="17">
        <v>540</v>
      </c>
      <c r="AD82" s="17">
        <v>540</v>
      </c>
      <c r="AE82" s="17">
        <v>540</v>
      </c>
      <c r="AF82" s="17">
        <v>540</v>
      </c>
      <c r="AG82" s="17">
        <v>610</v>
      </c>
      <c r="AH82" s="17">
        <v>610</v>
      </c>
      <c r="AI82" s="17">
        <v>610</v>
      </c>
      <c r="AJ82" s="18">
        <v>403</v>
      </c>
      <c r="AK82" s="18">
        <v>498</v>
      </c>
      <c r="AL82" s="18">
        <v>552</v>
      </c>
      <c r="AM82" s="17">
        <v>610</v>
      </c>
      <c r="AN82" s="17">
        <v>610</v>
      </c>
      <c r="AO82" s="17">
        <v>610</v>
      </c>
      <c r="AP82" s="17">
        <v>610</v>
      </c>
      <c r="AQ82" s="18">
        <v>505</v>
      </c>
      <c r="AR82" s="17">
        <v>610</v>
      </c>
      <c r="AS82" s="18">
        <v>512</v>
      </c>
      <c r="AT82" s="17">
        <v>610</v>
      </c>
      <c r="AU82" s="18">
        <v>527</v>
      </c>
      <c r="AV82" s="17">
        <v>610</v>
      </c>
      <c r="AW82" s="18">
        <v>606</v>
      </c>
      <c r="AX82" s="17">
        <v>690</v>
      </c>
      <c r="AY82" s="18">
        <v>609</v>
      </c>
      <c r="AZ82" s="18">
        <v>545</v>
      </c>
      <c r="BA82" s="18">
        <v>620</v>
      </c>
      <c r="BB82" s="18">
        <v>540</v>
      </c>
      <c r="BC82" s="18">
        <v>595</v>
      </c>
      <c r="BD82" s="17">
        <v>610</v>
      </c>
      <c r="BE82" s="17">
        <v>690</v>
      </c>
      <c r="BF82" s="17">
        <v>690</v>
      </c>
      <c r="BG82" s="18">
        <v>573</v>
      </c>
      <c r="BH82" s="17">
        <v>690</v>
      </c>
      <c r="BI82" s="18">
        <v>502</v>
      </c>
      <c r="BJ82" s="17">
        <v>690</v>
      </c>
      <c r="BK82" s="18">
        <v>543</v>
      </c>
      <c r="BL82" s="18">
        <v>515</v>
      </c>
      <c r="BM82" s="17">
        <v>690</v>
      </c>
      <c r="BN82" s="17">
        <v>690</v>
      </c>
      <c r="BO82" s="17">
        <v>690</v>
      </c>
      <c r="BP82" s="17">
        <v>690</v>
      </c>
      <c r="BQ82" s="17">
        <v>690</v>
      </c>
      <c r="BR82" s="17">
        <v>780</v>
      </c>
      <c r="BS82" s="18">
        <v>655</v>
      </c>
      <c r="BT82" s="17">
        <v>690</v>
      </c>
      <c r="BU82" s="18">
        <v>595</v>
      </c>
      <c r="BV82" s="18">
        <v>588</v>
      </c>
      <c r="BW82" s="17">
        <v>690</v>
      </c>
      <c r="BX82" s="18">
        <v>658</v>
      </c>
      <c r="BY82" s="17">
        <v>780</v>
      </c>
      <c r="BZ82" s="18">
        <v>590</v>
      </c>
      <c r="CA82" s="18">
        <v>530</v>
      </c>
      <c r="CB82" s="17">
        <v>780</v>
      </c>
      <c r="CC82" s="18">
        <v>608</v>
      </c>
      <c r="CD82" s="17">
        <v>780</v>
      </c>
      <c r="CE82" s="17">
        <v>780</v>
      </c>
      <c r="CF82" s="18">
        <v>650</v>
      </c>
      <c r="CG82" s="17">
        <v>780</v>
      </c>
      <c r="CH82" s="18">
        <v>686</v>
      </c>
      <c r="CI82" s="18">
        <v>631</v>
      </c>
      <c r="CJ82" s="18">
        <v>508</v>
      </c>
      <c r="CK82" s="17">
        <v>690</v>
      </c>
      <c r="CL82" s="18">
        <v>500</v>
      </c>
      <c r="CM82" s="17">
        <v>780</v>
      </c>
      <c r="CN82" s="18">
        <v>527</v>
      </c>
      <c r="CO82" s="17">
        <v>690</v>
      </c>
      <c r="CP82" s="17">
        <v>690</v>
      </c>
      <c r="CQ82" s="17">
        <v>690</v>
      </c>
      <c r="CR82" s="17">
        <v>690</v>
      </c>
      <c r="CS82" s="17">
        <v>690</v>
      </c>
      <c r="CT82" s="17">
        <v>690</v>
      </c>
      <c r="CU82" s="18">
        <v>630</v>
      </c>
      <c r="CV82" s="17">
        <v>690</v>
      </c>
      <c r="CW82" s="17">
        <v>690</v>
      </c>
      <c r="CX82" s="17">
        <v>690</v>
      </c>
      <c r="CY82" s="18">
        <v>408</v>
      </c>
      <c r="CZ82" s="18">
        <v>539</v>
      </c>
      <c r="DA82" s="18">
        <v>535</v>
      </c>
      <c r="DB82" s="17">
        <v>690</v>
      </c>
      <c r="DC82" s="17">
        <v>690</v>
      </c>
      <c r="DD82" s="17">
        <v>690</v>
      </c>
      <c r="DE82" s="18">
        <v>545</v>
      </c>
      <c r="DF82" s="17">
        <v>690</v>
      </c>
      <c r="DG82" s="17">
        <v>690</v>
      </c>
      <c r="DH82" s="17">
        <v>780</v>
      </c>
      <c r="DI82" s="17">
        <v>780</v>
      </c>
      <c r="DJ82" s="18">
        <v>390</v>
      </c>
      <c r="DK82" s="17">
        <v>780</v>
      </c>
      <c r="DL82" s="17">
        <v>880</v>
      </c>
      <c r="DM82" s="18">
        <v>588</v>
      </c>
      <c r="DN82" s="18">
        <v>622</v>
      </c>
      <c r="DO82" s="17">
        <v>780</v>
      </c>
      <c r="DP82" s="18">
        <v>607</v>
      </c>
      <c r="DQ82" s="17">
        <v>880</v>
      </c>
      <c r="DR82" s="18">
        <v>679</v>
      </c>
      <c r="DS82" s="18">
        <v>692</v>
      </c>
      <c r="DT82" s="17">
        <v>780</v>
      </c>
      <c r="DU82" s="17">
        <v>780</v>
      </c>
      <c r="DV82" s="18">
        <v>711</v>
      </c>
      <c r="DW82" s="17">
        <v>780</v>
      </c>
      <c r="DX82" s="18">
        <v>644</v>
      </c>
      <c r="DY82" s="17">
        <v>780</v>
      </c>
      <c r="DZ82" s="17">
        <v>780</v>
      </c>
      <c r="EA82" s="18">
        <v>663</v>
      </c>
      <c r="EB82" s="18">
        <v>699</v>
      </c>
      <c r="EC82" s="17">
        <v>780</v>
      </c>
      <c r="ED82" s="17">
        <v>780</v>
      </c>
      <c r="EE82" s="17">
        <v>780</v>
      </c>
      <c r="EF82" s="17">
        <v>780</v>
      </c>
      <c r="EG82" s="17">
        <v>880</v>
      </c>
      <c r="EH82" s="17">
        <v>880</v>
      </c>
      <c r="EI82" s="17">
        <v>880</v>
      </c>
      <c r="EJ82" s="17">
        <v>880</v>
      </c>
      <c r="EK82" s="18">
        <v>757</v>
      </c>
      <c r="EL82" s="17">
        <v>780</v>
      </c>
      <c r="EM82" s="17">
        <v>880</v>
      </c>
      <c r="EN82" s="17">
        <v>880</v>
      </c>
      <c r="EO82" s="17">
        <v>880</v>
      </c>
      <c r="EP82" s="17">
        <v>880</v>
      </c>
      <c r="EQ82" s="18">
        <v>779</v>
      </c>
      <c r="ER82" s="17">
        <v>780</v>
      </c>
      <c r="ES82" s="17">
        <v>780</v>
      </c>
      <c r="ET82" s="17">
        <v>780</v>
      </c>
      <c r="EU82" s="17">
        <v>780</v>
      </c>
      <c r="EV82" s="17">
        <v>880</v>
      </c>
      <c r="EW82" s="17">
        <v>880</v>
      </c>
      <c r="EX82" s="17">
        <v>780</v>
      </c>
      <c r="EY82" s="17">
        <v>880</v>
      </c>
      <c r="EZ82" s="17">
        <v>780</v>
      </c>
      <c r="FA82" s="17">
        <v>690</v>
      </c>
      <c r="FB82" s="17">
        <v>780</v>
      </c>
      <c r="FC82" s="17">
        <v>880</v>
      </c>
      <c r="FD82" s="17">
        <v>880</v>
      </c>
      <c r="FE82" s="18">
        <v>823</v>
      </c>
      <c r="FF82" s="17">
        <v>880</v>
      </c>
      <c r="FG82" s="17">
        <v>880</v>
      </c>
      <c r="FH82" s="17">
        <v>880</v>
      </c>
      <c r="FI82" s="17">
        <v>880</v>
      </c>
      <c r="FJ82" s="17">
        <v>880</v>
      </c>
      <c r="FK82" s="17">
        <v>880</v>
      </c>
      <c r="FL82" s="18">
        <v>761</v>
      </c>
      <c r="FM82" s="17">
        <v>880</v>
      </c>
      <c r="FN82" s="18">
        <v>756</v>
      </c>
      <c r="FO82" s="17">
        <v>880</v>
      </c>
      <c r="FP82" s="17">
        <v>880</v>
      </c>
      <c r="FQ82" s="17">
        <v>880</v>
      </c>
      <c r="FR82" s="18">
        <v>707</v>
      </c>
      <c r="FS82" s="17">
        <v>880</v>
      </c>
      <c r="FT82" s="17">
        <v>880</v>
      </c>
      <c r="FU82" s="17">
        <v>880</v>
      </c>
      <c r="FV82" s="17">
        <v>780</v>
      </c>
      <c r="FW82" s="17">
        <v>690</v>
      </c>
      <c r="FX82" s="17">
        <v>990</v>
      </c>
      <c r="FY82" s="17">
        <v>990</v>
      </c>
      <c r="FZ82" s="17">
        <v>990</v>
      </c>
      <c r="GA82" s="17">
        <v>880</v>
      </c>
      <c r="GB82" s="17">
        <v>990</v>
      </c>
      <c r="GC82" s="17">
        <v>880</v>
      </c>
      <c r="GD82" s="17">
        <v>990</v>
      </c>
      <c r="GE82" s="17">
        <v>880</v>
      </c>
      <c r="GF82" s="18">
        <v>955</v>
      </c>
      <c r="GG82" s="17">
        <v>990</v>
      </c>
      <c r="GH82" s="17">
        <v>990</v>
      </c>
      <c r="GI82" s="17">
        <v>880</v>
      </c>
      <c r="GJ82" s="17">
        <v>990</v>
      </c>
      <c r="GK82" s="18">
        <v>689</v>
      </c>
      <c r="GL82" s="17">
        <v>880</v>
      </c>
      <c r="GM82" s="17">
        <v>880</v>
      </c>
      <c r="GN82" s="17">
        <v>880</v>
      </c>
      <c r="GO82" s="17">
        <v>880</v>
      </c>
      <c r="GP82" s="17">
        <v>990</v>
      </c>
      <c r="GQ82" s="18">
        <v>844</v>
      </c>
      <c r="GR82" s="18">
        <v>735</v>
      </c>
      <c r="GS82" s="17">
        <v>990</v>
      </c>
      <c r="GT82" s="18">
        <v>842</v>
      </c>
      <c r="GU82" s="17">
        <v>880</v>
      </c>
      <c r="GV82" s="17">
        <v>880</v>
      </c>
      <c r="GW82" s="17">
        <v>880</v>
      </c>
      <c r="GX82" s="17">
        <v>880</v>
      </c>
      <c r="GY82" s="17">
        <v>880</v>
      </c>
      <c r="GZ82" s="17">
        <v>880</v>
      </c>
      <c r="HA82" s="17">
        <v>880</v>
      </c>
      <c r="HB82" s="17">
        <v>880</v>
      </c>
      <c r="HC82" s="17">
        <v>990</v>
      </c>
      <c r="HD82" s="17">
        <v>880</v>
      </c>
      <c r="HE82" s="17">
        <v>990</v>
      </c>
      <c r="HF82" s="17">
        <v>880</v>
      </c>
      <c r="HG82" s="17">
        <v>990</v>
      </c>
      <c r="HH82" s="17">
        <v>990</v>
      </c>
      <c r="HI82" s="17">
        <v>990</v>
      </c>
      <c r="HJ82" s="18">
        <v>794</v>
      </c>
      <c r="HK82" s="17">
        <v>990</v>
      </c>
      <c r="HL82" s="17">
        <v>990</v>
      </c>
      <c r="HM82" s="17">
        <v>990</v>
      </c>
      <c r="HN82" s="17">
        <v>990</v>
      </c>
      <c r="HO82" s="17">
        <v>990</v>
      </c>
      <c r="HP82" s="17">
        <v>990</v>
      </c>
      <c r="HQ82" s="17">
        <v>990</v>
      </c>
      <c r="HR82" s="18">
        <v>953</v>
      </c>
      <c r="HS82" s="17">
        <v>990</v>
      </c>
      <c r="HT82" s="17">
        <v>990</v>
      </c>
      <c r="HU82" s="17">
        <v>990</v>
      </c>
      <c r="HV82" s="17">
        <v>990</v>
      </c>
      <c r="HW82" s="17">
        <v>990</v>
      </c>
      <c r="HX82" s="17">
        <v>990</v>
      </c>
      <c r="HY82" s="18">
        <v>943</v>
      </c>
      <c r="HZ82" s="17">
        <v>1110</v>
      </c>
      <c r="IA82" s="17">
        <v>990</v>
      </c>
      <c r="IB82" s="17">
        <v>1110</v>
      </c>
      <c r="IC82" s="17">
        <v>1110</v>
      </c>
      <c r="ID82" s="18">
        <v>792</v>
      </c>
      <c r="IE82" s="17">
        <v>1110</v>
      </c>
      <c r="IF82" s="18">
        <v>913</v>
      </c>
      <c r="IG82" s="18">
        <v>881</v>
      </c>
      <c r="IH82" s="17">
        <v>1110</v>
      </c>
      <c r="II82" s="17">
        <v>1110</v>
      </c>
      <c r="IJ82" s="17">
        <v>1110</v>
      </c>
      <c r="IK82" s="18">
        <v>1066</v>
      </c>
      <c r="IL82" s="17">
        <v>1110</v>
      </c>
      <c r="IM82" s="17">
        <v>1110</v>
      </c>
      <c r="IN82" s="17">
        <v>1110</v>
      </c>
      <c r="IO82" s="18">
        <v>1085</v>
      </c>
      <c r="IP82" s="18">
        <v>916</v>
      </c>
      <c r="IQ82" s="17">
        <v>1110</v>
      </c>
      <c r="IR82" s="17">
        <v>1110</v>
      </c>
      <c r="IS82" s="17">
        <v>1110</v>
      </c>
      <c r="IT82" s="17">
        <v>1110</v>
      </c>
      <c r="IU82" s="17">
        <v>1110</v>
      </c>
      <c r="IV82" s="17">
        <v>1110</v>
      </c>
      <c r="IW82" s="17">
        <v>1110</v>
      </c>
      <c r="IX82" s="17">
        <v>1110</v>
      </c>
      <c r="IY82" s="17">
        <v>1110</v>
      </c>
      <c r="IZ82" s="18">
        <v>1070</v>
      </c>
      <c r="JA82" s="18">
        <v>950</v>
      </c>
      <c r="JB82" s="17">
        <v>1110</v>
      </c>
      <c r="JC82" s="17">
        <v>1110</v>
      </c>
      <c r="JD82" s="17">
        <v>1250</v>
      </c>
      <c r="JE82" s="17">
        <v>1250</v>
      </c>
      <c r="JF82" s="17">
        <v>1110</v>
      </c>
      <c r="JG82" s="18">
        <v>785</v>
      </c>
      <c r="JH82" s="18">
        <v>900</v>
      </c>
      <c r="JI82" s="17">
        <v>1110</v>
      </c>
      <c r="JJ82" s="17">
        <v>1110</v>
      </c>
      <c r="JK82" s="17">
        <v>1110</v>
      </c>
      <c r="JL82" s="17">
        <v>1110</v>
      </c>
      <c r="JM82" s="17">
        <v>1110</v>
      </c>
      <c r="JN82" s="17">
        <v>1110</v>
      </c>
      <c r="JO82" s="18">
        <v>1144</v>
      </c>
      <c r="JP82" s="17">
        <v>1250</v>
      </c>
      <c r="JQ82" s="17">
        <v>1110</v>
      </c>
      <c r="JR82" s="18">
        <v>753</v>
      </c>
      <c r="JS82" s="18">
        <v>872</v>
      </c>
      <c r="JT82" s="17">
        <v>990</v>
      </c>
      <c r="JU82" s="17">
        <v>1110</v>
      </c>
      <c r="JV82" s="17">
        <v>1110</v>
      </c>
      <c r="JW82" s="17">
        <v>1110</v>
      </c>
      <c r="JX82" s="18">
        <v>980</v>
      </c>
      <c r="JY82" s="18">
        <v>1069</v>
      </c>
      <c r="JZ82" s="18">
        <v>1017</v>
      </c>
      <c r="KA82" s="17">
        <v>1110</v>
      </c>
      <c r="KB82" s="17">
        <v>1110</v>
      </c>
      <c r="KC82" s="17">
        <v>1110</v>
      </c>
      <c r="KD82" s="17">
        <v>1110</v>
      </c>
      <c r="KE82" s="17">
        <v>1250</v>
      </c>
      <c r="KF82" s="18">
        <v>1097</v>
      </c>
      <c r="KG82" s="17">
        <v>1250</v>
      </c>
      <c r="KH82" s="17">
        <v>1250</v>
      </c>
      <c r="KI82" s="18">
        <v>1050</v>
      </c>
      <c r="KJ82" s="17">
        <v>1250</v>
      </c>
      <c r="KK82" s="17">
        <v>1110</v>
      </c>
      <c r="KL82" s="17">
        <v>1250</v>
      </c>
      <c r="KM82" s="17">
        <v>1250</v>
      </c>
      <c r="KN82" s="18">
        <v>1033</v>
      </c>
      <c r="KO82" s="17">
        <v>1250</v>
      </c>
      <c r="KP82" s="17">
        <v>1410</v>
      </c>
      <c r="KQ82" s="18">
        <v>986</v>
      </c>
      <c r="KR82" s="17">
        <v>1250</v>
      </c>
      <c r="KS82" s="18">
        <v>1247</v>
      </c>
      <c r="KT82" s="18">
        <v>1247</v>
      </c>
      <c r="KU82" s="17">
        <v>1250</v>
      </c>
      <c r="KV82" s="17">
        <v>1250</v>
      </c>
      <c r="KW82" s="18">
        <v>1128</v>
      </c>
      <c r="KX82" s="17">
        <v>1250</v>
      </c>
      <c r="KY82" s="17">
        <v>1250</v>
      </c>
      <c r="KZ82" s="17">
        <v>1250</v>
      </c>
      <c r="LA82" s="17">
        <v>1250</v>
      </c>
      <c r="LB82" s="18">
        <v>1196</v>
      </c>
      <c r="LC82" s="17">
        <v>1250</v>
      </c>
      <c r="LD82" s="17">
        <v>1250</v>
      </c>
      <c r="LE82" s="17">
        <v>1410</v>
      </c>
      <c r="LF82" s="17">
        <v>1250</v>
      </c>
      <c r="LG82" s="18">
        <v>1293</v>
      </c>
      <c r="LH82" s="18">
        <v>1281</v>
      </c>
      <c r="LI82" s="18">
        <v>1064</v>
      </c>
      <c r="LJ82" s="17">
        <v>1410</v>
      </c>
      <c r="LK82" s="18">
        <v>1170</v>
      </c>
      <c r="LL82" s="18">
        <v>1137</v>
      </c>
      <c r="LM82" s="18">
        <v>1014</v>
      </c>
      <c r="LN82" s="17">
        <v>1250</v>
      </c>
      <c r="LO82" s="17">
        <v>1250</v>
      </c>
      <c r="LP82" s="18">
        <v>1010</v>
      </c>
      <c r="LQ82" s="17">
        <v>1250</v>
      </c>
      <c r="LR82" s="18">
        <v>1273</v>
      </c>
      <c r="LS82" s="17">
        <v>1410</v>
      </c>
      <c r="LT82" s="18">
        <v>1200</v>
      </c>
      <c r="LU82" s="17">
        <v>1250</v>
      </c>
      <c r="LV82" s="17">
        <v>1250</v>
      </c>
      <c r="LW82" s="17">
        <v>1250</v>
      </c>
      <c r="LX82" s="18">
        <v>997</v>
      </c>
      <c r="LY82" s="17">
        <v>1250</v>
      </c>
      <c r="LZ82" s="17">
        <v>1250</v>
      </c>
      <c r="MA82" s="17">
        <v>1250</v>
      </c>
      <c r="MB82" s="17">
        <v>1250</v>
      </c>
      <c r="MC82" s="17">
        <v>1250</v>
      </c>
      <c r="MD82" s="17">
        <v>1250</v>
      </c>
      <c r="ME82" s="17">
        <v>1250</v>
      </c>
      <c r="MF82" s="18">
        <v>1251</v>
      </c>
      <c r="MG82" s="18">
        <v>999</v>
      </c>
      <c r="MH82" s="17">
        <v>1410</v>
      </c>
      <c r="MI82" s="18">
        <v>1278</v>
      </c>
      <c r="MJ82" s="17">
        <v>1410</v>
      </c>
      <c r="MK82" s="18">
        <v>1178</v>
      </c>
      <c r="ML82" s="18">
        <v>1193</v>
      </c>
      <c r="MM82" s="18">
        <v>995</v>
      </c>
      <c r="MN82" s="17">
        <v>1250</v>
      </c>
      <c r="MO82" s="17">
        <v>1410</v>
      </c>
      <c r="MP82" s="17">
        <v>1410</v>
      </c>
      <c r="MQ82" s="18">
        <v>1161</v>
      </c>
      <c r="MR82" s="17">
        <v>1250</v>
      </c>
      <c r="MS82" s="18">
        <v>1077</v>
      </c>
      <c r="MT82" s="17">
        <v>1250</v>
      </c>
      <c r="MU82" s="17">
        <v>1250</v>
      </c>
      <c r="MV82" s="17">
        <v>1250</v>
      </c>
      <c r="MW82" s="17">
        <v>1250</v>
      </c>
      <c r="MX82" s="18">
        <v>1332</v>
      </c>
      <c r="MY82" s="18">
        <v>1259</v>
      </c>
      <c r="MZ82" s="17">
        <v>1410</v>
      </c>
      <c r="NA82" s="18">
        <v>1142</v>
      </c>
      <c r="NB82" s="18">
        <v>738</v>
      </c>
      <c r="NC82" s="17">
        <v>1110</v>
      </c>
      <c r="ND82" s="17">
        <v>1110</v>
      </c>
      <c r="NE82" s="18">
        <v>1064</v>
      </c>
      <c r="NF82" s="18">
        <v>896</v>
      </c>
      <c r="NG82" s="17">
        <v>1110</v>
      </c>
      <c r="NH82" s="18">
        <v>859</v>
      </c>
      <c r="NI82" s="17">
        <v>1110</v>
      </c>
      <c r="NJ82" s="17">
        <v>1110</v>
      </c>
      <c r="NK82" s="17">
        <v>1110</v>
      </c>
      <c r="NL82" s="17">
        <v>1250</v>
      </c>
      <c r="NM82" s="18">
        <v>1056</v>
      </c>
      <c r="NN82" s="17">
        <v>1110</v>
      </c>
      <c r="NO82" s="17">
        <v>1250</v>
      </c>
      <c r="NP82" s="17">
        <v>1250</v>
      </c>
      <c r="NQ82" s="18">
        <v>1072</v>
      </c>
      <c r="NR82" s="17">
        <v>1250</v>
      </c>
      <c r="NS82" s="17">
        <v>1250</v>
      </c>
      <c r="NT82" s="17">
        <v>1250</v>
      </c>
      <c r="NU82" s="18">
        <v>1056</v>
      </c>
      <c r="NV82" s="17">
        <v>1110</v>
      </c>
      <c r="NW82" s="18">
        <v>1056</v>
      </c>
      <c r="NX82" s="18">
        <v>918</v>
      </c>
      <c r="NY82" s="17">
        <v>1110</v>
      </c>
      <c r="NZ82" s="17">
        <v>1110</v>
      </c>
      <c r="OA82" s="17">
        <v>1250</v>
      </c>
      <c r="OB82" s="18">
        <v>1027</v>
      </c>
      <c r="OC82" s="18">
        <v>1011</v>
      </c>
      <c r="OD82" s="17">
        <v>1110</v>
      </c>
      <c r="OE82" s="17">
        <v>1110</v>
      </c>
      <c r="OF82" s="17">
        <v>1110</v>
      </c>
      <c r="OG82" s="17">
        <v>1110</v>
      </c>
      <c r="OH82" s="17">
        <v>1110</v>
      </c>
      <c r="OI82" s="18">
        <v>981</v>
      </c>
      <c r="OJ82" s="17">
        <v>1250</v>
      </c>
      <c r="OK82" s="17">
        <v>1250</v>
      </c>
      <c r="OL82" s="17">
        <v>1250</v>
      </c>
      <c r="OM82" s="18">
        <v>924</v>
      </c>
      <c r="ON82" s="18">
        <v>1042</v>
      </c>
      <c r="OO82" s="18">
        <v>870</v>
      </c>
      <c r="OP82" s="18">
        <v>930</v>
      </c>
      <c r="OQ82" s="17">
        <v>1110</v>
      </c>
      <c r="OR82" s="17">
        <v>1250</v>
      </c>
      <c r="OS82" s="17">
        <v>1250</v>
      </c>
      <c r="OT82" s="18">
        <v>1219</v>
      </c>
      <c r="OU82" s="17">
        <v>1410</v>
      </c>
      <c r="OV82" s="17">
        <v>1410</v>
      </c>
      <c r="OW82" s="17">
        <v>1410</v>
      </c>
      <c r="OX82" s="18">
        <v>812</v>
      </c>
      <c r="OY82" s="17">
        <v>1410</v>
      </c>
      <c r="OZ82" s="18">
        <v>1214</v>
      </c>
      <c r="PA82" s="17">
        <v>1410</v>
      </c>
      <c r="PB82" s="18">
        <v>1258</v>
      </c>
      <c r="PC82" s="17">
        <v>1410</v>
      </c>
      <c r="PD82" s="17">
        <v>1250</v>
      </c>
      <c r="PE82" s="18">
        <v>1072</v>
      </c>
      <c r="PF82" s="17">
        <v>1250</v>
      </c>
      <c r="PG82" s="17">
        <v>1250</v>
      </c>
      <c r="PH82" s="18">
        <v>1250</v>
      </c>
      <c r="PI82" s="17">
        <v>1250</v>
      </c>
      <c r="PJ82" s="17">
        <v>1250</v>
      </c>
      <c r="PK82" s="17">
        <v>1250</v>
      </c>
      <c r="PL82" s="17">
        <v>1250</v>
      </c>
      <c r="PM82" s="17">
        <v>1250</v>
      </c>
      <c r="PN82" s="17">
        <v>1250</v>
      </c>
      <c r="PO82" s="17">
        <v>1250</v>
      </c>
      <c r="PP82" s="17">
        <v>1250</v>
      </c>
      <c r="PQ82" s="18">
        <v>1188</v>
      </c>
      <c r="PR82" s="17">
        <v>1250</v>
      </c>
      <c r="PS82" s="17">
        <v>1250</v>
      </c>
      <c r="PT82" s="18">
        <v>960</v>
      </c>
      <c r="PU82" s="17">
        <v>1250</v>
      </c>
      <c r="PV82" s="17">
        <v>1250</v>
      </c>
      <c r="PW82" s="17">
        <v>1250</v>
      </c>
      <c r="PX82" s="17">
        <v>1250</v>
      </c>
      <c r="PY82" s="17">
        <v>1250</v>
      </c>
      <c r="PZ82" s="18">
        <v>1294</v>
      </c>
      <c r="QA82" s="17">
        <v>1250</v>
      </c>
      <c r="QB82" s="18">
        <v>903</v>
      </c>
      <c r="QC82" s="18">
        <v>1099</v>
      </c>
      <c r="QD82" s="17">
        <v>1250</v>
      </c>
      <c r="QE82" s="18">
        <v>1076</v>
      </c>
      <c r="QF82" s="17">
        <v>1250</v>
      </c>
      <c r="QG82" s="17">
        <v>1250</v>
      </c>
      <c r="QH82" s="17">
        <v>1410</v>
      </c>
      <c r="QI82" s="18">
        <v>1285</v>
      </c>
      <c r="QJ82" s="17">
        <v>1410</v>
      </c>
      <c r="QK82" s="17">
        <v>1410</v>
      </c>
      <c r="QL82" s="17">
        <v>1410</v>
      </c>
      <c r="QM82" s="18">
        <v>1242</v>
      </c>
      <c r="QN82" s="18">
        <v>1189</v>
      </c>
      <c r="QO82" s="17">
        <v>1410</v>
      </c>
      <c r="QP82" s="18">
        <v>1218</v>
      </c>
      <c r="QQ82" s="17">
        <v>1410</v>
      </c>
      <c r="QR82" s="17">
        <v>1410</v>
      </c>
      <c r="QS82" s="17">
        <v>1410</v>
      </c>
      <c r="QT82" s="17">
        <v>1410</v>
      </c>
      <c r="QU82" s="17">
        <v>1410</v>
      </c>
      <c r="QV82" s="17">
        <v>1410</v>
      </c>
      <c r="QW82" s="17">
        <v>1410</v>
      </c>
      <c r="QX82" s="17">
        <v>1410</v>
      </c>
      <c r="QY82" s="18">
        <v>1038</v>
      </c>
      <c r="QZ82" s="17">
        <v>1410</v>
      </c>
      <c r="RA82" s="17">
        <v>1410</v>
      </c>
      <c r="RB82" s="17">
        <v>1410</v>
      </c>
      <c r="RC82" s="17">
        <v>1410</v>
      </c>
      <c r="RD82" s="17">
        <v>1410</v>
      </c>
      <c r="RE82" s="17">
        <v>1410</v>
      </c>
      <c r="RF82" s="18">
        <v>1293</v>
      </c>
      <c r="RG82" s="17">
        <v>1410</v>
      </c>
      <c r="RH82" s="17">
        <v>1410</v>
      </c>
      <c r="RI82" s="17">
        <v>1410</v>
      </c>
      <c r="RJ82" s="18">
        <v>1264</v>
      </c>
      <c r="RK82" s="18">
        <v>1291</v>
      </c>
      <c r="RL82" s="17">
        <v>1410</v>
      </c>
      <c r="RM82" s="17">
        <v>1410</v>
      </c>
      <c r="RN82" s="17">
        <v>1600</v>
      </c>
      <c r="RO82" s="17">
        <v>1410</v>
      </c>
      <c r="RP82" s="17">
        <v>1410</v>
      </c>
      <c r="RQ82" s="18">
        <v>1226</v>
      </c>
      <c r="RR82" s="18">
        <v>1355</v>
      </c>
      <c r="RS82" s="17">
        <v>1410</v>
      </c>
      <c r="RT82" s="18">
        <v>1304</v>
      </c>
      <c r="RU82" s="17">
        <v>1410</v>
      </c>
      <c r="RV82" s="17">
        <v>1410</v>
      </c>
      <c r="RW82" s="17">
        <v>1410</v>
      </c>
      <c r="RX82" s="17">
        <v>1410</v>
      </c>
      <c r="RY82" s="18">
        <v>1251</v>
      </c>
      <c r="RZ82" s="17">
        <v>1410</v>
      </c>
      <c r="SA82" s="18">
        <v>1179</v>
      </c>
      <c r="SB82" s="17">
        <v>1250</v>
      </c>
      <c r="SC82" s="17">
        <v>1410</v>
      </c>
      <c r="SD82" s="17">
        <v>1410</v>
      </c>
      <c r="SE82" s="17">
        <v>1410</v>
      </c>
      <c r="SF82" s="18">
        <v>1492</v>
      </c>
      <c r="SG82" s="17">
        <v>1410</v>
      </c>
      <c r="SH82" s="17">
        <v>1410</v>
      </c>
      <c r="SI82" s="18">
        <v>1279</v>
      </c>
      <c r="SJ82" s="17">
        <v>1600</v>
      </c>
      <c r="SK82" s="17">
        <v>1410</v>
      </c>
      <c r="SL82" s="17">
        <v>1410</v>
      </c>
      <c r="SM82" s="17">
        <v>1410</v>
      </c>
      <c r="SN82" s="18">
        <v>1192</v>
      </c>
      <c r="SO82" s="17">
        <v>1410</v>
      </c>
      <c r="SP82" s="17">
        <v>1410</v>
      </c>
      <c r="SQ82" s="17">
        <v>1410</v>
      </c>
      <c r="SR82" s="17">
        <v>1410</v>
      </c>
      <c r="SS82" s="17">
        <v>1410</v>
      </c>
      <c r="ST82" s="17">
        <v>1410</v>
      </c>
      <c r="SU82" s="17">
        <v>1600</v>
      </c>
      <c r="SV82" s="17">
        <v>1600</v>
      </c>
      <c r="SW82" s="17">
        <v>1600</v>
      </c>
      <c r="SX82" s="18">
        <v>1360</v>
      </c>
      <c r="SY82" s="17">
        <v>1600</v>
      </c>
      <c r="SZ82" s="18">
        <v>1447</v>
      </c>
      <c r="TA82" s="17">
        <v>1600</v>
      </c>
      <c r="TB82" s="17">
        <v>1600</v>
      </c>
      <c r="TC82" s="18">
        <v>1235</v>
      </c>
      <c r="TD82" s="17">
        <v>1600</v>
      </c>
      <c r="TE82" s="17">
        <v>1600</v>
      </c>
      <c r="TF82" s="17">
        <v>1600</v>
      </c>
      <c r="TG82" s="18">
        <v>1457</v>
      </c>
      <c r="TH82" s="18">
        <v>1465</v>
      </c>
      <c r="TI82" s="17">
        <v>1600</v>
      </c>
      <c r="TJ82" s="18">
        <v>1463</v>
      </c>
      <c r="TK82" s="17">
        <v>1600</v>
      </c>
      <c r="TL82" s="17">
        <v>1600</v>
      </c>
      <c r="TM82" s="18">
        <v>1263</v>
      </c>
      <c r="TN82" s="18">
        <v>1252</v>
      </c>
      <c r="TO82" s="18">
        <v>1509</v>
      </c>
      <c r="TP82" s="17">
        <v>1600</v>
      </c>
      <c r="TQ82" s="17">
        <v>1600</v>
      </c>
      <c r="TR82" s="17">
        <v>1600</v>
      </c>
      <c r="TS82" s="18">
        <v>1363</v>
      </c>
      <c r="TT82" s="17">
        <v>1600</v>
      </c>
      <c r="TU82" s="18">
        <v>1029</v>
      </c>
      <c r="TV82" s="17">
        <v>1600</v>
      </c>
      <c r="TW82" s="17">
        <v>1600</v>
      </c>
      <c r="TX82" s="17">
        <v>1600</v>
      </c>
      <c r="TY82" s="17">
        <v>1600</v>
      </c>
      <c r="TZ82" s="17">
        <v>1600</v>
      </c>
      <c r="UA82" s="18">
        <v>1299</v>
      </c>
      <c r="UB82" s="17">
        <v>1600</v>
      </c>
      <c r="UC82" s="18">
        <v>1448</v>
      </c>
      <c r="UD82" s="17">
        <v>1600</v>
      </c>
      <c r="UE82" s="18">
        <v>1221</v>
      </c>
      <c r="UF82" s="18">
        <v>1434</v>
      </c>
      <c r="UG82" s="17">
        <v>1410</v>
      </c>
      <c r="UH82" s="17">
        <v>1600</v>
      </c>
      <c r="UI82" s="17">
        <v>1600</v>
      </c>
      <c r="UJ82" s="17">
        <v>1110</v>
      </c>
      <c r="UK82" s="17">
        <v>1600</v>
      </c>
      <c r="UL82" s="18">
        <v>1435</v>
      </c>
      <c r="UM82" s="18">
        <v>1309</v>
      </c>
      <c r="UN82" s="18">
        <v>1141</v>
      </c>
      <c r="UO82" s="17">
        <v>1410</v>
      </c>
      <c r="UP82" s="17">
        <v>1600</v>
      </c>
      <c r="UQ82" s="17">
        <v>1600</v>
      </c>
      <c r="UR82" s="17">
        <v>1410</v>
      </c>
      <c r="US82" s="18">
        <v>1147</v>
      </c>
      <c r="UT82" s="17">
        <v>1410</v>
      </c>
      <c r="UU82" s="18">
        <v>1238</v>
      </c>
      <c r="UV82" s="17">
        <v>1410</v>
      </c>
      <c r="UW82" s="17">
        <v>1410</v>
      </c>
      <c r="UX82" s="17">
        <v>1410</v>
      </c>
      <c r="UY82" s="18">
        <v>1324</v>
      </c>
      <c r="UZ82" s="18">
        <v>1432</v>
      </c>
      <c r="VA82" s="17">
        <v>1600</v>
      </c>
      <c r="VB82" s="17">
        <v>1600</v>
      </c>
      <c r="VC82" s="18">
        <v>1356</v>
      </c>
      <c r="VD82" s="17">
        <v>1600</v>
      </c>
      <c r="VE82" s="18">
        <v>1092</v>
      </c>
      <c r="VF82" s="17">
        <v>1600</v>
      </c>
      <c r="VG82" s="18">
        <v>1448</v>
      </c>
      <c r="VH82" s="17">
        <v>1600</v>
      </c>
      <c r="VI82" s="18">
        <v>1470</v>
      </c>
      <c r="VJ82" s="17">
        <v>1600</v>
      </c>
      <c r="VK82" s="18">
        <v>1003</v>
      </c>
      <c r="VL82" s="17">
        <v>1600</v>
      </c>
      <c r="VM82" s="17">
        <v>1600</v>
      </c>
      <c r="VN82" s="17">
        <v>1600</v>
      </c>
      <c r="VO82" s="17">
        <v>1600</v>
      </c>
      <c r="VP82" s="18">
        <v>1424</v>
      </c>
      <c r="VQ82" s="18">
        <v>1360</v>
      </c>
      <c r="VR82" s="18">
        <v>1349</v>
      </c>
      <c r="VS82" s="17">
        <v>1600</v>
      </c>
      <c r="VT82" s="17">
        <v>1600</v>
      </c>
      <c r="VU82" s="17">
        <v>1600</v>
      </c>
      <c r="VV82" s="17">
        <v>1600</v>
      </c>
      <c r="VW82" s="17">
        <v>1600</v>
      </c>
      <c r="VX82" s="18">
        <v>1152</v>
      </c>
      <c r="VY82" s="17">
        <v>1600</v>
      </c>
      <c r="VZ82" s="17">
        <v>1600</v>
      </c>
      <c r="WA82" s="17">
        <v>1600</v>
      </c>
      <c r="WB82" s="17">
        <v>1600</v>
      </c>
      <c r="WC82" s="17">
        <v>1600</v>
      </c>
      <c r="WD82" s="17">
        <v>1600</v>
      </c>
      <c r="WE82" s="18">
        <v>1404</v>
      </c>
      <c r="WF82" s="17">
        <v>1600</v>
      </c>
      <c r="WG82" s="17">
        <v>1600</v>
      </c>
      <c r="WH82" s="17">
        <v>1600</v>
      </c>
      <c r="WI82" s="17">
        <v>1600</v>
      </c>
      <c r="WJ82" s="17">
        <v>1600</v>
      </c>
      <c r="WK82" s="17">
        <v>1600</v>
      </c>
      <c r="WL82" s="18">
        <v>1301</v>
      </c>
      <c r="WM82" s="18">
        <v>1390</v>
      </c>
      <c r="WN82" s="17">
        <v>1600</v>
      </c>
      <c r="WO82" s="18">
        <v>1410</v>
      </c>
      <c r="WP82" s="18">
        <v>1425</v>
      </c>
      <c r="WQ82" s="17">
        <v>1600</v>
      </c>
      <c r="WR82" s="17">
        <v>1600</v>
      </c>
      <c r="WS82" s="17">
        <v>1600</v>
      </c>
      <c r="WT82" s="17">
        <v>1600</v>
      </c>
      <c r="WU82" s="17">
        <v>1600</v>
      </c>
      <c r="WV82" s="17">
        <v>1600</v>
      </c>
      <c r="WW82" s="17">
        <v>1600</v>
      </c>
      <c r="WX82" s="18">
        <v>1639</v>
      </c>
      <c r="WY82" s="17">
        <v>1600</v>
      </c>
      <c r="WZ82" s="17">
        <v>1600</v>
      </c>
      <c r="XA82" s="17">
        <v>1600</v>
      </c>
      <c r="XB82" s="17">
        <v>1600</v>
      </c>
      <c r="XC82" s="18">
        <v>1669</v>
      </c>
      <c r="XD82" s="18">
        <v>1700</v>
      </c>
      <c r="XE82" s="17">
        <v>1600</v>
      </c>
      <c r="XF82" s="17">
        <v>1600</v>
      </c>
      <c r="XG82" s="17">
        <v>1600</v>
      </c>
      <c r="XH82" s="17">
        <v>1600</v>
      </c>
      <c r="XI82" s="17">
        <v>1600</v>
      </c>
      <c r="XJ82" s="18">
        <v>1659</v>
      </c>
      <c r="XK82" s="18">
        <v>1691</v>
      </c>
      <c r="XL82" s="17">
        <v>1820</v>
      </c>
      <c r="XM82" s="17">
        <v>1600</v>
      </c>
      <c r="XN82" s="17">
        <v>1820</v>
      </c>
      <c r="XO82" s="18">
        <v>1663</v>
      </c>
      <c r="XP82" s="18">
        <v>1582</v>
      </c>
      <c r="XQ82" s="17">
        <v>1600</v>
      </c>
      <c r="XR82" s="17">
        <v>1600</v>
      </c>
      <c r="XS82" s="18">
        <v>1446</v>
      </c>
      <c r="XT82" s="17">
        <v>1600</v>
      </c>
      <c r="XU82" s="17">
        <v>1820</v>
      </c>
      <c r="XV82" s="17">
        <v>1600</v>
      </c>
      <c r="XW82" s="17">
        <v>1600</v>
      </c>
      <c r="XX82" s="17">
        <v>1600</v>
      </c>
      <c r="XY82" s="17">
        <v>1820</v>
      </c>
      <c r="XZ82" s="18">
        <v>1518</v>
      </c>
      <c r="YA82" s="17">
        <v>1820</v>
      </c>
      <c r="YB82" s="17">
        <v>1600</v>
      </c>
      <c r="YC82" s="17">
        <v>1600</v>
      </c>
      <c r="YD82" s="17">
        <v>1600</v>
      </c>
      <c r="YE82" s="17">
        <v>1600</v>
      </c>
      <c r="YF82" s="17">
        <v>1820</v>
      </c>
      <c r="YG82" s="18">
        <v>1618</v>
      </c>
      <c r="YH82" s="18">
        <v>1691</v>
      </c>
      <c r="YI82" s="18">
        <v>1635</v>
      </c>
      <c r="YJ82" s="17">
        <v>1600</v>
      </c>
      <c r="YK82" s="18">
        <v>1487</v>
      </c>
      <c r="YL82" s="18">
        <v>1718</v>
      </c>
      <c r="YM82" s="18">
        <v>1481</v>
      </c>
      <c r="YN82" s="17">
        <v>1600</v>
      </c>
      <c r="YO82" s="18">
        <v>1694</v>
      </c>
      <c r="YP82" s="17">
        <v>1820</v>
      </c>
      <c r="YQ82" s="18">
        <v>1491</v>
      </c>
      <c r="YR82" s="18">
        <v>1670</v>
      </c>
      <c r="YS82" s="18">
        <v>1688</v>
      </c>
      <c r="YT82" s="17">
        <v>1600</v>
      </c>
      <c r="YU82" s="17">
        <v>1820</v>
      </c>
      <c r="YV82" s="17">
        <v>1820</v>
      </c>
      <c r="YW82" s="17">
        <v>1820</v>
      </c>
      <c r="YX82" s="17">
        <v>1820</v>
      </c>
      <c r="YY82" s="18">
        <v>1705</v>
      </c>
      <c r="YZ82" s="17">
        <v>1820</v>
      </c>
      <c r="ZA82" s="17">
        <v>1820</v>
      </c>
      <c r="ZB82" s="18">
        <v>1729</v>
      </c>
      <c r="ZC82" s="18">
        <v>1716</v>
      </c>
      <c r="ZD82" s="18">
        <v>1752</v>
      </c>
      <c r="ZE82" s="18">
        <v>1278</v>
      </c>
      <c r="ZF82" s="17">
        <v>1820</v>
      </c>
      <c r="ZG82" s="18">
        <v>1674</v>
      </c>
      <c r="ZH82" s="17">
        <v>1820</v>
      </c>
      <c r="ZI82" s="17">
        <v>1820</v>
      </c>
      <c r="ZJ82" s="17">
        <v>1820</v>
      </c>
      <c r="ZK82" s="18">
        <v>1589</v>
      </c>
      <c r="ZL82" s="18">
        <v>1452</v>
      </c>
      <c r="ZM82" s="17">
        <v>1820</v>
      </c>
      <c r="ZN82" s="18">
        <v>1552</v>
      </c>
      <c r="ZO82" s="17">
        <v>1820</v>
      </c>
      <c r="ZP82" s="17">
        <v>1820</v>
      </c>
      <c r="ZQ82" s="18">
        <v>1469</v>
      </c>
      <c r="ZR82" s="18">
        <v>1716</v>
      </c>
      <c r="ZS82" s="17">
        <v>1820</v>
      </c>
      <c r="ZT82" s="18">
        <v>1706</v>
      </c>
      <c r="ZU82" s="18">
        <v>1693</v>
      </c>
      <c r="ZV82" s="18">
        <v>1535</v>
      </c>
      <c r="ZW82" s="18">
        <v>1661</v>
      </c>
      <c r="ZX82" s="18">
        <v>1548</v>
      </c>
      <c r="ZY82" s="18">
        <v>1660</v>
      </c>
      <c r="ZZ82" s="18">
        <v>1566</v>
      </c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20"/>
      <c r="ABB82" s="20"/>
      <c r="ABC82" s="20"/>
      <c r="ABD82" s="154">
        <v>1</v>
      </c>
      <c r="ABE82" s="154">
        <v>0.8</v>
      </c>
      <c r="ABF82" s="154">
        <v>-0.5</v>
      </c>
      <c r="ABG82" s="154">
        <v>1</v>
      </c>
      <c r="ABH82" s="154">
        <v>0.7</v>
      </c>
      <c r="ABI82" s="154">
        <v>1</v>
      </c>
      <c r="ABJ82" s="20"/>
      <c r="ABK82" s="28"/>
      <c r="ABL82" s="28"/>
      <c r="ABM82" s="28"/>
      <c r="ABN82" s="28"/>
      <c r="ABO82" s="28"/>
      <c r="ABP82" s="28" t="s">
        <v>611</v>
      </c>
      <c r="ABQ82" s="28"/>
      <c r="ABR82" s="28"/>
      <c r="ABS82"/>
      <c r="ABT82"/>
      <c r="ABU82"/>
      <c r="ABV82"/>
      <c r="ABW82"/>
      <c r="ABX82"/>
      <c r="ABY82" s="76"/>
      <c r="ABZ82" s="28"/>
      <c r="ACA82"/>
      <c r="ACB82"/>
      <c r="ACC82"/>
      <c r="ACD82"/>
      <c r="ACE82"/>
      <c r="ACF82"/>
      <c r="ACG82" s="76"/>
      <c r="ACH82" s="28"/>
      <c r="ACI82"/>
      <c r="ACJ82"/>
      <c r="ACK82"/>
      <c r="ACL82"/>
      <c r="ACM82"/>
      <c r="ACN82"/>
      <c r="ACO82" s="76"/>
      <c r="ACP82" s="28"/>
      <c r="ACQ82"/>
      <c r="ACR82"/>
      <c r="ACS82"/>
      <c r="ACT82"/>
      <c r="ACU82"/>
      <c r="ACV82"/>
      <c r="ACW82" s="76"/>
      <c r="ACX82" s="28"/>
      <c r="ACY82"/>
      <c r="ACZ82"/>
      <c r="ADA82"/>
      <c r="ADB82"/>
      <c r="ADC82"/>
      <c r="ADD82"/>
      <c r="ADE82" s="76"/>
      <c r="ADF82" s="28"/>
      <c r="ADG82"/>
      <c r="ADH82"/>
      <c r="ADI82"/>
      <c r="ADJ82"/>
      <c r="ADK82"/>
      <c r="ADL82"/>
      <c r="ADM82" s="76"/>
      <c r="ADN82" s="28"/>
      <c r="ADO82"/>
      <c r="ADP82"/>
      <c r="ADQ82"/>
      <c r="ADR82"/>
      <c r="ADS82"/>
      <c r="ADT82"/>
      <c r="ADU82" s="76"/>
      <c r="ADV82" s="28"/>
      <c r="ADW82"/>
      <c r="ADX82"/>
      <c r="ADY82"/>
      <c r="ADZ82"/>
      <c r="AEA82"/>
      <c r="AEB82"/>
      <c r="AEC82" s="76"/>
    </row>
    <row r="83" spans="1:809" x14ac:dyDescent="0.3">
      <c r="B83" s="180"/>
      <c r="C83" s="32"/>
      <c r="D83" s="172" t="s">
        <v>192</v>
      </c>
      <c r="E83" s="159"/>
      <c r="F83" s="173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/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/>
      <c r="EX83" s="159"/>
      <c r="EY83" s="159"/>
      <c r="EZ83" s="159"/>
      <c r="FA83" s="159"/>
      <c r="FB83" s="159"/>
      <c r="FC83" s="159"/>
      <c r="FD83" s="159"/>
      <c r="FE83" s="159"/>
      <c r="FF83" s="159"/>
      <c r="FG83" s="159"/>
      <c r="FH83" s="159"/>
      <c r="FI83" s="159"/>
      <c r="FJ83" s="159"/>
      <c r="FK83" s="159"/>
      <c r="FL83" s="159"/>
      <c r="FM83" s="159"/>
      <c r="FN83" s="159"/>
      <c r="FO83" s="159"/>
      <c r="FP83" s="159"/>
      <c r="FQ83" s="159"/>
      <c r="FR83" s="159"/>
      <c r="FS83" s="159"/>
      <c r="FT83" s="159"/>
      <c r="FU83" s="159"/>
      <c r="FV83" s="159"/>
      <c r="FW83" s="159"/>
      <c r="FX83" s="159"/>
      <c r="FY83" s="159"/>
      <c r="FZ83" s="159"/>
      <c r="GA83" s="159"/>
      <c r="GB83" s="159"/>
      <c r="GC83" s="159"/>
      <c r="GD83" s="159"/>
      <c r="GE83" s="159"/>
      <c r="GF83" s="159"/>
      <c r="GG83" s="159"/>
      <c r="GH83" s="159"/>
      <c r="GI83" s="159"/>
      <c r="GJ83" s="159"/>
      <c r="GK83" s="159"/>
      <c r="GL83" s="159"/>
      <c r="GM83" s="159"/>
      <c r="GN83" s="159"/>
      <c r="GO83" s="159"/>
      <c r="GP83" s="159"/>
      <c r="GQ83" s="159"/>
      <c r="GR83" s="159"/>
      <c r="GS83" s="159"/>
      <c r="GT83" s="159"/>
      <c r="GU83" s="159"/>
      <c r="GV83" s="159"/>
      <c r="GW83" s="159"/>
      <c r="GX83" s="159"/>
      <c r="GY83" s="159"/>
      <c r="GZ83" s="159"/>
      <c r="HA83" s="159"/>
      <c r="HB83" s="159"/>
      <c r="HC83" s="159"/>
      <c r="HD83" s="159"/>
      <c r="HE83" s="159"/>
      <c r="HF83" s="159"/>
      <c r="HG83" s="159"/>
      <c r="HH83" s="159"/>
      <c r="HI83" s="159"/>
      <c r="HJ83" s="159"/>
      <c r="HK83" s="159"/>
      <c r="HL83" s="159"/>
      <c r="HM83" s="159"/>
      <c r="HN83" s="159"/>
      <c r="HO83" s="159"/>
      <c r="HP83" s="159"/>
      <c r="HQ83" s="159"/>
      <c r="HR83" s="159"/>
      <c r="HS83" s="159"/>
      <c r="HT83" s="159"/>
      <c r="HU83" s="159"/>
      <c r="HV83" s="159"/>
      <c r="HW83" s="159"/>
      <c r="HX83" s="159"/>
      <c r="HY83" s="159"/>
      <c r="HZ83" s="159"/>
      <c r="IA83" s="159"/>
      <c r="IB83" s="159"/>
      <c r="IC83" s="159"/>
      <c r="ID83" s="159"/>
      <c r="IE83" s="159"/>
      <c r="IF83" s="159"/>
      <c r="IG83" s="159"/>
      <c r="IH83" s="159"/>
      <c r="II83" s="159"/>
      <c r="IJ83" s="159"/>
      <c r="IK83" s="159"/>
      <c r="IL83" s="159"/>
      <c r="IM83" s="159"/>
      <c r="IN83" s="159"/>
      <c r="IO83" s="159"/>
      <c r="IP83" s="159"/>
      <c r="IQ83" s="159"/>
      <c r="IR83" s="159"/>
      <c r="IS83" s="159"/>
      <c r="IT83" s="159"/>
      <c r="IU83" s="159"/>
      <c r="IV83" s="159"/>
      <c r="IW83" s="159"/>
      <c r="IX83" s="159"/>
      <c r="IY83" s="159"/>
      <c r="IZ83" s="159"/>
      <c r="JA83" s="159"/>
      <c r="JB83" s="159"/>
      <c r="JC83" s="159"/>
      <c r="JD83" s="159"/>
      <c r="JE83" s="159"/>
      <c r="JF83" s="159"/>
      <c r="JG83" s="159"/>
      <c r="JH83" s="159"/>
      <c r="JI83" s="159"/>
      <c r="JJ83" s="159"/>
      <c r="JK83" s="159"/>
      <c r="JL83" s="159"/>
      <c r="JM83" s="159"/>
      <c r="JN83" s="159"/>
      <c r="JO83" s="159"/>
      <c r="JP83" s="159"/>
      <c r="JQ83" s="159"/>
      <c r="JR83" s="159"/>
      <c r="JS83" s="159"/>
      <c r="JT83" s="159"/>
      <c r="JU83" s="159"/>
      <c r="JV83" s="159"/>
      <c r="JW83" s="159"/>
      <c r="JX83" s="159"/>
      <c r="JY83" s="159"/>
      <c r="JZ83" s="159"/>
      <c r="KA83" s="159"/>
      <c r="KB83" s="159"/>
      <c r="KC83" s="159"/>
      <c r="KD83" s="159"/>
      <c r="KE83" s="159"/>
      <c r="KF83" s="159"/>
      <c r="KG83" s="159"/>
      <c r="KH83" s="159"/>
      <c r="KI83" s="159"/>
      <c r="KJ83" s="159"/>
      <c r="KK83" s="159"/>
      <c r="KL83" s="159"/>
      <c r="KM83" s="159"/>
      <c r="KN83" s="159"/>
      <c r="KO83" s="159"/>
      <c r="KP83" s="159"/>
      <c r="KQ83" s="159"/>
      <c r="KR83" s="159"/>
      <c r="KS83" s="159"/>
      <c r="KT83" s="159"/>
      <c r="KU83" s="159"/>
      <c r="KV83" s="159"/>
      <c r="KW83" s="159"/>
      <c r="KX83" s="159"/>
      <c r="KY83" s="159"/>
      <c r="KZ83" s="159"/>
      <c r="LA83" s="159"/>
      <c r="LB83" s="159"/>
      <c r="LC83" s="159"/>
      <c r="LD83" s="159"/>
      <c r="LE83" s="159"/>
      <c r="LF83" s="159"/>
      <c r="LG83" s="159"/>
      <c r="LH83" s="159"/>
      <c r="LI83" s="159"/>
      <c r="LJ83" s="159"/>
      <c r="LK83" s="159"/>
      <c r="LL83" s="159"/>
      <c r="LM83" s="159"/>
      <c r="LN83" s="159"/>
      <c r="LO83" s="159"/>
      <c r="LP83" s="159"/>
      <c r="LQ83" s="159"/>
      <c r="LR83" s="159"/>
      <c r="LS83" s="159"/>
      <c r="LT83" s="159"/>
      <c r="LU83" s="159"/>
      <c r="LV83" s="159"/>
      <c r="LW83" s="159"/>
      <c r="LX83" s="159"/>
      <c r="LY83" s="159"/>
      <c r="LZ83" s="159"/>
      <c r="MA83" s="159"/>
      <c r="MB83" s="159"/>
      <c r="MC83" s="159"/>
      <c r="MD83" s="159"/>
      <c r="ME83" s="159"/>
      <c r="MF83" s="159"/>
      <c r="MG83" s="159"/>
      <c r="MH83" s="159"/>
      <c r="MI83" s="159"/>
      <c r="MJ83" s="159"/>
      <c r="MK83" s="159"/>
      <c r="ML83" s="159"/>
      <c r="MM83" s="159"/>
      <c r="MN83" s="159"/>
      <c r="MO83" s="159"/>
      <c r="MP83" s="159"/>
      <c r="MQ83" s="159"/>
      <c r="MR83" s="159"/>
      <c r="MS83" s="159"/>
      <c r="MT83" s="159"/>
      <c r="MU83" s="159"/>
      <c r="MV83" s="159"/>
      <c r="MW83" s="159"/>
      <c r="MX83" s="159"/>
      <c r="MY83" s="159"/>
      <c r="MZ83" s="159"/>
      <c r="NA83" s="159"/>
      <c r="NB83" s="159"/>
      <c r="NC83" s="159"/>
      <c r="ND83" s="159"/>
      <c r="NE83" s="159"/>
      <c r="NF83" s="159"/>
      <c r="NG83" s="159"/>
      <c r="NH83" s="159"/>
      <c r="NI83" s="159"/>
      <c r="NJ83" s="159"/>
      <c r="NK83" s="159"/>
      <c r="NL83" s="159"/>
      <c r="NM83" s="159"/>
      <c r="NN83" s="159"/>
      <c r="NO83" s="159"/>
      <c r="NP83" s="159"/>
      <c r="NQ83" s="159"/>
      <c r="NR83" s="159"/>
      <c r="NS83" s="159"/>
      <c r="NT83" s="159"/>
      <c r="NU83" s="159"/>
      <c r="NV83" s="159"/>
      <c r="NW83" s="159"/>
      <c r="NX83" s="159"/>
      <c r="NY83" s="159"/>
      <c r="NZ83" s="159"/>
      <c r="OA83" s="159"/>
      <c r="OB83" s="159"/>
      <c r="OC83" s="159"/>
      <c r="OD83" s="159"/>
      <c r="OE83" s="159"/>
      <c r="OF83" s="159"/>
      <c r="OG83" s="159"/>
      <c r="OH83" s="159"/>
      <c r="OI83" s="159"/>
      <c r="OJ83" s="159"/>
      <c r="OK83" s="159"/>
      <c r="OL83" s="159"/>
      <c r="OM83" s="159"/>
      <c r="ON83" s="159"/>
      <c r="OO83" s="159"/>
      <c r="OP83" s="159"/>
      <c r="OQ83" s="159"/>
      <c r="OR83" s="159"/>
      <c r="OS83" s="159"/>
      <c r="OT83" s="307"/>
      <c r="OU83" s="159"/>
      <c r="OV83" s="159"/>
      <c r="OW83" s="159"/>
      <c r="OX83" s="159"/>
      <c r="OY83" s="159"/>
      <c r="OZ83" s="159"/>
      <c r="PA83" s="159"/>
      <c r="PB83" s="159"/>
      <c r="PC83" s="159"/>
      <c r="PD83" s="159"/>
      <c r="PE83" s="159"/>
      <c r="PF83" s="159"/>
      <c r="PG83" s="159"/>
      <c r="PH83" s="159"/>
      <c r="PI83" s="159"/>
      <c r="PJ83" s="159"/>
      <c r="PK83" s="159"/>
      <c r="PL83" s="159"/>
      <c r="PM83" s="159"/>
      <c r="PN83" s="159"/>
      <c r="PO83" s="159"/>
      <c r="PP83" s="159"/>
      <c r="PQ83" s="159"/>
      <c r="PR83" s="159"/>
      <c r="PS83" s="159"/>
      <c r="PT83" s="159"/>
      <c r="PU83" s="159"/>
      <c r="PV83" s="159"/>
      <c r="PW83" s="159"/>
      <c r="PX83" s="159"/>
      <c r="PY83" s="159"/>
      <c r="PZ83" s="159"/>
      <c r="QA83" s="159"/>
      <c r="QB83" s="159"/>
      <c r="QC83" s="159"/>
      <c r="QD83" s="159"/>
      <c r="QE83" s="159"/>
      <c r="QF83" s="159"/>
      <c r="QG83" s="159"/>
      <c r="QH83" s="159"/>
      <c r="QI83" s="159"/>
      <c r="QJ83" s="159"/>
      <c r="QK83" s="159"/>
      <c r="QL83" s="159"/>
      <c r="QM83" s="159"/>
      <c r="QN83" s="159"/>
      <c r="QO83" s="159"/>
      <c r="QP83" s="159"/>
      <c r="QQ83" s="159"/>
      <c r="QR83" s="159"/>
      <c r="QS83" s="159"/>
      <c r="QT83" s="159"/>
      <c r="QU83" s="159"/>
      <c r="QV83" s="159"/>
      <c r="QW83" s="159"/>
      <c r="QX83" s="159"/>
      <c r="QY83" s="159"/>
      <c r="QZ83" s="159"/>
      <c r="RA83" s="159"/>
      <c r="RB83" s="159"/>
      <c r="RC83" s="159"/>
      <c r="RD83" s="159"/>
      <c r="RE83" s="159"/>
      <c r="RF83" s="159"/>
      <c r="RG83" s="159"/>
      <c r="RH83" s="159"/>
      <c r="RI83" s="159"/>
      <c r="RJ83" s="159"/>
      <c r="RK83" s="159"/>
      <c r="RL83" s="159"/>
      <c r="RM83" s="159"/>
      <c r="RN83" s="159"/>
      <c r="RO83" s="159"/>
      <c r="RP83" s="159"/>
      <c r="RQ83" s="159"/>
      <c r="RR83" s="159"/>
      <c r="RS83" s="28"/>
      <c r="RT83" s="159"/>
      <c r="RU83" s="28"/>
      <c r="RV83" s="159"/>
      <c r="RW83" s="159"/>
      <c r="RX83" s="159"/>
      <c r="RY83" s="159"/>
      <c r="RZ83" s="159"/>
      <c r="SA83" s="159"/>
      <c r="SB83" s="159"/>
      <c r="SC83" s="159"/>
      <c r="SD83" s="159"/>
      <c r="SE83" s="159"/>
      <c r="SF83" s="159"/>
      <c r="SG83" s="159"/>
      <c r="SH83" s="159"/>
      <c r="SI83" s="159"/>
      <c r="SJ83" s="159"/>
      <c r="SK83" s="159"/>
      <c r="SL83" s="159"/>
      <c r="SM83" s="159"/>
      <c r="SN83" s="159"/>
      <c r="SO83" s="159"/>
      <c r="SP83" s="159"/>
      <c r="SQ83" s="159"/>
      <c r="SR83" s="159"/>
      <c r="SS83" s="159"/>
      <c r="ST83" s="159"/>
      <c r="SU83" s="159"/>
      <c r="SV83" s="159"/>
      <c r="SW83" s="159"/>
      <c r="SX83" s="159"/>
      <c r="SY83" s="159"/>
      <c r="SZ83" s="159"/>
      <c r="TA83" s="159"/>
      <c r="TB83" s="159"/>
      <c r="TC83" s="159"/>
      <c r="TD83" s="159"/>
      <c r="TE83" s="159"/>
      <c r="TF83" s="159"/>
      <c r="TG83" s="159"/>
      <c r="TH83" s="159"/>
      <c r="TI83" s="159"/>
      <c r="TJ83" s="159"/>
      <c r="TK83" s="159"/>
      <c r="TL83" s="159"/>
      <c r="TM83" s="159"/>
      <c r="TN83" s="159"/>
      <c r="TO83" s="159"/>
      <c r="TP83" s="159"/>
      <c r="TQ83" s="159"/>
      <c r="TR83" s="159"/>
      <c r="TS83" s="159"/>
      <c r="TT83" s="159"/>
      <c r="TU83" s="159"/>
      <c r="TV83" s="159"/>
      <c r="TW83" s="159"/>
      <c r="TX83" s="159"/>
      <c r="TY83" s="159"/>
      <c r="TZ83" s="159"/>
      <c r="UA83" s="159"/>
      <c r="UB83" s="159"/>
      <c r="UC83" s="159"/>
      <c r="UD83" s="159"/>
      <c r="UE83" s="159"/>
      <c r="UF83" s="159"/>
      <c r="UG83" s="159"/>
      <c r="UH83" s="159"/>
      <c r="UI83" s="159"/>
      <c r="UJ83" s="159"/>
      <c r="UK83" s="159"/>
      <c r="UL83" s="159"/>
      <c r="UM83" s="159"/>
      <c r="UN83" s="159"/>
      <c r="UO83" s="159"/>
      <c r="UP83" s="159"/>
      <c r="UQ83" s="159"/>
      <c r="UR83" s="159"/>
      <c r="US83" s="159"/>
      <c r="UT83" s="159"/>
      <c r="UU83" s="159"/>
      <c r="UV83" s="159"/>
      <c r="UW83" s="159"/>
      <c r="UX83" s="159"/>
      <c r="UY83" s="159"/>
      <c r="UZ83" s="159"/>
      <c r="VA83" s="159"/>
      <c r="VB83" s="159"/>
      <c r="VC83" s="159"/>
      <c r="VD83" s="159"/>
      <c r="VE83" s="159"/>
      <c r="VF83" s="159"/>
      <c r="VG83" s="159"/>
      <c r="VH83" s="159"/>
      <c r="VI83" s="159"/>
      <c r="VJ83" s="159"/>
      <c r="VK83" s="159"/>
      <c r="VL83" s="159"/>
      <c r="VM83" s="159"/>
      <c r="VN83" s="28"/>
      <c r="VO83" s="159"/>
      <c r="VP83" s="159"/>
      <c r="VQ83" s="159"/>
      <c r="VR83" s="159"/>
      <c r="VS83" s="159"/>
      <c r="VT83" s="159"/>
      <c r="VU83" s="159"/>
      <c r="VV83" s="159"/>
      <c r="VW83" s="28"/>
      <c r="VX83" s="159"/>
      <c r="VY83" s="159"/>
      <c r="VZ83" s="159"/>
      <c r="WA83" s="159"/>
      <c r="WB83" s="159"/>
      <c r="WC83" s="159"/>
      <c r="WD83" s="159"/>
      <c r="WE83" s="159"/>
      <c r="WF83" s="159"/>
      <c r="WG83" s="159"/>
      <c r="WH83" s="28"/>
      <c r="WI83" s="159"/>
      <c r="WJ83" s="159"/>
      <c r="WK83" s="159"/>
      <c r="WL83" s="159"/>
      <c r="WM83" s="159"/>
      <c r="WN83" s="159"/>
      <c r="WO83" s="159"/>
      <c r="WP83" s="159"/>
      <c r="WQ83" s="159"/>
      <c r="WR83" s="159"/>
      <c r="WS83" s="159"/>
      <c r="WT83" s="159"/>
      <c r="WU83" s="159"/>
      <c r="WV83" s="159"/>
      <c r="WW83" s="159"/>
      <c r="WX83" s="159"/>
      <c r="WY83" s="159"/>
      <c r="WZ83" s="159"/>
      <c r="XA83" s="159"/>
      <c r="XB83" s="159"/>
      <c r="XC83" s="159"/>
      <c r="XD83" s="159"/>
      <c r="XE83" s="159"/>
      <c r="XF83" s="159"/>
      <c r="XG83" s="159"/>
      <c r="XH83" s="159"/>
      <c r="XI83" s="159"/>
      <c r="XJ83" s="159"/>
      <c r="XK83" s="159"/>
      <c r="XL83" s="159"/>
      <c r="XM83" s="159"/>
      <c r="XN83" s="159"/>
      <c r="XO83" s="28"/>
      <c r="XP83" s="159"/>
      <c r="XQ83" s="159"/>
      <c r="XR83" s="159"/>
      <c r="XS83" s="159"/>
      <c r="XT83" s="159"/>
      <c r="XU83" s="159"/>
      <c r="XV83" s="159"/>
      <c r="XW83" s="159"/>
      <c r="XX83" s="159"/>
      <c r="XY83" s="159"/>
      <c r="XZ83" s="159"/>
      <c r="YA83" s="159"/>
      <c r="YB83" s="159"/>
      <c r="YC83" s="159"/>
      <c r="YD83" s="159"/>
      <c r="YE83" s="159"/>
      <c r="YF83" s="159"/>
      <c r="YG83" s="159"/>
      <c r="YH83" s="159"/>
      <c r="YI83" s="159"/>
      <c r="YJ83" s="159"/>
      <c r="YK83" s="28"/>
      <c r="YL83" s="159"/>
      <c r="YM83" s="159"/>
      <c r="YN83" s="159"/>
      <c r="YO83" s="159"/>
      <c r="YP83" s="159"/>
      <c r="YQ83" s="159"/>
      <c r="YR83" s="159"/>
      <c r="YS83" s="159"/>
      <c r="YT83" s="159"/>
      <c r="YU83" s="159"/>
      <c r="YV83" s="159"/>
      <c r="YW83" s="159"/>
      <c r="YX83" s="159"/>
      <c r="YY83" s="159"/>
      <c r="YZ83" s="159"/>
      <c r="ZA83" s="159"/>
      <c r="ZB83" s="159"/>
      <c r="ZC83" s="159"/>
      <c r="ZD83" s="159"/>
      <c r="ZE83" s="159"/>
      <c r="ZF83" s="159"/>
      <c r="ZG83" s="159"/>
      <c r="ZH83" s="159"/>
      <c r="ZI83" s="159"/>
      <c r="ZJ83" s="159"/>
      <c r="ZK83" s="159"/>
      <c r="ZL83" s="159"/>
      <c r="ZM83" s="159"/>
      <c r="ZN83" s="159"/>
      <c r="ZO83" s="159"/>
      <c r="ZP83" s="159"/>
      <c r="ZQ83" s="159"/>
      <c r="ZR83" s="159"/>
      <c r="ZS83" s="159"/>
      <c r="ZT83" s="159"/>
      <c r="ZU83" s="159"/>
      <c r="ZV83" s="159"/>
      <c r="ZW83" s="159"/>
      <c r="ZX83" s="159"/>
      <c r="ZY83" s="159"/>
      <c r="ZZ83" s="159"/>
      <c r="AAA83" s="159"/>
      <c r="AAB83" s="159"/>
      <c r="AAC83" s="159"/>
      <c r="AAD83" s="159"/>
      <c r="AAE83" s="159"/>
      <c r="AAF83" s="159"/>
      <c r="AAG83" s="159"/>
      <c r="AAH83" s="159"/>
      <c r="AAI83" s="159"/>
      <c r="AAJ83" s="159"/>
      <c r="AAK83" s="159"/>
      <c r="AAL83" s="159"/>
      <c r="AAM83" s="159"/>
      <c r="AAN83" s="159"/>
      <c r="AAO83" s="159"/>
      <c r="AAP83" s="159"/>
      <c r="AAQ83" s="159"/>
      <c r="AAR83" s="159"/>
      <c r="AAS83" s="159"/>
      <c r="AAT83" s="159"/>
      <c r="AAU83" s="159"/>
      <c r="AAV83" s="159"/>
      <c r="AAW83" s="159"/>
      <c r="AAX83" s="159"/>
      <c r="AAY83" s="159"/>
      <c r="AAZ83" s="159"/>
      <c r="ABA83" s="159"/>
      <c r="ABB83" s="32"/>
      <c r="ABC83" s="32"/>
      <c r="ABD83" s="32"/>
      <c r="ABE83" s="32"/>
      <c r="ABF83" s="32"/>
      <c r="ABG83" s="32"/>
      <c r="ABH83" s="32"/>
      <c r="ABI83" s="32"/>
      <c r="ABJ83" s="76"/>
      <c r="ABK83" s="28"/>
      <c r="ABL83" s="28"/>
      <c r="ABM83" s="28"/>
      <c r="ABN83" s="28"/>
      <c r="ABO83" s="28"/>
      <c r="ABP83" s="28" t="s">
        <v>612</v>
      </c>
      <c r="ABQ83" s="28"/>
      <c r="ABR83" s="28"/>
      <c r="ABY83" s="76"/>
      <c r="ABZ83" s="28"/>
      <c r="ACG83" s="76"/>
      <c r="ACH83" s="28"/>
      <c r="ACO83" s="76"/>
      <c r="ACP83" s="28"/>
      <c r="ACW83" s="76"/>
      <c r="ACX83" s="28"/>
      <c r="ADE83" s="76"/>
      <c r="ADF83" s="28"/>
      <c r="ADM83" s="76"/>
      <c r="ADN83" s="28"/>
      <c r="ADU83" s="76"/>
      <c r="ADV83" s="28"/>
      <c r="AEC83" s="76"/>
    </row>
    <row r="84" spans="1:809" x14ac:dyDescent="0.3">
      <c r="C84" s="31"/>
      <c r="D84" s="32"/>
      <c r="E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9" t="s">
        <v>1060</v>
      </c>
      <c r="OU84" s="289"/>
      <c r="OV84" s="289"/>
      <c r="OW84" s="289"/>
      <c r="OX84" s="289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31"/>
      <c r="ABC84" s="31"/>
      <c r="ABD84" s="31"/>
      <c r="ABE84" s="31"/>
      <c r="ABF84" s="31"/>
      <c r="ABG84" s="32"/>
      <c r="ABH84" s="32"/>
      <c r="ABI84" s="32"/>
      <c r="ABJ84" s="76"/>
      <c r="ABK84" s="28"/>
      <c r="ABL84" s="28"/>
      <c r="ABM84" s="28"/>
      <c r="ABN84" s="28"/>
      <c r="ABO84" s="28"/>
      <c r="ABR84" s="28"/>
      <c r="ABY84" s="76"/>
      <c r="ABZ84" s="28"/>
      <c r="ACG84" s="76"/>
      <c r="ACH84" s="28"/>
      <c r="ACO84" s="76"/>
      <c r="ACP84" s="28"/>
      <c r="ACW84" s="76"/>
      <c r="ACX84" s="28"/>
      <c r="ADE84" s="76"/>
      <c r="ADF84" s="28"/>
      <c r="ADM84" s="76"/>
      <c r="ADN84" s="28"/>
      <c r="ADU84" s="76"/>
      <c r="ADV84" s="28"/>
      <c r="AEC84" s="76"/>
    </row>
    <row r="85" spans="1:809" x14ac:dyDescent="0.3">
      <c r="C85" s="31"/>
      <c r="D85" s="32"/>
      <c r="E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  <c r="RV85" s="28"/>
      <c r="RW85" s="28"/>
      <c r="RX85" s="28"/>
      <c r="RY85" s="28"/>
      <c r="RZ85" s="28"/>
      <c r="SA85" s="28"/>
      <c r="SB85" s="28"/>
      <c r="SC85" s="28"/>
      <c r="SD85" s="28"/>
      <c r="SE85" s="28"/>
      <c r="SF85" s="28"/>
      <c r="SG85" s="28"/>
      <c r="SH85" s="28"/>
      <c r="SI85" s="28"/>
      <c r="SJ85" s="28"/>
      <c r="SK85" s="28"/>
      <c r="SL85" s="28"/>
      <c r="SM85" s="28"/>
      <c r="SN85" s="28"/>
      <c r="SO85" s="28"/>
      <c r="SP85" s="28"/>
      <c r="SQ85" s="28"/>
      <c r="SR85" s="28"/>
      <c r="SS85" s="28"/>
      <c r="ST85" s="28"/>
      <c r="SU85" s="28"/>
      <c r="SV85" s="28"/>
      <c r="SW85" s="28"/>
      <c r="SX85" s="28"/>
      <c r="SY85" s="28"/>
      <c r="SZ85" s="28"/>
      <c r="TA85" s="28"/>
      <c r="TB85" s="28"/>
      <c r="TC85" s="28"/>
      <c r="TD85" s="28"/>
      <c r="TE85" s="28"/>
      <c r="TF85" s="28"/>
      <c r="TG85" s="28"/>
      <c r="TH85" s="28"/>
      <c r="TI85" s="28"/>
      <c r="TJ85" s="28"/>
      <c r="TK85" s="28"/>
      <c r="TL85" s="28"/>
      <c r="TM85" s="28"/>
      <c r="TN85" s="28"/>
      <c r="TO85" s="28"/>
      <c r="TP85" s="28"/>
      <c r="TQ85" s="28"/>
      <c r="TR85" s="28"/>
      <c r="TS85" s="28"/>
      <c r="TT85" s="28"/>
      <c r="TU85" s="28"/>
      <c r="TV85" s="28"/>
      <c r="TW85" s="28"/>
      <c r="TX85" s="28"/>
      <c r="TY85" s="28"/>
      <c r="TZ85" s="28"/>
      <c r="UA85" s="28"/>
      <c r="UB85" s="28"/>
      <c r="UC85" s="28"/>
      <c r="UD85" s="28"/>
      <c r="UE85" s="28"/>
      <c r="UF85" s="28"/>
      <c r="UG85" s="28"/>
      <c r="UH85" s="28"/>
      <c r="UI85" s="28"/>
      <c r="UJ85" s="28"/>
      <c r="UK85" s="28"/>
      <c r="UL85" s="28"/>
      <c r="UM85" s="28"/>
      <c r="UN85" s="28"/>
      <c r="UO85" s="28"/>
      <c r="UP85" s="28"/>
      <c r="UQ85" s="28"/>
      <c r="UR85" s="28"/>
      <c r="US85" s="28"/>
      <c r="UT85" s="28"/>
      <c r="UU85" s="28"/>
      <c r="UV85" s="28"/>
      <c r="UW85" s="28"/>
      <c r="UX85" s="28"/>
      <c r="UY85" s="28"/>
      <c r="UZ85" s="28"/>
      <c r="VA85" s="28"/>
      <c r="VB85" s="28"/>
      <c r="VC85" s="28"/>
      <c r="VD85" s="28"/>
      <c r="VE85" s="28"/>
      <c r="VF85" s="28"/>
      <c r="VG85" s="28"/>
      <c r="VH85" s="28"/>
      <c r="VI85" s="28"/>
      <c r="VJ85" s="28"/>
      <c r="VK85" s="28"/>
      <c r="VL85" s="28"/>
      <c r="VM85" s="28"/>
      <c r="VN85" s="28"/>
      <c r="VO85" s="28"/>
      <c r="VP85" s="28"/>
      <c r="VQ85" s="28"/>
      <c r="VR85" s="28"/>
      <c r="VS85" s="28"/>
      <c r="VT85" s="28"/>
      <c r="VU85" s="28"/>
      <c r="VV85" s="28"/>
      <c r="VW85" s="28"/>
      <c r="VX85" s="28"/>
      <c r="VY85" s="28"/>
      <c r="VZ85" s="28"/>
      <c r="WA85" s="28"/>
      <c r="WB85" s="28"/>
      <c r="WC85" s="28"/>
      <c r="WD85" s="28"/>
      <c r="WE85" s="28"/>
      <c r="WF85" s="28"/>
      <c r="WG85" s="28"/>
      <c r="WH85" s="28"/>
      <c r="WI85" s="28"/>
      <c r="WJ85" s="28"/>
      <c r="WK85" s="28"/>
      <c r="WL85" s="28"/>
      <c r="WM85" s="28"/>
      <c r="WN85" s="28"/>
      <c r="WO85" s="28"/>
      <c r="WP85" s="28"/>
      <c r="WQ85" s="28"/>
      <c r="WR85" s="28"/>
      <c r="WS85" s="28"/>
      <c r="WT85" s="28"/>
      <c r="WU85" s="28"/>
      <c r="WV85" s="28"/>
      <c r="WW85" s="28"/>
      <c r="WX85" s="28"/>
      <c r="WY85" s="28"/>
      <c r="WZ85" s="28"/>
      <c r="XA85" s="28"/>
      <c r="XB85" s="28"/>
      <c r="XC85" s="28"/>
      <c r="XD85" s="28"/>
      <c r="XE85" s="28"/>
      <c r="XF85" s="28"/>
      <c r="XG85" s="28"/>
      <c r="XH85" s="28"/>
      <c r="XI85" s="28"/>
      <c r="XJ85" s="28"/>
      <c r="XK85" s="28"/>
      <c r="XL85" s="28"/>
      <c r="XM85" s="28"/>
      <c r="XN85" s="28"/>
      <c r="XO85" s="28"/>
      <c r="XP85" s="28"/>
      <c r="XQ85" s="28"/>
      <c r="XR85" s="28"/>
      <c r="XS85" s="28"/>
      <c r="XT85" s="28"/>
      <c r="XU85" s="28"/>
      <c r="XV85" s="28"/>
      <c r="XW85" s="28"/>
      <c r="XX85" s="28"/>
      <c r="XY85" s="28"/>
      <c r="XZ85" s="28"/>
      <c r="YA85" s="28"/>
      <c r="YB85" s="28"/>
      <c r="YC85" s="28"/>
      <c r="YD85" s="28"/>
      <c r="YE85" s="28"/>
      <c r="YF85" s="28"/>
      <c r="YG85" s="28"/>
      <c r="YH85" s="28"/>
      <c r="YI85" s="28"/>
      <c r="YJ85" s="28"/>
      <c r="YK85" s="28"/>
      <c r="YL85" s="28"/>
      <c r="YM85" s="28"/>
      <c r="YN85" s="28"/>
      <c r="YO85" s="28"/>
      <c r="YP85" s="28"/>
      <c r="YQ85" s="28"/>
      <c r="YR85" s="28"/>
      <c r="YS85" s="28"/>
      <c r="YT85" s="28"/>
      <c r="YU85" s="28"/>
      <c r="YV85" s="28"/>
      <c r="YW85" s="28"/>
      <c r="YX85" s="28"/>
      <c r="YY85" s="28"/>
      <c r="YZ85" s="28"/>
      <c r="ZA85" s="28"/>
      <c r="ZB85" s="28"/>
      <c r="ZC85" s="28"/>
      <c r="ZD85" s="28"/>
      <c r="ZE85" s="28"/>
      <c r="ZF85" s="28"/>
      <c r="ZG85" s="28"/>
      <c r="ZH85" s="28"/>
      <c r="ZI85" s="28"/>
      <c r="ZJ85" s="28"/>
      <c r="ZK85" s="28"/>
      <c r="ZL85" s="28"/>
      <c r="ZM85" s="28"/>
      <c r="ZN85" s="28"/>
      <c r="ZO85" s="28"/>
      <c r="ZP85" s="28"/>
      <c r="ZQ85" s="28"/>
      <c r="ZR85" s="28"/>
      <c r="ZS85" s="28"/>
      <c r="ZT85" s="28"/>
      <c r="ZU85" s="28"/>
      <c r="ZV85" s="28"/>
      <c r="ZW85" s="28"/>
      <c r="ZX85" s="28"/>
      <c r="ZY85" s="28"/>
      <c r="ZZ85" s="28"/>
      <c r="AAA85" s="28"/>
      <c r="AAB85" s="28"/>
      <c r="AAC85" s="28"/>
      <c r="AAD85" s="28"/>
      <c r="AAE85" s="28"/>
      <c r="AAF85" s="28"/>
      <c r="AAG85" s="28"/>
      <c r="AAH85" s="28"/>
      <c r="AAI85" s="28"/>
      <c r="AAJ85" s="28"/>
      <c r="AAK85" s="28"/>
      <c r="AAL85" s="28"/>
      <c r="AAM85" s="28"/>
      <c r="AAN85" s="28"/>
      <c r="AAO85" s="28"/>
      <c r="AAP85" s="28"/>
      <c r="AAQ85" s="28"/>
      <c r="AAR85" s="28"/>
      <c r="AAS85" s="28"/>
      <c r="AAT85" s="28"/>
      <c r="AAU85" s="28"/>
      <c r="AAV85" s="28"/>
      <c r="AAW85" s="28"/>
      <c r="AAX85" s="28"/>
      <c r="AAY85" s="28"/>
      <c r="AAZ85" s="28"/>
      <c r="ABA85" s="28"/>
      <c r="ABB85" s="31"/>
      <c r="ABC85" s="31"/>
      <c r="ABD85" s="31"/>
      <c r="ABE85" s="31"/>
      <c r="ABF85" s="31"/>
      <c r="ABG85" s="32"/>
      <c r="ABH85" s="32"/>
      <c r="ABI85" s="32"/>
      <c r="ABJ85" s="76"/>
      <c r="ABK85" s="28"/>
      <c r="ABL85" s="28"/>
      <c r="ABM85" s="28"/>
      <c r="ABN85" s="28"/>
      <c r="ABO85" s="28"/>
      <c r="ABR85" s="28"/>
      <c r="ABY85" s="76"/>
      <c r="ABZ85" s="28"/>
      <c r="ACG85" s="76"/>
      <c r="ACH85" s="28"/>
      <c r="ACO85" s="76"/>
      <c r="ACP85" s="28"/>
      <c r="ACW85" s="76"/>
      <c r="ACX85" s="28"/>
      <c r="ADE85" s="76"/>
      <c r="ADF85" s="28"/>
      <c r="ADM85" s="76"/>
      <c r="ADN85" s="28"/>
      <c r="ADU85" s="76"/>
      <c r="ADV85" s="28"/>
      <c r="AEC85" s="76"/>
    </row>
    <row r="86" spans="1:809" x14ac:dyDescent="0.3">
      <c r="C86" s="31"/>
      <c r="D86" s="32"/>
      <c r="E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  <c r="RV86" s="28"/>
      <c r="RW86" s="28"/>
      <c r="RX86" s="28"/>
      <c r="RY86" s="28"/>
      <c r="RZ86" s="28"/>
      <c r="SA86" s="28"/>
      <c r="SB86" s="28"/>
      <c r="SC86" s="28"/>
      <c r="SD86" s="28"/>
      <c r="SE86" s="28"/>
      <c r="SF86" s="28"/>
      <c r="SG86" s="28"/>
      <c r="SH86" s="28"/>
      <c r="SI86" s="28"/>
      <c r="SJ86" s="28"/>
      <c r="SK86" s="28"/>
      <c r="SL86" s="28"/>
      <c r="SM86" s="28"/>
      <c r="SN86" s="28"/>
      <c r="SO86" s="28"/>
      <c r="SP86" s="28"/>
      <c r="SQ86" s="28"/>
      <c r="SR86" s="28"/>
      <c r="SS86" s="28"/>
      <c r="ST86" s="28"/>
      <c r="SU86" s="28"/>
      <c r="SV86" s="28"/>
      <c r="SW86" s="28"/>
      <c r="SX86" s="28"/>
      <c r="SY86" s="28"/>
      <c r="SZ86" s="28"/>
      <c r="TA86" s="28"/>
      <c r="TB86" s="28"/>
      <c r="TC86" s="28"/>
      <c r="TD86" s="28"/>
      <c r="TE86" s="28"/>
      <c r="TF86" s="28"/>
      <c r="TG86" s="28"/>
      <c r="TH86" s="28"/>
      <c r="TI86" s="28"/>
      <c r="TJ86" s="28"/>
      <c r="TK86" s="28"/>
      <c r="TL86" s="28"/>
      <c r="TM86" s="28"/>
      <c r="TN86" s="28"/>
      <c r="TO86" s="28"/>
      <c r="TP86" s="28"/>
      <c r="TQ86" s="28"/>
      <c r="TR86" s="28"/>
      <c r="TS86" s="28"/>
      <c r="TT86" s="28"/>
      <c r="TU86" s="28"/>
      <c r="TV86" s="28"/>
      <c r="TW86" s="28"/>
      <c r="TX86" s="28"/>
      <c r="TY86" s="28"/>
      <c r="TZ86" s="28"/>
      <c r="UA86" s="28"/>
      <c r="UB86" s="28"/>
      <c r="UC86" s="28"/>
      <c r="UD86" s="28"/>
      <c r="UE86" s="28"/>
      <c r="UF86" s="28"/>
      <c r="UG86" s="28"/>
      <c r="UH86" s="28"/>
      <c r="UI86" s="28"/>
      <c r="UJ86" s="28"/>
      <c r="UK86" s="28"/>
      <c r="UL86" s="28"/>
      <c r="UM86" s="28"/>
      <c r="UN86" s="28"/>
      <c r="UO86" s="28"/>
      <c r="UP86" s="28"/>
      <c r="UQ86" s="28"/>
      <c r="UR86" s="28"/>
      <c r="US86" s="28"/>
      <c r="UT86" s="28"/>
      <c r="UU86" s="28"/>
      <c r="UV86" s="28"/>
      <c r="UW86" s="28"/>
      <c r="UX86" s="28"/>
      <c r="UY86" s="28"/>
      <c r="UZ86" s="28"/>
      <c r="VA86" s="28"/>
      <c r="VB86" s="28"/>
      <c r="VC86" s="28"/>
      <c r="VD86" s="28"/>
      <c r="VE86" s="28"/>
      <c r="VF86" s="28"/>
      <c r="VG86" s="28"/>
      <c r="VH86" s="28"/>
      <c r="VI86" s="28"/>
      <c r="VJ86" s="28"/>
      <c r="VK86" s="28"/>
      <c r="VL86" s="28"/>
      <c r="VM86" s="28"/>
      <c r="VN86" s="28"/>
      <c r="VO86" s="28"/>
      <c r="VP86" s="28"/>
      <c r="VQ86" s="28"/>
      <c r="VR86" s="28"/>
      <c r="VS86" s="28"/>
      <c r="VT86" s="28"/>
      <c r="VU86" s="28"/>
      <c r="VV86" s="28"/>
      <c r="VW86" s="28"/>
      <c r="VX86" s="28"/>
      <c r="VY86" s="28"/>
      <c r="VZ86" s="28"/>
      <c r="WA86" s="28"/>
      <c r="WB86" s="28"/>
      <c r="WC86" s="28"/>
      <c r="WD86" s="28"/>
      <c r="WE86" s="28"/>
      <c r="WF86" s="28"/>
      <c r="WG86" s="28"/>
      <c r="WH86" s="28"/>
      <c r="WI86" s="28"/>
      <c r="WJ86" s="28"/>
      <c r="WK86" s="28"/>
      <c r="WL86" s="28"/>
      <c r="WM86" s="28"/>
      <c r="WN86" s="28"/>
      <c r="WO86" s="28"/>
      <c r="WP86" s="28"/>
      <c r="WQ86" s="28"/>
      <c r="WR86" s="28"/>
      <c r="WS86" s="28"/>
      <c r="WT86" s="28"/>
      <c r="WU86" s="28"/>
      <c r="WV86" s="28"/>
      <c r="WW86" s="28"/>
      <c r="WX86" s="28"/>
      <c r="WY86" s="28"/>
      <c r="WZ86" s="28"/>
      <c r="XA86" s="28"/>
      <c r="XB86" s="28"/>
      <c r="XC86" s="28"/>
      <c r="XD86" s="28"/>
      <c r="XE86" s="28"/>
      <c r="XF86" s="28"/>
      <c r="XG86" s="28"/>
      <c r="XH86" s="28"/>
      <c r="XI86" s="28"/>
      <c r="XJ86" s="28"/>
      <c r="XK86" s="28"/>
      <c r="XL86" s="28"/>
      <c r="XM86" s="28"/>
      <c r="XN86" s="28"/>
      <c r="XO86" s="28"/>
      <c r="XP86" s="28"/>
      <c r="XQ86" s="28"/>
      <c r="XR86" s="28"/>
      <c r="XS86" s="28"/>
      <c r="XT86" s="28"/>
      <c r="XU86" s="28"/>
      <c r="XV86" s="28"/>
      <c r="XW86" s="28"/>
      <c r="XX86" s="28"/>
      <c r="XY86" s="28"/>
      <c r="XZ86" s="28"/>
      <c r="YA86" s="28"/>
      <c r="YB86" s="28"/>
      <c r="YC86" s="28"/>
      <c r="YD86" s="28"/>
      <c r="YE86" s="28"/>
      <c r="YF86" s="28"/>
      <c r="YG86" s="28"/>
      <c r="YH86" s="28"/>
      <c r="YI86" s="28"/>
      <c r="YJ86" s="28"/>
      <c r="YK86" s="28"/>
      <c r="YL86" s="28"/>
      <c r="YM86" s="28"/>
      <c r="YN86" s="28"/>
      <c r="YO86" s="28"/>
      <c r="YP86" s="28"/>
      <c r="YQ86" s="28"/>
      <c r="YR86" s="28"/>
      <c r="YS86" s="28"/>
      <c r="YT86" s="28"/>
      <c r="YU86" s="28"/>
      <c r="YV86" s="28"/>
      <c r="YW86" s="28"/>
      <c r="YX86" s="28"/>
      <c r="YY86" s="28"/>
      <c r="YZ86" s="28"/>
      <c r="ZA86" s="28"/>
      <c r="ZB86" s="28"/>
      <c r="ZC86" s="28"/>
      <c r="ZD86" s="28"/>
      <c r="ZE86" s="28"/>
      <c r="ZF86" s="28"/>
      <c r="ZG86" s="28"/>
      <c r="ZH86" s="28"/>
      <c r="ZI86" s="28"/>
      <c r="ZJ86" s="28"/>
      <c r="ZK86" s="28"/>
      <c r="ZL86" s="28"/>
      <c r="ZM86" s="28"/>
      <c r="ZN86" s="28"/>
      <c r="ZO86" s="28"/>
      <c r="ZP86" s="28"/>
      <c r="ZQ86" s="28"/>
      <c r="ZR86" s="28"/>
      <c r="ZS86" s="28"/>
      <c r="ZT86" s="28"/>
      <c r="ZU86" s="28"/>
      <c r="ZV86" s="28"/>
      <c r="ZW86" s="28"/>
      <c r="ZX86" s="28"/>
      <c r="ZY86" s="28"/>
      <c r="ZZ86" s="28"/>
      <c r="AAA86" s="28"/>
      <c r="AAB86" s="28"/>
      <c r="AAC86" s="28"/>
      <c r="AAD86" s="28"/>
      <c r="AAE86" s="28"/>
      <c r="AAF86" s="28"/>
      <c r="AAG86" s="28"/>
      <c r="AAH86" s="28"/>
      <c r="AAI86" s="28"/>
      <c r="AAJ86" s="28"/>
      <c r="AAK86" s="28"/>
      <c r="AAL86" s="28"/>
      <c r="AAM86" s="28"/>
      <c r="AAN86" s="28"/>
      <c r="AAO86" s="28"/>
      <c r="AAP86" s="28"/>
      <c r="AAQ86" s="28"/>
      <c r="AAR86" s="28"/>
      <c r="AAS86" s="28"/>
      <c r="AAT86" s="28"/>
      <c r="AAU86" s="28"/>
      <c r="AAV86" s="28"/>
      <c r="AAW86" s="28"/>
      <c r="AAX86" s="28"/>
      <c r="AAY86" s="28"/>
      <c r="AAZ86" s="28"/>
      <c r="ABA86" s="28"/>
      <c r="ABB86" s="31"/>
      <c r="ABC86" s="31"/>
      <c r="ABD86" s="31"/>
      <c r="ABE86" s="31"/>
      <c r="ABF86" s="31"/>
      <c r="ABG86" s="32"/>
      <c r="ABH86" s="32"/>
      <c r="ABI86" s="32"/>
      <c r="ABJ86" s="76"/>
      <c r="ABK86" s="28"/>
      <c r="ABL86" s="28"/>
      <c r="ABM86" s="28"/>
      <c r="ABN86" s="28"/>
      <c r="ABO86" s="28"/>
      <c r="ABP86" s="28"/>
      <c r="ABQ86" s="32"/>
      <c r="ABR86" s="28"/>
      <c r="ABY86" s="76"/>
      <c r="ABZ86" s="28"/>
      <c r="ACG86" s="76"/>
      <c r="ACH86" s="28"/>
      <c r="ACO86" s="76"/>
      <c r="ACP86" s="28"/>
      <c r="ACW86" s="76"/>
      <c r="ACX86" s="28"/>
      <c r="ADE86" s="76"/>
      <c r="ADF86" s="28"/>
      <c r="ADM86" s="76"/>
      <c r="ADN86" s="28"/>
      <c r="ADU86" s="76"/>
      <c r="ADV86" s="28"/>
      <c r="AEC86" s="76"/>
    </row>
    <row r="87" spans="1:809" x14ac:dyDescent="0.3">
      <c r="C87" s="31"/>
      <c r="D87" s="32"/>
      <c r="E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  <c r="RV87" s="28"/>
      <c r="RW87" s="28"/>
      <c r="RX87" s="28"/>
      <c r="RY87" s="28"/>
      <c r="RZ87" s="28"/>
      <c r="SA87" s="28"/>
      <c r="SB87" s="28"/>
      <c r="SC87" s="28"/>
      <c r="SD87" s="28"/>
      <c r="SE87" s="28"/>
      <c r="SF87" s="28"/>
      <c r="SG87" s="28"/>
      <c r="SH87" s="28"/>
      <c r="SI87" s="28"/>
      <c r="SJ87" s="28"/>
      <c r="SK87" s="28"/>
      <c r="SL87" s="28"/>
      <c r="SM87" s="28"/>
      <c r="SN87" s="28"/>
      <c r="SO87" s="28"/>
      <c r="SP87" s="28"/>
      <c r="SQ87" s="28"/>
      <c r="SR87" s="28"/>
      <c r="SS87" s="28"/>
      <c r="ST87" s="28"/>
      <c r="SU87" s="28"/>
      <c r="SV87" s="28"/>
      <c r="SW87" s="28"/>
      <c r="SX87" s="28"/>
      <c r="SY87" s="28"/>
      <c r="SZ87" s="28"/>
      <c r="TA87" s="28"/>
      <c r="TB87" s="28"/>
      <c r="TC87" s="28"/>
      <c r="TD87" s="28"/>
      <c r="TE87" s="28"/>
      <c r="TF87" s="28"/>
      <c r="TG87" s="28"/>
      <c r="TH87" s="28"/>
      <c r="TI87" s="28"/>
      <c r="TJ87" s="28">
        <v>555</v>
      </c>
      <c r="TK87" s="28"/>
      <c r="TL87" s="28"/>
      <c r="TM87" s="28"/>
      <c r="TN87" s="28"/>
      <c r="TO87" s="28"/>
      <c r="TP87" s="28"/>
      <c r="TQ87" s="28"/>
      <c r="TR87" s="28"/>
      <c r="TS87" s="28"/>
      <c r="TT87" s="28"/>
      <c r="TU87" s="28"/>
      <c r="TV87" s="28"/>
      <c r="TW87" s="28"/>
      <c r="TX87" s="28"/>
      <c r="TY87" s="28"/>
      <c r="TZ87" s="28"/>
      <c r="UA87" s="28"/>
      <c r="UB87" s="28"/>
      <c r="UC87" s="28"/>
      <c r="UD87" s="28"/>
      <c r="UE87" s="28"/>
      <c r="UF87" s="28"/>
      <c r="UG87" s="28"/>
      <c r="UH87" s="28"/>
      <c r="UI87" s="28"/>
      <c r="UJ87" s="28"/>
      <c r="UK87" s="28"/>
      <c r="UL87" s="28"/>
      <c r="UM87" s="28"/>
      <c r="UN87" s="28"/>
      <c r="UO87" s="28"/>
      <c r="UP87" s="28"/>
      <c r="UQ87" s="28"/>
      <c r="UR87" s="28"/>
      <c r="US87" s="28"/>
      <c r="UT87" s="28"/>
      <c r="UU87" s="28"/>
      <c r="UV87" s="28"/>
      <c r="UW87" s="28"/>
      <c r="UX87" s="28"/>
      <c r="UY87" s="28"/>
      <c r="UZ87" s="28"/>
      <c r="VA87" s="28"/>
      <c r="VB87" s="28"/>
      <c r="VC87" s="28"/>
      <c r="VD87" s="28"/>
      <c r="VE87" s="28"/>
      <c r="VF87" s="28"/>
      <c r="VG87" s="28"/>
      <c r="VH87" s="28"/>
      <c r="VI87" s="28"/>
      <c r="VJ87" s="28"/>
      <c r="VK87" s="28"/>
      <c r="VL87" s="28"/>
      <c r="VM87" s="28"/>
      <c r="VN87" s="28"/>
      <c r="VO87" s="28"/>
      <c r="VP87" s="28"/>
      <c r="VQ87" s="28"/>
      <c r="VR87" s="28"/>
      <c r="VS87" s="28"/>
      <c r="VT87" s="28"/>
      <c r="VU87" s="28"/>
      <c r="VV87" s="28"/>
      <c r="VW87" s="28"/>
      <c r="VX87" s="28"/>
      <c r="VY87" s="28"/>
      <c r="VZ87" s="28"/>
      <c r="WA87" s="28"/>
      <c r="WB87" s="28"/>
      <c r="WC87" s="28"/>
      <c r="WD87" s="28"/>
      <c r="WE87" s="28"/>
      <c r="WF87" s="28"/>
      <c r="WG87" s="28"/>
      <c r="WH87" s="28"/>
      <c r="WI87" s="28"/>
      <c r="WJ87" s="28"/>
      <c r="WK87" s="28"/>
      <c r="WL87" s="28"/>
      <c r="WM87" s="28"/>
      <c r="WN87" s="28"/>
      <c r="WO87" s="28"/>
      <c r="WP87" s="28"/>
      <c r="WQ87" s="28"/>
      <c r="WR87" s="28"/>
      <c r="WS87" s="28"/>
      <c r="WT87" s="28"/>
      <c r="WU87" s="28"/>
      <c r="WV87" s="28"/>
      <c r="WW87" s="28"/>
      <c r="WX87" s="28"/>
      <c r="WY87" s="28"/>
      <c r="WZ87" s="28"/>
      <c r="XA87" s="28"/>
      <c r="XB87" s="28"/>
      <c r="XC87" s="28"/>
      <c r="XD87" s="28"/>
      <c r="XE87" s="28"/>
      <c r="XF87" s="28"/>
      <c r="XG87" s="28"/>
      <c r="XH87" s="28"/>
      <c r="XI87" s="28"/>
      <c r="XJ87" s="28"/>
      <c r="XK87" s="28"/>
      <c r="XL87" s="28"/>
      <c r="XM87" s="28"/>
      <c r="XN87" s="28"/>
      <c r="XO87" s="28"/>
      <c r="XP87" s="28"/>
      <c r="XQ87" s="28"/>
      <c r="XR87" s="28"/>
      <c r="XS87" s="28"/>
      <c r="XT87" s="28"/>
      <c r="XU87" s="28"/>
      <c r="XV87" s="28"/>
      <c r="XW87" s="28"/>
      <c r="XX87" s="28"/>
      <c r="XY87" s="28"/>
      <c r="XZ87" s="28"/>
      <c r="YA87" s="28"/>
      <c r="YB87" s="28"/>
      <c r="YC87" s="28"/>
      <c r="YD87" s="28"/>
      <c r="YE87" s="28"/>
      <c r="YF87" s="28"/>
      <c r="YG87" s="28"/>
      <c r="YH87" s="28"/>
      <c r="YI87" s="28"/>
      <c r="YJ87" s="28"/>
      <c r="YK87" s="28"/>
      <c r="YL87" s="28"/>
      <c r="YM87" s="28"/>
      <c r="YN87" s="28"/>
      <c r="YO87" s="28"/>
      <c r="YP87" s="28"/>
      <c r="YQ87" s="28"/>
      <c r="YR87" s="28"/>
      <c r="YS87" s="28"/>
      <c r="YT87" s="28"/>
      <c r="YU87" s="28"/>
      <c r="YV87" s="28"/>
      <c r="YW87" s="28"/>
      <c r="YX87" s="28"/>
      <c r="YY87" s="28"/>
      <c r="YZ87" s="28"/>
      <c r="ZA87" s="28"/>
      <c r="ZB87" s="28"/>
      <c r="ZC87" s="28"/>
      <c r="ZD87" s="28"/>
      <c r="ZE87" s="28"/>
      <c r="ZF87" s="28"/>
      <c r="ZG87" s="28"/>
      <c r="ZH87" s="28"/>
      <c r="ZI87" s="28"/>
      <c r="ZJ87" s="28"/>
      <c r="ZK87" s="28"/>
      <c r="ZL87" s="28"/>
      <c r="ZM87" s="28"/>
      <c r="ZN87" s="28"/>
      <c r="ZO87" s="28"/>
      <c r="ZP87" s="28"/>
      <c r="ZQ87" s="28"/>
      <c r="ZR87" s="28"/>
      <c r="ZS87" s="28"/>
      <c r="ZT87" s="28"/>
      <c r="ZU87" s="28"/>
      <c r="ZV87" s="28"/>
      <c r="ZW87" s="28"/>
      <c r="ZX87" s="28"/>
      <c r="ZY87" s="28"/>
      <c r="ZZ87" s="28"/>
      <c r="AAA87" s="28"/>
      <c r="AAB87" s="28"/>
      <c r="AAC87" s="28"/>
      <c r="AAD87" s="28"/>
      <c r="AAE87" s="28"/>
      <c r="AAF87" s="28"/>
      <c r="AAG87" s="28"/>
      <c r="AAH87" s="28"/>
      <c r="AAI87" s="28"/>
      <c r="AAJ87" s="28"/>
      <c r="AAK87" s="28"/>
      <c r="AAL87" s="28"/>
      <c r="AAM87" s="28"/>
      <c r="AAN87" s="28"/>
      <c r="AAO87" s="28"/>
      <c r="AAP87" s="28"/>
      <c r="AAQ87" s="28"/>
      <c r="AAR87" s="28"/>
      <c r="AAS87" s="28"/>
      <c r="AAT87" s="28"/>
      <c r="AAU87" s="28"/>
      <c r="AAV87" s="28"/>
      <c r="AAW87" s="28"/>
      <c r="AAX87" s="28"/>
      <c r="AAY87" s="28"/>
      <c r="AAZ87" s="28"/>
      <c r="ABA87" s="28"/>
      <c r="ABB87" s="31"/>
      <c r="ABC87" s="31"/>
      <c r="ABD87" s="31"/>
      <c r="ABE87" s="31"/>
      <c r="ABF87" s="31"/>
      <c r="ABG87" s="32"/>
      <c r="ABH87" s="32"/>
      <c r="ABI87" s="32"/>
      <c r="ABJ87" s="76"/>
      <c r="ABK87" s="28"/>
      <c r="ABL87" s="28"/>
      <c r="ABM87" s="28"/>
      <c r="ABN87" s="28"/>
      <c r="ABO87" s="28"/>
      <c r="ABP87" s="28"/>
      <c r="ABQ87" s="32"/>
      <c r="ABR87" s="28"/>
      <c r="ABY87" s="76"/>
      <c r="ABZ87" s="28"/>
      <c r="ACG87" s="76"/>
      <c r="ACH87" s="28"/>
      <c r="ACO87" s="76"/>
      <c r="ACP87" s="28"/>
      <c r="ACW87" s="76"/>
      <c r="ACX87" s="28"/>
      <c r="ADE87" s="76"/>
      <c r="ADF87" s="28"/>
      <c r="ADM87" s="76"/>
      <c r="ADN87" s="28"/>
      <c r="ADU87" s="76"/>
      <c r="ADV87" s="28"/>
      <c r="AEC87" s="76"/>
    </row>
    <row r="88" spans="1:809" x14ac:dyDescent="0.3">
      <c r="C88" s="31"/>
      <c r="D88" s="32"/>
      <c r="E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31"/>
      <c r="ABC88" s="31"/>
      <c r="ABD88" s="31"/>
      <c r="ABE88" s="31"/>
      <c r="ABF88" s="31"/>
      <c r="ABG88" s="32"/>
      <c r="ABH88" s="32"/>
      <c r="ABI88" s="32"/>
      <c r="ABJ88" s="76"/>
      <c r="ABK88" s="28"/>
      <c r="ABL88" s="28"/>
      <c r="ABM88" s="28"/>
      <c r="ABN88" s="28"/>
      <c r="ABO88" s="28"/>
      <c r="ABP88" s="28"/>
      <c r="ABQ88" s="32"/>
      <c r="ABR88" s="28"/>
      <c r="ABY88" s="76"/>
      <c r="ABZ88" s="28"/>
      <c r="ACG88" s="76"/>
      <c r="ACH88" s="28"/>
      <c r="ACO88" s="76"/>
      <c r="ACP88" s="28"/>
      <c r="ACW88" s="76"/>
      <c r="ACX88" s="28"/>
      <c r="ADE88" s="76"/>
      <c r="ADF88" s="28"/>
      <c r="ADM88" s="76"/>
      <c r="ADN88" s="28"/>
      <c r="ADU88" s="76"/>
      <c r="ADV88" s="28"/>
      <c r="AEC88" s="76"/>
    </row>
    <row r="89" spans="1:809" x14ac:dyDescent="0.3">
      <c r="C89" s="31"/>
      <c r="D89" s="32"/>
      <c r="E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  <c r="RV89" s="28"/>
      <c r="RW89" s="28"/>
      <c r="RX89" s="28"/>
      <c r="RY89" s="28"/>
      <c r="RZ89" s="28"/>
      <c r="SA89" s="28"/>
      <c r="SB89" s="28"/>
      <c r="SC89" s="28"/>
      <c r="SD89" s="28"/>
      <c r="SE89" s="28"/>
      <c r="SF89" s="28"/>
      <c r="SG89" s="28"/>
      <c r="SH89" s="28"/>
      <c r="SI89" s="28"/>
      <c r="SJ89" s="28"/>
      <c r="SK89" s="28"/>
      <c r="SL89" s="28"/>
      <c r="SM89" s="28"/>
      <c r="SN89" s="28"/>
      <c r="SO89" s="28"/>
      <c r="SP89" s="28"/>
      <c r="SQ89" s="28"/>
      <c r="SR89" s="28"/>
      <c r="SS89" s="28"/>
      <c r="ST89" s="28"/>
      <c r="SU89" s="28"/>
      <c r="SV89" s="28"/>
      <c r="SW89" s="28"/>
      <c r="SX89" s="28"/>
      <c r="SY89" s="28"/>
      <c r="SZ89" s="28"/>
      <c r="TA89" s="28"/>
      <c r="TB89" s="28"/>
      <c r="TC89" s="28"/>
      <c r="TD89" s="28"/>
      <c r="TE89" s="28"/>
      <c r="TF89" s="28"/>
      <c r="TG89" s="28"/>
      <c r="TH89" s="28"/>
      <c r="TI89" s="28"/>
      <c r="TJ89" s="28"/>
      <c r="TK89" s="28"/>
      <c r="TL89" s="28"/>
      <c r="TM89" s="28"/>
      <c r="TN89" s="28"/>
      <c r="TO89" s="28"/>
      <c r="TP89" s="28"/>
      <c r="TQ89" s="28"/>
      <c r="TR89" s="28"/>
      <c r="TS89" s="28"/>
      <c r="TT89" s="28"/>
      <c r="TU89" s="28"/>
      <c r="TV89" s="28"/>
      <c r="TW89" s="28"/>
      <c r="TX89" s="28"/>
      <c r="TY89" s="28"/>
      <c r="TZ89" s="28"/>
      <c r="UA89" s="28"/>
      <c r="UB89" s="28"/>
      <c r="UC89" s="28"/>
      <c r="UD89" s="28"/>
      <c r="UE89" s="28"/>
      <c r="UF89" s="28"/>
      <c r="UG89" s="28"/>
      <c r="UH89" s="28"/>
      <c r="UI89" s="28"/>
      <c r="UJ89" s="28"/>
      <c r="UK89" s="28"/>
      <c r="UL89" s="28"/>
      <c r="UM89" s="28"/>
      <c r="UN89" s="28"/>
      <c r="UO89" s="28"/>
      <c r="UP89" s="28"/>
      <c r="UQ89" s="28"/>
      <c r="UR89" s="28"/>
      <c r="US89" s="28"/>
      <c r="UT89" s="28"/>
      <c r="UU89" s="28"/>
      <c r="UV89" s="28"/>
      <c r="UW89" s="28"/>
      <c r="UX89" s="28"/>
      <c r="UY89" s="28"/>
      <c r="UZ89" s="28"/>
      <c r="VA89" s="28"/>
      <c r="VB89" s="28"/>
      <c r="VC89" s="28"/>
      <c r="VD89" s="28"/>
      <c r="VE89" s="28"/>
      <c r="VF89" s="28"/>
      <c r="VG89" s="28"/>
      <c r="VH89" s="28"/>
      <c r="VI89" s="28"/>
      <c r="VJ89" s="28"/>
      <c r="VK89" s="28"/>
      <c r="VL89" s="28"/>
      <c r="VM89" s="28"/>
      <c r="VN89" s="28"/>
      <c r="VO89" s="28"/>
      <c r="VP89" s="28"/>
      <c r="VQ89" s="28"/>
      <c r="VR89" s="28"/>
      <c r="VS89" s="28"/>
      <c r="VT89" s="28"/>
      <c r="VU89" s="28"/>
      <c r="VV89" s="28"/>
      <c r="VW89" s="28"/>
      <c r="VX89" s="28"/>
      <c r="VY89" s="28"/>
      <c r="VZ89" s="28"/>
      <c r="WA89" s="28"/>
      <c r="WB89" s="28"/>
      <c r="WC89" s="28"/>
      <c r="WD89" s="28"/>
      <c r="WE89" s="28"/>
      <c r="WF89" s="28"/>
      <c r="WG89" s="28"/>
      <c r="WH89" s="28"/>
      <c r="WI89" s="28"/>
      <c r="WJ89" s="28"/>
      <c r="WK89" s="28"/>
      <c r="WL89" s="28"/>
      <c r="WM89" s="28"/>
      <c r="WN89" s="28"/>
      <c r="WO89" s="28"/>
      <c r="WP89" s="28"/>
      <c r="WQ89" s="28"/>
      <c r="WR89" s="28"/>
      <c r="WS89" s="28"/>
      <c r="WT89" s="28"/>
      <c r="WU89" s="28"/>
      <c r="WV89" s="28"/>
      <c r="WW89" s="28"/>
      <c r="WX89" s="28"/>
      <c r="WY89" s="28"/>
      <c r="WZ89" s="28"/>
      <c r="XA89" s="28"/>
      <c r="XB89" s="28"/>
      <c r="XC89" s="28"/>
      <c r="XD89" s="28"/>
      <c r="XE89" s="28"/>
      <c r="XF89" s="28"/>
      <c r="XG89" s="28"/>
      <c r="XH89" s="28"/>
      <c r="XI89" s="28"/>
      <c r="XJ89" s="28"/>
      <c r="XK89" s="28"/>
      <c r="XL89" s="28"/>
      <c r="XM89" s="28"/>
      <c r="XN89" s="28"/>
      <c r="XO89" s="28"/>
      <c r="XP89" s="28"/>
      <c r="XQ89" s="28"/>
      <c r="XR89" s="28"/>
      <c r="XS89" s="28"/>
      <c r="XT89" s="28"/>
      <c r="XU89" s="28"/>
      <c r="XV89" s="28"/>
      <c r="XW89" s="28"/>
      <c r="XX89" s="28"/>
      <c r="XY89" s="28"/>
      <c r="XZ89" s="28"/>
      <c r="YA89" s="28"/>
      <c r="YB89" s="28"/>
      <c r="YC89" s="28"/>
      <c r="YD89" s="28"/>
      <c r="YE89" s="28"/>
      <c r="YF89" s="28"/>
      <c r="YG89" s="28"/>
      <c r="YH89" s="28"/>
      <c r="YI89" s="28"/>
      <c r="YJ89" s="28"/>
      <c r="YK89" s="28"/>
      <c r="YL89" s="28"/>
      <c r="YM89" s="28"/>
      <c r="YN89" s="28"/>
      <c r="YO89" s="28"/>
      <c r="YP89" s="28"/>
      <c r="YQ89" s="28"/>
      <c r="YR89" s="28"/>
      <c r="YS89" s="28"/>
      <c r="YT89" s="28"/>
      <c r="YU89" s="28"/>
      <c r="YV89" s="28"/>
      <c r="YW89" s="28"/>
      <c r="YX89" s="28"/>
      <c r="YY89" s="28"/>
      <c r="YZ89" s="28"/>
      <c r="ZA89" s="28"/>
      <c r="ZB89" s="28"/>
      <c r="ZC89" s="28"/>
      <c r="ZD89" s="28"/>
      <c r="ZE89" s="28"/>
      <c r="ZF89" s="28"/>
      <c r="ZG89" s="28"/>
      <c r="ZH89" s="28"/>
      <c r="ZI89" s="28"/>
      <c r="ZJ89" s="28"/>
      <c r="ZK89" s="28"/>
      <c r="ZL89" s="28"/>
      <c r="ZM89" s="28"/>
      <c r="ZN89" s="28"/>
      <c r="ZO89" s="28"/>
      <c r="ZP89" s="28"/>
      <c r="ZQ89" s="28"/>
      <c r="ZR89" s="28"/>
      <c r="ZS89" s="28"/>
      <c r="ZT89" s="28"/>
      <c r="ZU89" s="28"/>
      <c r="ZV89" s="28"/>
      <c r="ZW89" s="28"/>
      <c r="ZX89" s="28"/>
      <c r="ZY89" s="28"/>
      <c r="ZZ89" s="28"/>
      <c r="AAA89" s="28"/>
      <c r="AAB89" s="28"/>
      <c r="AAC89" s="28"/>
      <c r="AAD89" s="28"/>
      <c r="AAE89" s="28"/>
      <c r="AAF89" s="28"/>
      <c r="AAG89" s="28"/>
      <c r="AAH89" s="28"/>
      <c r="AAI89" s="28"/>
      <c r="AAJ89" s="28"/>
      <c r="AAK89" s="28"/>
      <c r="AAL89" s="28"/>
      <c r="AAM89" s="28"/>
      <c r="AAN89" s="28"/>
      <c r="AAO89" s="28"/>
      <c r="AAP89" s="28"/>
      <c r="AAQ89" s="28"/>
      <c r="AAR89" s="28"/>
      <c r="AAS89" s="28"/>
      <c r="AAT89" s="28"/>
      <c r="AAU89" s="28"/>
      <c r="AAV89" s="28"/>
      <c r="AAW89" s="28"/>
      <c r="AAX89" s="28"/>
      <c r="AAY89" s="28"/>
      <c r="AAZ89" s="28"/>
      <c r="ABA89" s="28"/>
      <c r="ABB89" s="31"/>
      <c r="ABC89" s="31"/>
      <c r="ABD89" s="31"/>
      <c r="ABE89" s="31"/>
      <c r="ABF89" s="31"/>
      <c r="ABG89" s="32"/>
      <c r="ABH89" s="32"/>
      <c r="ABI89" s="32"/>
      <c r="ABJ89" s="76"/>
      <c r="ABK89" s="28"/>
      <c r="ABL89" s="28"/>
      <c r="ABM89" s="28"/>
      <c r="ABN89" s="28"/>
      <c r="ABO89" s="28"/>
      <c r="ABP89" s="28"/>
      <c r="ABQ89" s="32"/>
      <c r="ABR89" s="28"/>
      <c r="ABY89" s="76"/>
      <c r="ABZ89" s="28"/>
      <c r="ACG89" s="76"/>
      <c r="ACH89" s="28"/>
      <c r="ACO89" s="76"/>
      <c r="ACP89" s="28"/>
      <c r="ACW89" s="76"/>
      <c r="ACX89" s="28"/>
      <c r="ADE89" s="76"/>
      <c r="ADF89" s="28"/>
      <c r="ADM89" s="76"/>
      <c r="ADN89" s="28"/>
      <c r="ADU89" s="76"/>
      <c r="ADV89" s="28"/>
      <c r="AEC89" s="76"/>
    </row>
    <row r="90" spans="1:809" x14ac:dyDescent="0.3">
      <c r="C90" s="31"/>
      <c r="D90" s="32"/>
      <c r="E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  <c r="RV90" s="28"/>
      <c r="RW90" s="28"/>
      <c r="RX90" s="28"/>
      <c r="RY90" s="28"/>
      <c r="RZ90" s="28"/>
      <c r="SA90" s="28"/>
      <c r="SB90" s="28"/>
      <c r="SC90" s="28"/>
      <c r="SD90" s="28"/>
      <c r="SE90" s="28"/>
      <c r="SF90" s="28"/>
      <c r="SG90" s="28"/>
      <c r="SH90" s="28"/>
      <c r="SI90" s="28"/>
      <c r="SJ90" s="28"/>
      <c r="SK90" s="28"/>
      <c r="SL90" s="28"/>
      <c r="SM90" s="28"/>
      <c r="SN90" s="28"/>
      <c r="SO90" s="28"/>
      <c r="SP90" s="28"/>
      <c r="SQ90" s="28"/>
      <c r="SR90" s="28"/>
      <c r="SS90" s="28"/>
      <c r="ST90" s="28"/>
      <c r="SU90" s="28"/>
      <c r="SV90" s="28"/>
      <c r="SW90" s="28"/>
      <c r="SX90" s="28"/>
      <c r="SY90" s="28"/>
      <c r="SZ90" s="28"/>
      <c r="TA90" s="28"/>
      <c r="TB90" s="28"/>
      <c r="TC90" s="28"/>
      <c r="TD90" s="28"/>
      <c r="TE90" s="28"/>
      <c r="TF90" s="28"/>
      <c r="TG90" s="28"/>
      <c r="TH90" s="28"/>
      <c r="TI90" s="28"/>
      <c r="TJ90" s="28"/>
      <c r="TK90" s="28"/>
      <c r="TL90" s="28"/>
      <c r="TM90" s="28"/>
      <c r="TN90" s="28"/>
      <c r="TO90" s="28"/>
      <c r="TP90" s="28"/>
      <c r="TQ90" s="28"/>
      <c r="TR90" s="28"/>
      <c r="TS90" s="28"/>
      <c r="TT90" s="28"/>
      <c r="TU90" s="28"/>
      <c r="TV90" s="28"/>
      <c r="TW90" s="28"/>
      <c r="TX90" s="28"/>
      <c r="TY90" s="28"/>
      <c r="TZ90" s="28"/>
      <c r="UA90" s="28"/>
      <c r="UB90" s="28"/>
      <c r="UC90" s="28"/>
      <c r="UD90" s="28"/>
      <c r="UE90" s="28"/>
      <c r="UF90" s="28"/>
      <c r="UG90" s="28"/>
      <c r="UH90" s="28"/>
      <c r="UI90" s="28"/>
      <c r="UJ90" s="28"/>
      <c r="UK90" s="28"/>
      <c r="UL90" s="28"/>
      <c r="UM90" s="28"/>
      <c r="UN90" s="28"/>
      <c r="UO90" s="28"/>
      <c r="UP90" s="28"/>
      <c r="UQ90" s="28"/>
      <c r="UR90" s="28"/>
      <c r="US90" s="28"/>
      <c r="UT90" s="28"/>
      <c r="UU90" s="28"/>
      <c r="UV90" s="28"/>
      <c r="UW90" s="28"/>
      <c r="UX90" s="28"/>
      <c r="UY90" s="28"/>
      <c r="UZ90" s="28"/>
      <c r="VA90" s="28"/>
      <c r="VB90" s="28"/>
      <c r="VC90" s="28"/>
      <c r="VD90" s="28"/>
      <c r="VE90" s="28"/>
      <c r="VF90" s="28"/>
      <c r="VG90" s="28"/>
      <c r="VH90" s="28"/>
      <c r="VI90" s="28"/>
      <c r="VJ90" s="28"/>
      <c r="VK90" s="28"/>
      <c r="VL90" s="28"/>
      <c r="VM90" s="28"/>
      <c r="VN90" s="28"/>
      <c r="VO90" s="28"/>
      <c r="VP90" s="28"/>
      <c r="VQ90" s="28"/>
      <c r="VR90" s="28"/>
      <c r="VS90" s="28"/>
      <c r="VT90" s="28"/>
      <c r="VU90" s="28"/>
      <c r="VV90" s="28"/>
      <c r="VW90" s="28"/>
      <c r="VX90" s="28"/>
      <c r="VY90" s="28"/>
      <c r="VZ90" s="28"/>
      <c r="WA90" s="28"/>
      <c r="WB90" s="28"/>
      <c r="WC90" s="28"/>
      <c r="WD90" s="28"/>
      <c r="WE90" s="28"/>
      <c r="WF90" s="28"/>
      <c r="WG90" s="28"/>
      <c r="WH90" s="28"/>
      <c r="WI90" s="28"/>
      <c r="WJ90" s="28"/>
      <c r="WK90" s="28"/>
      <c r="WL90" s="28"/>
      <c r="WM90" s="28"/>
      <c r="WN90" s="28"/>
      <c r="WO90" s="28"/>
      <c r="WP90" s="28"/>
      <c r="WQ90" s="28"/>
      <c r="WR90" s="28"/>
      <c r="WS90" s="28"/>
      <c r="WT90" s="28"/>
      <c r="WU90" s="28"/>
      <c r="WV90" s="28"/>
      <c r="WW90" s="28"/>
      <c r="WX90" s="28"/>
      <c r="WY90" s="28"/>
      <c r="WZ90" s="28"/>
      <c r="XA90" s="28"/>
      <c r="XB90" s="28"/>
      <c r="XC90" s="28"/>
      <c r="XD90" s="28"/>
      <c r="XE90" s="28"/>
      <c r="XF90" s="28"/>
      <c r="XG90" s="28"/>
      <c r="XH90" s="28"/>
      <c r="XI90" s="28"/>
      <c r="XJ90" s="28"/>
      <c r="XK90" s="28"/>
      <c r="XL90" s="28"/>
      <c r="XM90" s="28"/>
      <c r="XN90" s="28"/>
      <c r="XO90" s="28"/>
      <c r="XP90" s="28"/>
      <c r="XQ90" s="28"/>
      <c r="XR90" s="28"/>
      <c r="XS90" s="28"/>
      <c r="XT90" s="28"/>
      <c r="XU90" s="28"/>
      <c r="XV90" s="28"/>
      <c r="XW90" s="28"/>
      <c r="XX90" s="28"/>
      <c r="XY90" s="28"/>
      <c r="XZ90" s="28"/>
      <c r="YA90" s="28"/>
      <c r="YB90" s="28"/>
      <c r="YC90" s="28"/>
      <c r="YD90" s="28"/>
      <c r="YE90" s="28"/>
      <c r="YF90" s="28"/>
      <c r="YG90" s="28"/>
      <c r="YH90" s="28"/>
      <c r="YI90" s="28"/>
      <c r="YJ90" s="28"/>
      <c r="YK90" s="28"/>
      <c r="YL90" s="28"/>
      <c r="YM90" s="28"/>
      <c r="YN90" s="28"/>
      <c r="YO90" s="28"/>
      <c r="YP90" s="28"/>
      <c r="YQ90" s="28"/>
      <c r="YR90" s="28"/>
      <c r="YS90" s="28"/>
      <c r="YT90" s="28"/>
      <c r="YU90" s="28"/>
      <c r="YV90" s="28"/>
      <c r="YW90" s="28"/>
      <c r="YX90" s="28"/>
      <c r="YY90" s="28"/>
      <c r="YZ90" s="28"/>
      <c r="ZA90" s="28"/>
      <c r="ZB90" s="28"/>
      <c r="ZC90" s="28"/>
      <c r="ZD90" s="28"/>
      <c r="ZE90" s="28"/>
      <c r="ZF90" s="28"/>
      <c r="ZG90" s="28"/>
      <c r="ZH90" s="28"/>
      <c r="ZI90" s="28"/>
      <c r="ZJ90" s="28"/>
      <c r="ZK90" s="28"/>
      <c r="ZL90" s="28"/>
      <c r="ZM90" s="28"/>
      <c r="ZN90" s="28"/>
      <c r="ZO90" s="28"/>
      <c r="ZP90" s="28"/>
      <c r="ZQ90" s="28"/>
      <c r="ZR90" s="28"/>
      <c r="ZS90" s="28"/>
      <c r="ZT90" s="28"/>
      <c r="ZU90" s="28"/>
      <c r="ZV90" s="28"/>
      <c r="ZW90" s="28"/>
      <c r="ZX90" s="28"/>
      <c r="ZY90" s="28"/>
      <c r="ZZ90" s="28"/>
      <c r="AAA90" s="28"/>
      <c r="AAB90" s="28"/>
      <c r="AAC90" s="28"/>
      <c r="AAD90" s="28"/>
      <c r="AAE90" s="28"/>
      <c r="AAF90" s="28"/>
      <c r="AAG90" s="28"/>
      <c r="AAH90" s="28"/>
      <c r="AAI90" s="28"/>
      <c r="AAJ90" s="28"/>
      <c r="AAK90" s="28"/>
      <c r="AAL90" s="28"/>
      <c r="AAM90" s="28"/>
      <c r="AAN90" s="28"/>
      <c r="AAO90" s="28"/>
      <c r="AAP90" s="28"/>
      <c r="AAQ90" s="28"/>
      <c r="AAR90" s="28"/>
      <c r="AAS90" s="28"/>
      <c r="AAT90" s="28"/>
      <c r="AAU90" s="28"/>
      <c r="AAV90" s="28"/>
      <c r="AAW90" s="28"/>
      <c r="AAX90" s="28"/>
      <c r="AAY90" s="28"/>
      <c r="AAZ90" s="28"/>
      <c r="ABA90" s="28"/>
      <c r="ABB90" s="31"/>
      <c r="ABC90" s="31"/>
      <c r="ABD90" s="31"/>
      <c r="ABE90" s="31"/>
      <c r="ABF90" s="31"/>
      <c r="ABG90" s="32"/>
      <c r="ABH90" s="32"/>
      <c r="ABI90" s="32"/>
      <c r="ABJ90" s="76"/>
      <c r="ABK90" s="28"/>
      <c r="ABL90" s="28"/>
      <c r="ABM90" s="28"/>
      <c r="ABN90" s="28"/>
      <c r="ABO90" s="28"/>
      <c r="ABP90" s="28"/>
      <c r="ABQ90" s="32"/>
      <c r="ABR90" s="28"/>
      <c r="ABY90" s="76"/>
      <c r="ABZ90" s="28"/>
      <c r="ACG90" s="76"/>
      <c r="ACH90" s="28"/>
      <c r="ACO90" s="76"/>
      <c r="ACP90" s="28"/>
      <c r="ACW90" s="76"/>
      <c r="ACX90" s="28"/>
      <c r="ADE90" s="76"/>
      <c r="ADF90" s="28"/>
      <c r="ADM90" s="76"/>
      <c r="ADN90" s="28"/>
      <c r="ADU90" s="76"/>
      <c r="ADV90" s="28"/>
      <c r="AEC90" s="76"/>
    </row>
    <row r="91" spans="1:809" x14ac:dyDescent="0.3">
      <c r="C91" s="31"/>
      <c r="D91" s="32"/>
      <c r="E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  <c r="RV91" s="28"/>
      <c r="RW91" s="28"/>
      <c r="RX91" s="28"/>
      <c r="RY91" s="28"/>
      <c r="RZ91" s="28"/>
      <c r="SA91" s="28"/>
      <c r="SB91" s="28"/>
      <c r="SC91" s="28"/>
      <c r="SD91" s="28"/>
      <c r="SE91" s="28"/>
      <c r="SF91" s="28"/>
      <c r="SG91" s="28"/>
      <c r="SH91" s="28"/>
      <c r="SI91" s="28"/>
      <c r="SJ91" s="28"/>
      <c r="SK91" s="28"/>
      <c r="SL91" s="28"/>
      <c r="SM91" s="28"/>
      <c r="SN91" s="28"/>
      <c r="SO91" s="28"/>
      <c r="SP91" s="28"/>
      <c r="SQ91" s="28"/>
      <c r="SR91" s="28"/>
      <c r="SS91" s="28"/>
      <c r="ST91" s="28"/>
      <c r="SU91" s="28"/>
      <c r="SV91" s="28"/>
      <c r="SW91" s="28"/>
      <c r="SX91" s="28"/>
      <c r="SY91" s="28"/>
      <c r="SZ91" s="28"/>
      <c r="TA91" s="28"/>
      <c r="TB91" s="28"/>
      <c r="TC91" s="28"/>
      <c r="TD91" s="28"/>
      <c r="TE91" s="28"/>
      <c r="TF91" s="28"/>
      <c r="TG91" s="28"/>
      <c r="TH91" s="28"/>
      <c r="TI91" s="28"/>
      <c r="TJ91" s="28"/>
      <c r="TK91" s="28"/>
      <c r="TL91" s="28"/>
      <c r="TM91" s="28"/>
      <c r="TN91" s="28"/>
      <c r="TO91" s="28"/>
      <c r="TP91" s="28"/>
      <c r="TQ91" s="28"/>
      <c r="TR91" s="28"/>
      <c r="TS91" s="28"/>
      <c r="TT91" s="28"/>
      <c r="TU91" s="28"/>
      <c r="TV91" s="28"/>
      <c r="TW91" s="28"/>
      <c r="TX91" s="28"/>
      <c r="TY91" s="28"/>
      <c r="TZ91" s="28"/>
      <c r="UA91" s="28"/>
      <c r="UB91" s="28"/>
      <c r="UC91" s="28"/>
      <c r="UD91" s="28"/>
      <c r="UE91" s="28"/>
      <c r="UF91" s="28"/>
      <c r="UG91" s="28"/>
      <c r="UH91" s="28"/>
      <c r="UI91" s="28"/>
      <c r="UJ91" s="28"/>
      <c r="UK91" s="28"/>
      <c r="UL91" s="28"/>
      <c r="UM91" s="28"/>
      <c r="UN91" s="28"/>
      <c r="UO91" s="28"/>
      <c r="UP91" s="28"/>
      <c r="UQ91" s="28"/>
      <c r="UR91" s="28"/>
      <c r="US91" s="28"/>
      <c r="UT91" s="28"/>
      <c r="UU91" s="28"/>
      <c r="UV91" s="28"/>
      <c r="UW91" s="28"/>
      <c r="UX91" s="28"/>
      <c r="UY91" s="28"/>
      <c r="UZ91" s="28"/>
      <c r="VA91" s="28"/>
      <c r="VB91" s="28"/>
      <c r="VC91" s="28"/>
      <c r="VD91" s="28"/>
      <c r="VE91" s="28"/>
      <c r="VF91" s="28"/>
      <c r="VG91" s="28"/>
      <c r="VH91" s="28"/>
      <c r="VI91" s="28"/>
      <c r="VJ91" s="28"/>
      <c r="VK91" s="28"/>
      <c r="VL91" s="28"/>
      <c r="VM91" s="28"/>
      <c r="VN91" s="28"/>
      <c r="VO91" s="28"/>
      <c r="VP91" s="28"/>
      <c r="VQ91" s="28"/>
      <c r="VR91" s="28"/>
      <c r="VS91" s="28"/>
      <c r="VT91" s="28"/>
      <c r="VU91" s="28"/>
      <c r="VV91" s="28"/>
      <c r="VW91" s="28"/>
      <c r="VX91" s="28"/>
      <c r="VY91" s="28"/>
      <c r="VZ91" s="28"/>
      <c r="WA91" s="28"/>
      <c r="WB91" s="28"/>
      <c r="WC91" s="28"/>
      <c r="WD91" s="28"/>
      <c r="WE91" s="28"/>
      <c r="WF91" s="28"/>
      <c r="WG91" s="28"/>
      <c r="WH91" s="28"/>
      <c r="WI91" s="28"/>
      <c r="WJ91" s="28"/>
      <c r="WK91" s="28"/>
      <c r="WL91" s="28"/>
      <c r="WM91" s="28"/>
      <c r="WN91" s="28"/>
      <c r="WO91" s="28"/>
      <c r="WP91" s="28"/>
      <c r="WQ91" s="28"/>
      <c r="WR91" s="28"/>
      <c r="WS91" s="28"/>
      <c r="WT91" s="28"/>
      <c r="WU91" s="28"/>
      <c r="WV91" s="28"/>
      <c r="WW91" s="28"/>
      <c r="WX91" s="28"/>
      <c r="WY91" s="28"/>
      <c r="WZ91" s="28"/>
      <c r="XA91" s="28"/>
      <c r="XB91" s="28"/>
      <c r="XC91" s="28"/>
      <c r="XD91" s="28"/>
      <c r="XE91" s="28"/>
      <c r="XF91" s="28"/>
      <c r="XG91" s="28"/>
      <c r="XH91" s="28"/>
      <c r="XI91" s="28"/>
      <c r="XJ91" s="28"/>
      <c r="XK91" s="28"/>
      <c r="XL91" s="28"/>
      <c r="XM91" s="28"/>
      <c r="XN91" s="28"/>
      <c r="XO91" s="28"/>
      <c r="XP91" s="28"/>
      <c r="XQ91" s="28"/>
      <c r="XR91" s="28"/>
      <c r="XS91" s="28"/>
      <c r="XT91" s="28"/>
      <c r="XU91" s="28"/>
      <c r="XV91" s="28"/>
      <c r="XW91" s="28"/>
      <c r="XX91" s="28"/>
      <c r="XY91" s="28"/>
      <c r="XZ91" s="28"/>
      <c r="YA91" s="28"/>
      <c r="YB91" s="28"/>
      <c r="YC91" s="28"/>
      <c r="YD91" s="28"/>
      <c r="YE91" s="28"/>
      <c r="YF91" s="28"/>
      <c r="YG91" s="28"/>
      <c r="YH91" s="28"/>
      <c r="YI91" s="28"/>
      <c r="YJ91" s="28"/>
      <c r="YK91" s="28"/>
      <c r="YL91" s="28"/>
      <c r="YM91" s="28"/>
      <c r="YN91" s="28"/>
      <c r="YO91" s="28"/>
      <c r="YP91" s="28"/>
      <c r="YQ91" s="28"/>
      <c r="YR91" s="28"/>
      <c r="YS91" s="28"/>
      <c r="YT91" s="28"/>
      <c r="YU91" s="28"/>
      <c r="YV91" s="28"/>
      <c r="YW91" s="28"/>
      <c r="YX91" s="28"/>
      <c r="YY91" s="28"/>
      <c r="YZ91" s="28"/>
      <c r="ZA91" s="28"/>
      <c r="ZB91" s="28"/>
      <c r="ZC91" s="28"/>
      <c r="ZD91" s="28"/>
      <c r="ZE91" s="28"/>
      <c r="ZF91" s="28"/>
      <c r="ZG91" s="28"/>
      <c r="ZH91" s="28"/>
      <c r="ZI91" s="28"/>
      <c r="ZJ91" s="28"/>
      <c r="ZK91" s="28"/>
      <c r="ZL91" s="28"/>
      <c r="ZM91" s="28"/>
      <c r="ZN91" s="28"/>
      <c r="ZO91" s="28"/>
      <c r="ZP91" s="28"/>
      <c r="ZQ91" s="28"/>
      <c r="ZR91" s="28"/>
      <c r="ZS91" s="28"/>
      <c r="ZT91" s="28"/>
      <c r="ZU91" s="28"/>
      <c r="ZV91" s="28"/>
      <c r="ZW91" s="28"/>
      <c r="ZX91" s="28"/>
      <c r="ZY91" s="28"/>
      <c r="ZZ91" s="28"/>
      <c r="AAA91" s="28"/>
      <c r="AAB91" s="28"/>
      <c r="AAC91" s="28"/>
      <c r="AAD91" s="28"/>
      <c r="AAE91" s="28"/>
      <c r="AAF91" s="28"/>
      <c r="AAG91" s="28"/>
      <c r="AAH91" s="28"/>
      <c r="AAI91" s="28"/>
      <c r="AAJ91" s="28"/>
      <c r="AAK91" s="28"/>
      <c r="AAL91" s="28"/>
      <c r="AAM91" s="28"/>
      <c r="AAN91" s="28"/>
      <c r="AAO91" s="28"/>
      <c r="AAP91" s="28"/>
      <c r="AAQ91" s="28"/>
      <c r="AAR91" s="28"/>
      <c r="AAS91" s="28"/>
      <c r="AAT91" s="28"/>
      <c r="AAU91" s="28"/>
      <c r="AAV91" s="28"/>
      <c r="AAW91" s="28"/>
      <c r="AAX91" s="28"/>
      <c r="AAY91" s="28"/>
      <c r="AAZ91" s="28"/>
      <c r="ABA91" s="28"/>
      <c r="ABB91" s="31"/>
      <c r="ABC91" s="31"/>
      <c r="ABD91" s="31"/>
      <c r="ABE91" s="31"/>
      <c r="ABF91" s="31"/>
      <c r="ABG91" s="32"/>
      <c r="ABH91" s="32"/>
      <c r="ABI91" s="32"/>
      <c r="ABJ91" s="76"/>
      <c r="ABK91" s="28"/>
      <c r="ABL91" s="28"/>
      <c r="ABM91" s="28"/>
      <c r="ABN91" s="28"/>
      <c r="ABO91" s="28"/>
      <c r="ABP91" s="28"/>
      <c r="ABQ91" s="32"/>
      <c r="ABR91" s="28"/>
      <c r="ABY91" s="76"/>
      <c r="ABZ91" s="28"/>
      <c r="ACG91" s="76"/>
      <c r="ACH91" s="28"/>
      <c r="ACO91" s="76"/>
      <c r="ACP91" s="28"/>
      <c r="ACW91" s="76"/>
      <c r="ACX91" s="28"/>
      <c r="ADE91" s="76"/>
      <c r="ADF91" s="28"/>
      <c r="ADM91" s="76"/>
      <c r="ADN91" s="28"/>
      <c r="ADU91" s="76"/>
      <c r="ADV91" s="28"/>
      <c r="AEC91" s="76"/>
    </row>
    <row r="92" spans="1:809" x14ac:dyDescent="0.3">
      <c r="C92" s="31"/>
      <c r="D92" s="32"/>
      <c r="E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31"/>
      <c r="ABC92" s="31"/>
      <c r="ABD92" s="31"/>
      <c r="ABE92" s="31"/>
      <c r="ABF92" s="31"/>
      <c r="ABG92" s="32"/>
      <c r="ABH92" s="32"/>
      <c r="ABI92" s="32"/>
      <c r="ABJ92" s="76"/>
      <c r="ABK92" s="28"/>
      <c r="ABL92" s="28"/>
      <c r="ABM92" s="28"/>
      <c r="ABN92" s="28"/>
      <c r="ABO92" s="28"/>
      <c r="ABP92" s="28"/>
      <c r="ABQ92" s="32"/>
      <c r="ABR92" s="28"/>
      <c r="ABY92" s="76"/>
      <c r="ABZ92" s="28"/>
      <c r="ACG92" s="76"/>
      <c r="ACH92" s="28"/>
      <c r="ACO92" s="76"/>
      <c r="ACP92" s="28"/>
      <c r="ACW92" s="76"/>
      <c r="ACX92" s="28"/>
      <c r="ADE92" s="76"/>
      <c r="ADF92" s="28"/>
      <c r="ADM92" s="76"/>
      <c r="ADN92" s="28"/>
      <c r="ADU92" s="76"/>
      <c r="ADV92" s="28"/>
      <c r="AEC92" s="76"/>
    </row>
    <row r="93" spans="1:809" x14ac:dyDescent="0.3">
      <c r="C93" s="31"/>
      <c r="D93" s="32"/>
      <c r="E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31"/>
      <c r="ABC93" s="31"/>
      <c r="ABD93" s="31"/>
      <c r="ABE93" s="31"/>
      <c r="ABF93" s="31"/>
      <c r="ABG93" s="32"/>
      <c r="ABH93" s="32"/>
      <c r="ABI93" s="32"/>
      <c r="ABJ93" s="76"/>
      <c r="ABK93" s="28"/>
      <c r="ABO93" s="28"/>
      <c r="ABP93" s="28"/>
      <c r="ABQ93" s="32"/>
      <c r="ABR93" s="28"/>
      <c r="ABY93" s="76"/>
      <c r="ABZ93" s="28"/>
      <c r="ACG93" s="76"/>
      <c r="ACH93" s="28"/>
      <c r="ACO93" s="76"/>
      <c r="ACP93" s="28"/>
      <c r="ACW93" s="76"/>
      <c r="ACX93" s="28"/>
      <c r="ADE93" s="76"/>
      <c r="ADF93" s="28"/>
      <c r="ADM93" s="76"/>
      <c r="ADN93" s="28"/>
      <c r="ADU93" s="76"/>
      <c r="ADV93" s="28"/>
      <c r="AEC93" s="76"/>
    </row>
    <row r="94" spans="1:809" x14ac:dyDescent="0.3">
      <c r="C94" s="31"/>
      <c r="D94" s="32"/>
      <c r="E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31"/>
      <c r="ABC94" s="31"/>
      <c r="ABD94" s="31"/>
      <c r="ABE94" s="31"/>
      <c r="ABF94" s="31"/>
      <c r="ABG94" s="32"/>
      <c r="ABH94" s="32"/>
      <c r="ABI94" s="32"/>
      <c r="ABJ94" s="76"/>
      <c r="ABK94" s="28"/>
      <c r="ABO94" s="28"/>
      <c r="ABP94" s="28"/>
      <c r="ABQ94" s="32"/>
      <c r="ABR94" s="28"/>
      <c r="ABY94" s="76"/>
      <c r="ABZ94" s="28"/>
      <c r="ACG94" s="76"/>
      <c r="ACH94" s="28"/>
      <c r="ACO94" s="76"/>
      <c r="ACP94" s="28"/>
      <c r="ACW94" s="76"/>
      <c r="ACX94" s="28"/>
      <c r="ADE94" s="76"/>
      <c r="ADF94" s="28"/>
      <c r="ADM94" s="76"/>
      <c r="ADN94" s="28"/>
      <c r="ADU94" s="76"/>
      <c r="ADV94" s="28"/>
      <c r="AEC94" s="76"/>
    </row>
    <row r="95" spans="1:809" x14ac:dyDescent="0.3">
      <c r="C95" s="31"/>
      <c r="D95" s="32"/>
      <c r="E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31"/>
      <c r="ABC95" s="31"/>
      <c r="ABD95" s="31"/>
      <c r="ABE95" s="31"/>
      <c r="ABF95" s="31"/>
      <c r="ABG95" s="32"/>
      <c r="ABH95" s="32"/>
      <c r="ABI95" s="32"/>
      <c r="ABJ95" s="76"/>
      <c r="ABK95" s="28"/>
      <c r="ABO95" s="28"/>
      <c r="ABP95" s="28"/>
      <c r="ABQ95" s="32"/>
      <c r="ABR95" s="28"/>
      <c r="ABY95" s="76"/>
      <c r="ABZ95" s="28"/>
      <c r="ACG95" s="76"/>
      <c r="ACH95" s="28"/>
      <c r="ACO95" s="76"/>
      <c r="ACP95" s="28"/>
      <c r="ACW95" s="76"/>
      <c r="ACX95" s="28"/>
      <c r="ADE95" s="76"/>
      <c r="ADF95" s="28"/>
      <c r="ADM95" s="76"/>
      <c r="ADN95" s="28"/>
      <c r="ADU95" s="76"/>
      <c r="ADV95" s="28"/>
      <c r="AEC95" s="76"/>
    </row>
    <row r="96" spans="1:809" x14ac:dyDescent="0.3">
      <c r="C96" s="31"/>
      <c r="D96" s="32"/>
      <c r="E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31"/>
      <c r="ABC96" s="31"/>
      <c r="ABD96" s="31"/>
      <c r="ABE96" s="31"/>
      <c r="ABF96" s="31"/>
      <c r="ABG96" s="32"/>
      <c r="ABH96" s="32"/>
      <c r="ABI96" s="32"/>
      <c r="ABJ96" s="76"/>
      <c r="ABK96" s="28"/>
      <c r="ABO96" s="28"/>
      <c r="ABP96" s="28"/>
      <c r="ABQ96" s="32"/>
      <c r="ABR96" s="28"/>
      <c r="ABY96" s="76"/>
      <c r="ABZ96" s="28"/>
      <c r="ACG96" s="76"/>
      <c r="ACH96" s="28"/>
      <c r="ACO96" s="76"/>
      <c r="ACP96" s="28"/>
      <c r="ACW96" s="76"/>
      <c r="ACX96" s="28"/>
      <c r="ADE96" s="76"/>
      <c r="ADF96" s="28"/>
      <c r="ADM96" s="76"/>
      <c r="ADN96" s="28"/>
      <c r="ADU96" s="76"/>
      <c r="ADV96" s="28"/>
      <c r="AEC96" s="76"/>
    </row>
    <row r="97" spans="3:809" x14ac:dyDescent="0.3">
      <c r="C97" s="31"/>
      <c r="D97" s="32"/>
      <c r="E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31"/>
      <c r="ABC97" s="31"/>
      <c r="ABD97" s="31"/>
      <c r="ABE97" s="31"/>
      <c r="ABF97" s="31"/>
      <c r="ABG97" s="32"/>
      <c r="ABH97" s="32"/>
      <c r="ABI97" s="32"/>
      <c r="ABJ97" s="76"/>
      <c r="ABK97" s="28"/>
      <c r="ABO97" s="28"/>
      <c r="ABP97" s="28"/>
      <c r="ABQ97" s="32"/>
      <c r="ABR97" s="28"/>
      <c r="ABY97" s="76"/>
      <c r="ABZ97" s="28"/>
      <c r="ACG97" s="76"/>
      <c r="ACH97" s="28"/>
      <c r="ACO97" s="76"/>
      <c r="ACP97" s="28"/>
      <c r="ACW97" s="76"/>
      <c r="ACX97" s="28"/>
      <c r="ADE97" s="76"/>
      <c r="ADF97" s="28"/>
      <c r="ADM97" s="76"/>
      <c r="ADN97" s="28"/>
      <c r="ADU97" s="76"/>
      <c r="ADV97" s="28"/>
      <c r="AEC97" s="76"/>
    </row>
    <row r="98" spans="3:809" x14ac:dyDescent="0.3">
      <c r="C98" s="31"/>
      <c r="D98" s="32"/>
      <c r="E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31"/>
      <c r="ABC98" s="31"/>
      <c r="ABD98" s="31"/>
      <c r="ABE98" s="31"/>
      <c r="ABF98" s="31"/>
      <c r="ABG98" s="32"/>
      <c r="ABH98" s="32"/>
      <c r="ABI98" s="32"/>
      <c r="ABJ98" s="76"/>
      <c r="ABK98" s="28"/>
      <c r="ABO98" s="28"/>
      <c r="ABP98" s="28"/>
      <c r="ABQ98" s="32"/>
      <c r="ABR98" s="28"/>
      <c r="ABY98" s="76"/>
      <c r="ABZ98" s="28"/>
      <c r="ACG98" s="76"/>
      <c r="ACH98" s="28"/>
      <c r="ACO98" s="76"/>
      <c r="ACP98" s="28"/>
      <c r="ACW98" s="76"/>
      <c r="ACX98" s="28"/>
      <c r="ADE98" s="76"/>
      <c r="ADF98" s="28"/>
      <c r="ADM98" s="76"/>
      <c r="ADN98" s="28"/>
      <c r="ADU98" s="76"/>
      <c r="ADV98" s="28"/>
      <c r="AEC98" s="76"/>
    </row>
    <row r="99" spans="3:809" x14ac:dyDescent="0.3">
      <c r="C99" s="31"/>
      <c r="D99" s="32"/>
      <c r="E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31"/>
      <c r="ABC99" s="31"/>
      <c r="ABD99" s="31"/>
      <c r="ABE99" s="31"/>
      <c r="ABF99" s="31"/>
      <c r="ABG99" s="32"/>
      <c r="ABH99" s="32"/>
      <c r="ABI99" s="32"/>
      <c r="ABJ99" s="76"/>
      <c r="ABK99" s="28"/>
      <c r="ABO99" s="28"/>
      <c r="ABP99" s="28"/>
      <c r="ABQ99" s="32"/>
      <c r="ABR99" s="28"/>
      <c r="ABY99" s="76"/>
      <c r="ABZ99" s="28"/>
      <c r="ACG99" s="76"/>
      <c r="ACH99" s="28"/>
      <c r="ACO99" s="76"/>
      <c r="ACP99" s="28"/>
      <c r="ACW99" s="76"/>
      <c r="ACX99" s="28"/>
      <c r="ADE99" s="76"/>
      <c r="ADF99" s="28"/>
      <c r="ADM99" s="76"/>
      <c r="ADN99" s="28"/>
      <c r="ADU99" s="76"/>
      <c r="ADV99" s="28"/>
      <c r="AEC99" s="76"/>
    </row>
    <row r="100" spans="3:809" x14ac:dyDescent="0.3">
      <c r="C100" s="31"/>
      <c r="D100" s="32"/>
      <c r="E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31"/>
      <c r="ABC100" s="31"/>
      <c r="ABD100" s="31"/>
      <c r="ABE100" s="31"/>
      <c r="ABF100" s="31"/>
      <c r="ABG100" s="32"/>
      <c r="ABH100" s="32"/>
      <c r="ABI100" s="32"/>
      <c r="ABJ100" s="76"/>
      <c r="ABK100" s="28"/>
      <c r="ABO100" s="28"/>
      <c r="ABP100" s="28"/>
      <c r="ABQ100" s="32"/>
      <c r="ABR100" s="28"/>
      <c r="ABY100" s="76"/>
      <c r="ABZ100" s="28"/>
      <c r="ACG100" s="76"/>
      <c r="ACH100" s="28"/>
      <c r="ACO100" s="76"/>
      <c r="ACP100" s="28"/>
      <c r="ACW100" s="76"/>
      <c r="ACX100" s="28"/>
      <c r="ADE100" s="76"/>
      <c r="ADF100" s="28"/>
      <c r="ADM100" s="76"/>
      <c r="ADN100" s="28"/>
      <c r="ADU100" s="76"/>
      <c r="ADV100" s="28"/>
      <c r="AEC100" s="76"/>
    </row>
    <row r="101" spans="3:809" x14ac:dyDescent="0.3">
      <c r="C101" s="31"/>
      <c r="D101" s="32"/>
      <c r="E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31"/>
      <c r="ABC101" s="31"/>
      <c r="ABD101" s="31"/>
      <c r="ABE101" s="31"/>
      <c r="ABF101" s="31"/>
      <c r="ABG101" s="32"/>
      <c r="ABH101" s="32"/>
      <c r="ABI101" s="32"/>
      <c r="ABJ101" s="76"/>
      <c r="ABK101" s="28"/>
      <c r="ABO101" s="28"/>
      <c r="ABP101" s="28"/>
      <c r="ABQ101" s="32"/>
      <c r="ABR101" s="28"/>
      <c r="ABY101" s="76"/>
      <c r="ABZ101" s="28"/>
      <c r="ACG101" s="76"/>
      <c r="ACH101" s="28"/>
      <c r="ACO101" s="76"/>
      <c r="ACP101" s="28"/>
      <c r="ACW101" s="76"/>
      <c r="ACX101" s="28"/>
      <c r="ADE101" s="76"/>
      <c r="ADF101" s="28"/>
      <c r="ADM101" s="76"/>
      <c r="ADN101" s="28"/>
      <c r="ADU101" s="76"/>
      <c r="ADV101" s="28"/>
      <c r="AEC101" s="76"/>
    </row>
    <row r="102" spans="3:809" x14ac:dyDescent="0.3">
      <c r="C102" s="31"/>
      <c r="D102" s="32"/>
      <c r="E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31"/>
      <c r="ABC102" s="31"/>
      <c r="ABD102" s="31"/>
      <c r="ABE102" s="31"/>
      <c r="ABF102" s="31"/>
      <c r="ABG102" s="32"/>
      <c r="ABH102" s="32"/>
      <c r="ABI102" s="32"/>
      <c r="ABJ102" s="76"/>
      <c r="ABK102" s="28"/>
      <c r="ABO102" s="28"/>
      <c r="ABP102" s="28"/>
      <c r="ABQ102" s="32"/>
      <c r="ABR102" s="28"/>
      <c r="ABY102" s="76"/>
      <c r="ABZ102" s="28"/>
      <c r="ACG102" s="76"/>
      <c r="ACH102" s="28"/>
      <c r="ACO102" s="76"/>
      <c r="ACP102" s="28"/>
      <c r="ACW102" s="76"/>
      <c r="ACX102" s="28"/>
      <c r="ADE102" s="76"/>
      <c r="ADF102" s="28"/>
      <c r="ADM102" s="76"/>
      <c r="ADN102" s="28"/>
      <c r="ADU102" s="76"/>
      <c r="ADV102" s="28"/>
      <c r="AEC102" s="76"/>
    </row>
    <row r="103" spans="3:809" x14ac:dyDescent="0.3">
      <c r="C103" s="31"/>
      <c r="D103" s="32"/>
      <c r="E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  <c r="RV103" s="28"/>
      <c r="RW103" s="28"/>
      <c r="RX103" s="28"/>
      <c r="RY103" s="28"/>
      <c r="RZ103" s="28"/>
      <c r="SA103" s="28"/>
      <c r="SB103" s="28"/>
      <c r="SC103" s="28"/>
      <c r="SD103" s="28"/>
      <c r="SE103" s="28"/>
      <c r="SF103" s="28"/>
      <c r="SG103" s="28"/>
      <c r="SH103" s="28"/>
      <c r="SI103" s="28"/>
      <c r="SJ103" s="28"/>
      <c r="SK103" s="28"/>
      <c r="SL103" s="28"/>
      <c r="SM103" s="28"/>
      <c r="SN103" s="28"/>
      <c r="SO103" s="28"/>
      <c r="SP103" s="28"/>
      <c r="SQ103" s="28"/>
      <c r="SR103" s="28"/>
      <c r="SS103" s="28"/>
      <c r="ST103" s="28"/>
      <c r="SU103" s="28"/>
      <c r="SV103" s="28"/>
      <c r="SW103" s="28"/>
      <c r="SX103" s="28"/>
      <c r="SY103" s="28"/>
      <c r="SZ103" s="28"/>
      <c r="TA103" s="28"/>
      <c r="TB103" s="28"/>
      <c r="TC103" s="28"/>
      <c r="TD103" s="28"/>
      <c r="TE103" s="28"/>
      <c r="TF103" s="28"/>
      <c r="TG103" s="28"/>
      <c r="TH103" s="28"/>
      <c r="TI103" s="28"/>
      <c r="TJ103" s="28"/>
      <c r="TK103" s="28"/>
      <c r="TL103" s="28"/>
      <c r="TM103" s="28"/>
      <c r="TN103" s="28"/>
      <c r="TO103" s="28"/>
      <c r="TP103" s="28"/>
      <c r="TQ103" s="28"/>
      <c r="TR103" s="28"/>
      <c r="TS103" s="28"/>
      <c r="TT103" s="28"/>
      <c r="TU103" s="28"/>
      <c r="TV103" s="28"/>
      <c r="TW103" s="28"/>
      <c r="TX103" s="28"/>
      <c r="TY103" s="28"/>
      <c r="TZ103" s="28"/>
      <c r="UA103" s="28"/>
      <c r="UB103" s="28"/>
      <c r="UC103" s="28"/>
      <c r="UD103" s="28"/>
      <c r="UE103" s="28"/>
      <c r="UF103" s="28"/>
      <c r="UG103" s="28"/>
      <c r="UH103" s="28"/>
      <c r="UI103" s="28"/>
      <c r="UJ103" s="28"/>
      <c r="UK103" s="28"/>
      <c r="UL103" s="28"/>
      <c r="UM103" s="28"/>
      <c r="UN103" s="28"/>
      <c r="UO103" s="28"/>
      <c r="UP103" s="28"/>
      <c r="UQ103" s="28"/>
      <c r="UR103" s="28"/>
      <c r="US103" s="28"/>
      <c r="UT103" s="28"/>
      <c r="UU103" s="28"/>
      <c r="UV103" s="28"/>
      <c r="UW103" s="28"/>
      <c r="UX103" s="28"/>
      <c r="UY103" s="28"/>
      <c r="UZ103" s="28"/>
      <c r="VA103" s="28"/>
      <c r="VB103" s="28"/>
      <c r="VC103" s="28"/>
      <c r="VD103" s="28"/>
      <c r="VE103" s="28"/>
      <c r="VF103" s="28"/>
      <c r="VG103" s="28"/>
      <c r="VH103" s="28"/>
      <c r="VI103" s="28"/>
      <c r="VJ103" s="28"/>
      <c r="VK103" s="28"/>
      <c r="VL103" s="28"/>
      <c r="VM103" s="28"/>
      <c r="VN103" s="28"/>
      <c r="VO103" s="28"/>
      <c r="VP103" s="28"/>
      <c r="VQ103" s="28"/>
      <c r="VR103" s="28"/>
      <c r="VS103" s="28"/>
      <c r="VT103" s="28"/>
      <c r="VU103" s="28"/>
      <c r="VV103" s="28"/>
      <c r="VW103" s="28"/>
      <c r="VX103" s="28"/>
      <c r="VY103" s="28"/>
      <c r="VZ103" s="28"/>
      <c r="WA103" s="28"/>
      <c r="WB103" s="28"/>
      <c r="WC103" s="28"/>
      <c r="WD103" s="28"/>
      <c r="WE103" s="28"/>
      <c r="WF103" s="28"/>
      <c r="WG103" s="28"/>
      <c r="WH103" s="28"/>
      <c r="WI103" s="28"/>
      <c r="WJ103" s="28"/>
      <c r="WK103" s="28"/>
      <c r="WL103" s="28"/>
      <c r="WM103" s="28"/>
      <c r="WN103" s="28"/>
      <c r="WO103" s="28"/>
      <c r="WP103" s="28"/>
      <c r="WQ103" s="28"/>
      <c r="WR103" s="28"/>
      <c r="WS103" s="28"/>
      <c r="WT103" s="28"/>
      <c r="WU103" s="28"/>
      <c r="WV103" s="28"/>
      <c r="WW103" s="28"/>
      <c r="WX103" s="28"/>
      <c r="WY103" s="28"/>
      <c r="WZ103" s="28"/>
      <c r="XA103" s="28"/>
      <c r="XB103" s="28"/>
      <c r="XC103" s="28"/>
      <c r="XD103" s="28"/>
      <c r="XE103" s="28"/>
      <c r="XF103" s="28"/>
      <c r="XG103" s="28"/>
      <c r="XH103" s="28"/>
      <c r="XI103" s="28"/>
      <c r="XJ103" s="28"/>
      <c r="XK103" s="28"/>
      <c r="XL103" s="28"/>
      <c r="XM103" s="28"/>
      <c r="XN103" s="28"/>
      <c r="XO103" s="28"/>
      <c r="XP103" s="28"/>
      <c r="XQ103" s="28"/>
      <c r="XR103" s="28"/>
      <c r="XS103" s="28"/>
      <c r="XT103" s="28"/>
      <c r="XU103" s="28"/>
      <c r="XV103" s="28"/>
      <c r="XW103" s="28"/>
      <c r="XX103" s="28"/>
      <c r="XY103" s="28"/>
      <c r="XZ103" s="28"/>
      <c r="YA103" s="28"/>
      <c r="YB103" s="28"/>
      <c r="YC103" s="28"/>
      <c r="YD103" s="28"/>
      <c r="YE103" s="28"/>
      <c r="YF103" s="28"/>
      <c r="YG103" s="28"/>
      <c r="YH103" s="28"/>
      <c r="YI103" s="28"/>
      <c r="YJ103" s="28"/>
      <c r="YK103" s="28"/>
      <c r="YL103" s="28"/>
      <c r="YM103" s="28"/>
      <c r="YN103" s="28"/>
      <c r="YO103" s="28"/>
      <c r="YP103" s="28"/>
      <c r="YQ103" s="28"/>
      <c r="YR103" s="28"/>
      <c r="YS103" s="28"/>
      <c r="YT103" s="28"/>
      <c r="YU103" s="28"/>
      <c r="YV103" s="28"/>
      <c r="YW103" s="28"/>
      <c r="YX103" s="28"/>
      <c r="YY103" s="28"/>
      <c r="YZ103" s="28"/>
      <c r="ZA103" s="28"/>
      <c r="ZB103" s="28"/>
      <c r="ZC103" s="28"/>
      <c r="ZD103" s="28"/>
      <c r="ZE103" s="28"/>
      <c r="ZF103" s="28"/>
      <c r="ZG103" s="28"/>
      <c r="ZH103" s="28"/>
      <c r="ZI103" s="28"/>
      <c r="ZJ103" s="28"/>
      <c r="ZK103" s="28"/>
      <c r="ZL103" s="28"/>
      <c r="ZM103" s="28"/>
      <c r="ZN103" s="28"/>
      <c r="ZO103" s="28"/>
      <c r="ZP103" s="28"/>
      <c r="ZQ103" s="28"/>
      <c r="ZR103" s="28"/>
      <c r="ZS103" s="28"/>
      <c r="ZT103" s="28"/>
      <c r="ZU103" s="28"/>
      <c r="ZV103" s="28"/>
      <c r="ZW103" s="28"/>
      <c r="ZX103" s="28"/>
      <c r="ZY103" s="28"/>
      <c r="ZZ103" s="28"/>
      <c r="AAA103" s="28"/>
      <c r="AAB103" s="28"/>
      <c r="AAC103" s="28"/>
      <c r="AAD103" s="28"/>
      <c r="AAE103" s="28"/>
      <c r="AAF103" s="28"/>
      <c r="AAG103" s="28"/>
      <c r="AAH103" s="28"/>
      <c r="AAI103" s="28"/>
      <c r="AAJ103" s="28"/>
      <c r="AAK103" s="28"/>
      <c r="AAL103" s="28"/>
      <c r="AAM103" s="28"/>
      <c r="AAN103" s="28"/>
      <c r="AAO103" s="28"/>
      <c r="AAP103" s="28"/>
      <c r="AAQ103" s="28"/>
      <c r="AAR103" s="28"/>
      <c r="AAS103" s="28"/>
      <c r="AAT103" s="28"/>
      <c r="AAU103" s="28"/>
      <c r="AAV103" s="28"/>
      <c r="AAW103" s="28"/>
      <c r="AAX103" s="28"/>
      <c r="AAY103" s="28"/>
      <c r="AAZ103" s="28"/>
      <c r="ABA103" s="28"/>
      <c r="ABB103" s="31"/>
      <c r="ABC103" s="31"/>
      <c r="ABD103" s="31"/>
      <c r="ABE103" s="31"/>
      <c r="ABF103" s="31"/>
      <c r="ABG103" s="32"/>
      <c r="ABH103" s="32"/>
      <c r="ABI103" s="32"/>
      <c r="ABJ103" s="76"/>
      <c r="ABK103" s="28"/>
      <c r="ABO103" s="28"/>
      <c r="ABP103" s="28"/>
      <c r="ABQ103" s="32"/>
      <c r="ABR103" s="28"/>
      <c r="ABY103" s="76"/>
      <c r="ABZ103" s="28"/>
      <c r="ACG103" s="76"/>
      <c r="ACH103" s="28"/>
      <c r="ACO103" s="76"/>
      <c r="ACP103" s="28"/>
      <c r="ACW103" s="76"/>
      <c r="ACX103" s="28"/>
      <c r="ADE103" s="76"/>
      <c r="ADF103" s="28"/>
      <c r="ADM103" s="76"/>
      <c r="ADN103" s="28"/>
      <c r="ADU103" s="76"/>
      <c r="ADV103" s="28"/>
      <c r="AEC103" s="76"/>
    </row>
    <row r="104" spans="3:809" x14ac:dyDescent="0.3">
      <c r="C104" s="31"/>
      <c r="D104" s="32"/>
      <c r="E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  <c r="RV104" s="28"/>
      <c r="RW104" s="28"/>
      <c r="RX104" s="28"/>
      <c r="RY104" s="28"/>
      <c r="RZ104" s="28"/>
      <c r="SA104" s="28"/>
      <c r="SB104" s="28"/>
      <c r="SC104" s="28"/>
      <c r="SD104" s="28"/>
      <c r="SE104" s="28"/>
      <c r="SF104" s="28"/>
      <c r="SG104" s="28"/>
      <c r="SH104" s="28"/>
      <c r="SI104" s="28"/>
      <c r="SJ104" s="28"/>
      <c r="SK104" s="28"/>
      <c r="SL104" s="28"/>
      <c r="SM104" s="28"/>
      <c r="SN104" s="28"/>
      <c r="SO104" s="28"/>
      <c r="SP104" s="28"/>
      <c r="SQ104" s="28"/>
      <c r="SR104" s="28"/>
      <c r="SS104" s="28"/>
      <c r="ST104" s="28"/>
      <c r="SU104" s="28"/>
      <c r="SV104" s="28"/>
      <c r="SW104" s="28"/>
      <c r="SX104" s="28"/>
      <c r="SY104" s="28"/>
      <c r="SZ104" s="28"/>
      <c r="TA104" s="28"/>
      <c r="TB104" s="28"/>
      <c r="TC104" s="28"/>
      <c r="TD104" s="28"/>
      <c r="TE104" s="28"/>
      <c r="TF104" s="28"/>
      <c r="TG104" s="28"/>
      <c r="TH104" s="28"/>
      <c r="TI104" s="28"/>
      <c r="TJ104" s="28"/>
      <c r="TK104" s="28"/>
      <c r="TL104" s="28"/>
      <c r="TM104" s="28"/>
      <c r="TN104" s="28"/>
      <c r="TO104" s="28"/>
      <c r="TP104" s="28"/>
      <c r="TQ104" s="28"/>
      <c r="TR104" s="28"/>
      <c r="TS104" s="28"/>
      <c r="TT104" s="28"/>
      <c r="TU104" s="28"/>
      <c r="TV104" s="28"/>
      <c r="TW104" s="28"/>
      <c r="TX104" s="28"/>
      <c r="TY104" s="28"/>
      <c r="TZ104" s="28"/>
      <c r="UA104" s="28"/>
      <c r="UB104" s="28"/>
      <c r="UC104" s="28"/>
      <c r="UD104" s="28"/>
      <c r="UE104" s="28"/>
      <c r="UF104" s="28"/>
      <c r="UG104" s="28"/>
      <c r="UH104" s="28"/>
      <c r="UI104" s="28"/>
      <c r="UJ104" s="28"/>
      <c r="UK104" s="28"/>
      <c r="UL104" s="28"/>
      <c r="UM104" s="28"/>
      <c r="UN104" s="28"/>
      <c r="UO104" s="28"/>
      <c r="UP104" s="28"/>
      <c r="UQ104" s="28"/>
      <c r="UR104" s="28"/>
      <c r="US104" s="28"/>
      <c r="UT104" s="28"/>
      <c r="UU104" s="28"/>
      <c r="UV104" s="28"/>
      <c r="UW104" s="28"/>
      <c r="UX104" s="28"/>
      <c r="UY104" s="28"/>
      <c r="UZ104" s="28"/>
      <c r="VA104" s="28"/>
      <c r="VB104" s="28"/>
      <c r="VC104" s="28"/>
      <c r="VD104" s="28"/>
      <c r="VE104" s="28"/>
      <c r="VF104" s="28"/>
      <c r="VG104" s="28"/>
      <c r="VH104" s="28"/>
      <c r="VI104" s="28"/>
      <c r="VJ104" s="28"/>
      <c r="VK104" s="28"/>
      <c r="VL104" s="28"/>
      <c r="VM104" s="28"/>
      <c r="VN104" s="28"/>
      <c r="VO104" s="28"/>
      <c r="VP104" s="28"/>
      <c r="VQ104" s="28"/>
      <c r="VR104" s="28"/>
      <c r="VS104" s="28"/>
      <c r="VT104" s="28"/>
      <c r="VU104" s="28"/>
      <c r="VV104" s="28"/>
      <c r="VW104" s="28"/>
      <c r="VX104" s="28"/>
      <c r="VY104" s="28"/>
      <c r="VZ104" s="28"/>
      <c r="WA104" s="28"/>
      <c r="WB104" s="28"/>
      <c r="WC104" s="28"/>
      <c r="WD104" s="28"/>
      <c r="WE104" s="28"/>
      <c r="WF104" s="28"/>
      <c r="WG104" s="28"/>
      <c r="WH104" s="28"/>
      <c r="WI104" s="28"/>
      <c r="WJ104" s="28"/>
      <c r="WK104" s="28"/>
      <c r="WL104" s="28"/>
      <c r="WM104" s="28"/>
      <c r="WN104" s="28"/>
      <c r="WO104" s="28"/>
      <c r="WP104" s="28"/>
      <c r="WQ104" s="28"/>
      <c r="WR104" s="28"/>
      <c r="WS104" s="28"/>
      <c r="WT104" s="28"/>
      <c r="WU104" s="28"/>
      <c r="WV104" s="28"/>
      <c r="WW104" s="28"/>
      <c r="WX104" s="28"/>
      <c r="WY104" s="28"/>
      <c r="WZ104" s="28"/>
      <c r="XA104" s="28"/>
      <c r="XB104" s="28"/>
      <c r="XC104" s="28"/>
      <c r="XD104" s="28"/>
      <c r="XE104" s="28"/>
      <c r="XF104" s="28"/>
      <c r="XG104" s="28"/>
      <c r="XH104" s="28"/>
      <c r="XI104" s="28"/>
      <c r="XJ104" s="28"/>
      <c r="XK104" s="28"/>
      <c r="XL104" s="28"/>
      <c r="XM104" s="28"/>
      <c r="XN104" s="28"/>
      <c r="XO104" s="28"/>
      <c r="XP104" s="28"/>
      <c r="XQ104" s="28"/>
      <c r="XR104" s="28"/>
      <c r="XS104" s="28"/>
      <c r="XT104" s="28"/>
      <c r="XU104" s="28"/>
      <c r="XV104" s="28"/>
      <c r="XW104" s="28"/>
      <c r="XX104" s="28"/>
      <c r="XY104" s="28"/>
      <c r="XZ104" s="28"/>
      <c r="YA104" s="28"/>
      <c r="YB104" s="28"/>
      <c r="YC104" s="28"/>
      <c r="YD104" s="28"/>
      <c r="YE104" s="28"/>
      <c r="YF104" s="28"/>
      <c r="YG104" s="28"/>
      <c r="YH104" s="28"/>
      <c r="YI104" s="28"/>
      <c r="YJ104" s="28"/>
      <c r="YK104" s="28"/>
      <c r="YL104" s="28"/>
      <c r="YM104" s="28"/>
      <c r="YN104" s="28"/>
      <c r="YO104" s="28"/>
      <c r="YP104" s="28"/>
      <c r="YQ104" s="28"/>
      <c r="YR104" s="28"/>
      <c r="YS104" s="28"/>
      <c r="YT104" s="28"/>
      <c r="YU104" s="28"/>
      <c r="YV104" s="28"/>
      <c r="YW104" s="28"/>
      <c r="YX104" s="28"/>
      <c r="YY104" s="28"/>
      <c r="YZ104" s="28"/>
      <c r="ZA104" s="28"/>
      <c r="ZB104" s="28"/>
      <c r="ZC104" s="28"/>
      <c r="ZD104" s="28"/>
      <c r="ZE104" s="28"/>
      <c r="ZF104" s="28"/>
      <c r="ZG104" s="28"/>
      <c r="ZH104" s="28"/>
      <c r="ZI104" s="28"/>
      <c r="ZJ104" s="28"/>
      <c r="ZK104" s="28"/>
      <c r="ZL104" s="28"/>
      <c r="ZM104" s="28"/>
      <c r="ZN104" s="28"/>
      <c r="ZO104" s="28"/>
      <c r="ZP104" s="28"/>
      <c r="ZQ104" s="28"/>
      <c r="ZR104" s="28"/>
      <c r="ZS104" s="28"/>
      <c r="ZT104" s="28"/>
      <c r="ZU104" s="28"/>
      <c r="ZV104" s="28"/>
      <c r="ZW104" s="28"/>
      <c r="ZX104" s="28"/>
      <c r="ZY104" s="28"/>
      <c r="ZZ104" s="28"/>
      <c r="AAA104" s="28"/>
      <c r="AAB104" s="28"/>
      <c r="AAC104" s="28"/>
      <c r="AAD104" s="28"/>
      <c r="AAE104" s="28"/>
      <c r="AAF104" s="28"/>
      <c r="AAG104" s="28"/>
      <c r="AAH104" s="28"/>
      <c r="AAI104" s="28"/>
      <c r="AAJ104" s="28"/>
      <c r="AAK104" s="28"/>
      <c r="AAL104" s="28"/>
      <c r="AAM104" s="28"/>
      <c r="AAN104" s="28"/>
      <c r="AAO104" s="28"/>
      <c r="AAP104" s="28"/>
      <c r="AAQ104" s="28"/>
      <c r="AAR104" s="28"/>
      <c r="AAS104" s="28"/>
      <c r="AAT104" s="28"/>
      <c r="AAU104" s="28"/>
      <c r="AAV104" s="28"/>
      <c r="AAW104" s="28"/>
      <c r="AAX104" s="28"/>
      <c r="AAY104" s="28"/>
      <c r="AAZ104" s="28"/>
      <c r="ABA104" s="28"/>
      <c r="ABB104" s="31"/>
      <c r="ABC104" s="31"/>
      <c r="ABD104" s="31"/>
      <c r="ABE104" s="31"/>
      <c r="ABF104" s="31"/>
      <c r="ABG104" s="32"/>
      <c r="ABH104" s="32"/>
      <c r="ABI104" s="32"/>
      <c r="ABJ104" s="76"/>
      <c r="ABK104" s="28"/>
      <c r="ABO104" s="28"/>
      <c r="ABP104" s="28"/>
      <c r="ABQ104" s="32"/>
      <c r="ABR104" s="28"/>
      <c r="ABY104" s="76"/>
      <c r="ABZ104" s="28"/>
      <c r="ACG104" s="76"/>
      <c r="ACH104" s="28"/>
      <c r="ACO104" s="76"/>
      <c r="ACP104" s="28"/>
      <c r="ACW104" s="76"/>
      <c r="ACX104" s="28"/>
      <c r="ADE104" s="76"/>
      <c r="ADF104" s="28"/>
      <c r="ADM104" s="76"/>
      <c r="ADN104" s="28"/>
      <c r="ADU104" s="76"/>
      <c r="ADV104" s="28"/>
      <c r="AEC104" s="76"/>
    </row>
    <row r="105" spans="3:809" x14ac:dyDescent="0.3">
      <c r="C105" s="31"/>
      <c r="D105" s="32"/>
      <c r="E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  <c r="RV105" s="28"/>
      <c r="RW105" s="28"/>
      <c r="RX105" s="28"/>
      <c r="RY105" s="28"/>
      <c r="RZ105" s="28"/>
      <c r="SA105" s="28"/>
      <c r="SB105" s="28"/>
      <c r="SC105" s="28"/>
      <c r="SD105" s="28"/>
      <c r="SE105" s="28"/>
      <c r="SF105" s="28"/>
      <c r="SG105" s="28"/>
      <c r="SH105" s="28"/>
      <c r="SI105" s="28"/>
      <c r="SJ105" s="28"/>
      <c r="SK105" s="28"/>
      <c r="SL105" s="28"/>
      <c r="SM105" s="28"/>
      <c r="SN105" s="28"/>
      <c r="SO105" s="28"/>
      <c r="SP105" s="28"/>
      <c r="SQ105" s="28"/>
      <c r="SR105" s="28"/>
      <c r="SS105" s="28"/>
      <c r="ST105" s="28"/>
      <c r="SU105" s="28"/>
      <c r="SV105" s="28"/>
      <c r="SW105" s="28"/>
      <c r="SX105" s="28"/>
      <c r="SY105" s="28"/>
      <c r="SZ105" s="28"/>
      <c r="TA105" s="28"/>
      <c r="TB105" s="28"/>
      <c r="TC105" s="28"/>
      <c r="TD105" s="28"/>
      <c r="TE105" s="28"/>
      <c r="TF105" s="28"/>
      <c r="TG105" s="28"/>
      <c r="TH105" s="28"/>
      <c r="TI105" s="28"/>
      <c r="TJ105" s="28"/>
      <c r="TK105" s="28"/>
      <c r="TL105" s="28"/>
      <c r="TM105" s="28"/>
      <c r="TN105" s="28"/>
      <c r="TO105" s="28"/>
      <c r="TP105" s="28"/>
      <c r="TQ105" s="28"/>
      <c r="TR105" s="28"/>
      <c r="TS105" s="28"/>
      <c r="TT105" s="28"/>
      <c r="TU105" s="28"/>
      <c r="TV105" s="28"/>
      <c r="TW105" s="28"/>
      <c r="TX105" s="28"/>
      <c r="TY105" s="28"/>
      <c r="TZ105" s="28"/>
      <c r="UA105" s="28"/>
      <c r="UB105" s="28"/>
      <c r="UC105" s="28"/>
      <c r="UD105" s="28"/>
      <c r="UE105" s="28"/>
      <c r="UF105" s="28"/>
      <c r="UG105" s="28"/>
      <c r="UH105" s="28"/>
      <c r="UI105" s="28"/>
      <c r="UJ105" s="28"/>
      <c r="UK105" s="28"/>
      <c r="UL105" s="28"/>
      <c r="UM105" s="28"/>
      <c r="UN105" s="28"/>
      <c r="UO105" s="28"/>
      <c r="UP105" s="28"/>
      <c r="UQ105" s="28"/>
      <c r="UR105" s="28"/>
      <c r="US105" s="28"/>
      <c r="UT105" s="28"/>
      <c r="UU105" s="28"/>
      <c r="UV105" s="28"/>
      <c r="UW105" s="28"/>
      <c r="UX105" s="28"/>
      <c r="UY105" s="28"/>
      <c r="UZ105" s="28"/>
      <c r="VA105" s="28"/>
      <c r="VB105" s="28"/>
      <c r="VC105" s="28"/>
      <c r="VD105" s="28"/>
      <c r="VE105" s="28"/>
      <c r="VF105" s="28"/>
      <c r="VG105" s="28"/>
      <c r="VH105" s="28"/>
      <c r="VI105" s="28"/>
      <c r="VJ105" s="28"/>
      <c r="VK105" s="28"/>
      <c r="VL105" s="28"/>
      <c r="VM105" s="28"/>
      <c r="VN105" s="28"/>
      <c r="VO105" s="28"/>
      <c r="VP105" s="28"/>
      <c r="VQ105" s="28"/>
      <c r="VR105" s="28"/>
      <c r="VS105" s="28"/>
      <c r="VT105" s="28"/>
      <c r="VU105" s="28"/>
      <c r="VV105" s="28"/>
      <c r="VW105" s="28"/>
      <c r="VX105" s="28"/>
      <c r="VY105" s="28"/>
      <c r="VZ105" s="28"/>
      <c r="WA105" s="28"/>
      <c r="WB105" s="28"/>
      <c r="WC105" s="28"/>
      <c r="WD105" s="28"/>
      <c r="WE105" s="28"/>
      <c r="WF105" s="28"/>
      <c r="WG105" s="28"/>
      <c r="WH105" s="28"/>
      <c r="WI105" s="28"/>
      <c r="WJ105" s="28"/>
      <c r="WK105" s="28"/>
      <c r="WL105" s="28"/>
      <c r="WM105" s="28"/>
      <c r="WN105" s="28"/>
      <c r="WO105" s="28"/>
      <c r="WP105" s="28"/>
      <c r="WQ105" s="28"/>
      <c r="WR105" s="28"/>
      <c r="WS105" s="28"/>
      <c r="WT105" s="28"/>
      <c r="WU105" s="28"/>
      <c r="WV105" s="28"/>
      <c r="WW105" s="28"/>
      <c r="WX105" s="28"/>
      <c r="WY105" s="28"/>
      <c r="WZ105" s="28"/>
      <c r="XA105" s="28"/>
      <c r="XB105" s="28"/>
      <c r="XC105" s="28"/>
      <c r="XD105" s="28"/>
      <c r="XE105" s="28"/>
      <c r="XF105" s="28"/>
      <c r="XG105" s="28"/>
      <c r="XH105" s="28"/>
      <c r="XI105" s="28"/>
      <c r="XJ105" s="28"/>
      <c r="XK105" s="28"/>
      <c r="XL105" s="28"/>
      <c r="XM105" s="28"/>
      <c r="XN105" s="28"/>
      <c r="XO105" s="28"/>
      <c r="XP105" s="28"/>
      <c r="XQ105" s="28"/>
      <c r="XR105" s="28"/>
      <c r="XS105" s="28"/>
      <c r="XT105" s="28"/>
      <c r="XU105" s="28"/>
      <c r="XV105" s="28"/>
      <c r="XW105" s="28"/>
      <c r="XX105" s="28"/>
      <c r="XY105" s="28"/>
      <c r="XZ105" s="28"/>
      <c r="YA105" s="28"/>
      <c r="YB105" s="28"/>
      <c r="YC105" s="28"/>
      <c r="YD105" s="28"/>
      <c r="YE105" s="28"/>
      <c r="YF105" s="28"/>
      <c r="YG105" s="28"/>
      <c r="YH105" s="28"/>
      <c r="YI105" s="28"/>
      <c r="YJ105" s="28"/>
      <c r="YK105" s="28"/>
      <c r="YL105" s="28"/>
      <c r="YM105" s="28"/>
      <c r="YN105" s="28"/>
      <c r="YO105" s="28"/>
      <c r="YP105" s="28"/>
      <c r="YQ105" s="28"/>
      <c r="YR105" s="28"/>
      <c r="YS105" s="28"/>
      <c r="YT105" s="28"/>
      <c r="YU105" s="28"/>
      <c r="YV105" s="28"/>
      <c r="YW105" s="28"/>
      <c r="YX105" s="28"/>
      <c r="YY105" s="28"/>
      <c r="YZ105" s="28"/>
      <c r="ZA105" s="28"/>
      <c r="ZB105" s="28"/>
      <c r="ZC105" s="28"/>
      <c r="ZD105" s="28"/>
      <c r="ZE105" s="28"/>
      <c r="ZF105" s="28"/>
      <c r="ZG105" s="28"/>
      <c r="ZH105" s="28"/>
      <c r="ZI105" s="28"/>
      <c r="ZJ105" s="28"/>
      <c r="ZK105" s="28"/>
      <c r="ZL105" s="28"/>
      <c r="ZM105" s="28"/>
      <c r="ZN105" s="28"/>
      <c r="ZO105" s="28"/>
      <c r="ZP105" s="28"/>
      <c r="ZQ105" s="28"/>
      <c r="ZR105" s="28"/>
      <c r="ZS105" s="28"/>
      <c r="ZT105" s="28"/>
      <c r="ZU105" s="28"/>
      <c r="ZV105" s="28"/>
      <c r="ZW105" s="28"/>
      <c r="ZX105" s="28"/>
      <c r="ZY105" s="28"/>
      <c r="ZZ105" s="28"/>
      <c r="AAA105" s="28"/>
      <c r="AAB105" s="28"/>
      <c r="AAC105" s="28"/>
      <c r="AAD105" s="28"/>
      <c r="AAE105" s="28"/>
      <c r="AAF105" s="28"/>
      <c r="AAG105" s="28"/>
      <c r="AAH105" s="28"/>
      <c r="AAI105" s="28"/>
      <c r="AAJ105" s="28"/>
      <c r="AAK105" s="28"/>
      <c r="AAL105" s="28"/>
      <c r="AAM105" s="28"/>
      <c r="AAN105" s="28"/>
      <c r="AAO105" s="28"/>
      <c r="AAP105" s="28"/>
      <c r="AAQ105" s="28"/>
      <c r="AAR105" s="28"/>
      <c r="AAS105" s="28"/>
      <c r="AAT105" s="28"/>
      <c r="AAU105" s="28"/>
      <c r="AAV105" s="28"/>
      <c r="AAW105" s="28"/>
      <c r="AAX105" s="28"/>
      <c r="AAY105" s="28"/>
      <c r="AAZ105" s="28"/>
      <c r="ABA105" s="28"/>
      <c r="ABB105" s="31"/>
      <c r="ABC105" s="31"/>
      <c r="ABD105" s="31"/>
      <c r="ABE105" s="31"/>
      <c r="ABF105" s="31"/>
      <c r="ABG105" s="32"/>
      <c r="ABH105" s="32"/>
      <c r="ABI105" s="32"/>
      <c r="ABJ105" s="76"/>
      <c r="ABK105" s="28"/>
      <c r="ABO105" s="28"/>
      <c r="ABP105" s="28"/>
      <c r="ABQ105" s="32"/>
      <c r="ABR105" s="28"/>
      <c r="ABY105" s="76"/>
      <c r="ABZ105" s="28"/>
      <c r="ACG105" s="76"/>
      <c r="ACH105" s="28"/>
      <c r="ACO105" s="76"/>
      <c r="ACP105" s="28"/>
      <c r="ACW105" s="76"/>
      <c r="ACX105" s="28"/>
      <c r="ADE105" s="76"/>
      <c r="ADF105" s="28"/>
      <c r="ADM105" s="76"/>
      <c r="ADN105" s="28"/>
      <c r="ADU105" s="76"/>
      <c r="ADV105" s="28"/>
      <c r="AEC105" s="76"/>
    </row>
    <row r="106" spans="3:809" x14ac:dyDescent="0.3">
      <c r="C106" s="31"/>
      <c r="D106" s="32"/>
      <c r="E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31"/>
      <c r="ABC106" s="31"/>
      <c r="ABD106" s="31"/>
      <c r="ABE106" s="31"/>
      <c r="ABF106" s="31"/>
      <c r="ABG106" s="32"/>
      <c r="ABH106" s="32"/>
      <c r="ABI106" s="32"/>
      <c r="ABJ106" s="76"/>
      <c r="ABK106" s="28"/>
      <c r="ABO106" s="28"/>
      <c r="ABP106" s="28"/>
      <c r="ABQ106" s="32"/>
      <c r="ABR106" s="28"/>
      <c r="ABY106" s="76"/>
      <c r="ABZ106" s="28"/>
      <c r="ACG106" s="76"/>
      <c r="ACH106" s="28"/>
      <c r="ACO106" s="76"/>
      <c r="ACP106" s="28"/>
      <c r="ACW106" s="76"/>
      <c r="ACX106" s="28"/>
      <c r="ADE106" s="76"/>
      <c r="ADF106" s="28"/>
      <c r="ADM106" s="76"/>
      <c r="ADN106" s="28"/>
      <c r="ADU106" s="76"/>
      <c r="ADV106" s="28"/>
      <c r="AEC106" s="76"/>
    </row>
    <row r="107" spans="3:809" x14ac:dyDescent="0.3">
      <c r="C107" s="31"/>
      <c r="D107" s="32"/>
      <c r="E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  <c r="RV107" s="28"/>
      <c r="RW107" s="28"/>
      <c r="RX107" s="28"/>
      <c r="RY107" s="28"/>
      <c r="RZ107" s="28"/>
      <c r="SA107" s="28"/>
      <c r="SB107" s="28"/>
      <c r="SC107" s="28"/>
      <c r="SD107" s="28"/>
      <c r="SE107" s="28"/>
      <c r="SF107" s="28"/>
      <c r="SG107" s="28"/>
      <c r="SH107" s="28"/>
      <c r="SI107" s="28"/>
      <c r="SJ107" s="28"/>
      <c r="SK107" s="28"/>
      <c r="SL107" s="28"/>
      <c r="SM107" s="28"/>
      <c r="SN107" s="28"/>
      <c r="SO107" s="28"/>
      <c r="SP107" s="28"/>
      <c r="SQ107" s="28"/>
      <c r="SR107" s="28"/>
      <c r="SS107" s="28"/>
      <c r="ST107" s="28"/>
      <c r="SU107" s="28"/>
      <c r="SV107" s="28"/>
      <c r="SW107" s="28"/>
      <c r="SX107" s="28"/>
      <c r="SY107" s="28"/>
      <c r="SZ107" s="28"/>
      <c r="TA107" s="28"/>
      <c r="TB107" s="28"/>
      <c r="TC107" s="28"/>
      <c r="TD107" s="28"/>
      <c r="TE107" s="28"/>
      <c r="TF107" s="28"/>
      <c r="TG107" s="28"/>
      <c r="TH107" s="28"/>
      <c r="TI107" s="28"/>
      <c r="TJ107" s="28"/>
      <c r="TK107" s="28"/>
      <c r="TL107" s="28"/>
      <c r="TM107" s="28"/>
      <c r="TN107" s="28"/>
      <c r="TO107" s="28"/>
      <c r="TP107" s="28"/>
      <c r="TQ107" s="28"/>
      <c r="TR107" s="28"/>
      <c r="TS107" s="28"/>
      <c r="TT107" s="28"/>
      <c r="TU107" s="28"/>
      <c r="TV107" s="28"/>
      <c r="TW107" s="28"/>
      <c r="TX107" s="28"/>
      <c r="TY107" s="28"/>
      <c r="TZ107" s="28"/>
      <c r="UA107" s="28"/>
      <c r="UB107" s="28"/>
      <c r="UC107" s="28"/>
      <c r="UD107" s="28"/>
      <c r="UE107" s="28"/>
      <c r="UF107" s="28"/>
      <c r="UG107" s="28"/>
      <c r="UH107" s="28"/>
      <c r="UI107" s="28"/>
      <c r="UJ107" s="28"/>
      <c r="UK107" s="28"/>
      <c r="UL107" s="28"/>
      <c r="UM107" s="28"/>
      <c r="UN107" s="28"/>
      <c r="UO107" s="28"/>
      <c r="UP107" s="28"/>
      <c r="UQ107" s="28"/>
      <c r="UR107" s="28"/>
      <c r="US107" s="28"/>
      <c r="UT107" s="28"/>
      <c r="UU107" s="28"/>
      <c r="UV107" s="28"/>
      <c r="UW107" s="28"/>
      <c r="UX107" s="28"/>
      <c r="UY107" s="28"/>
      <c r="UZ107" s="28"/>
      <c r="VA107" s="28"/>
      <c r="VB107" s="28"/>
      <c r="VC107" s="28"/>
      <c r="VD107" s="28"/>
      <c r="VE107" s="28"/>
      <c r="VF107" s="28"/>
      <c r="VG107" s="28"/>
      <c r="VH107" s="28"/>
      <c r="VI107" s="28"/>
      <c r="VJ107" s="28"/>
      <c r="VK107" s="28"/>
      <c r="VL107" s="28"/>
      <c r="VM107" s="28"/>
      <c r="VN107" s="28"/>
      <c r="VO107" s="28"/>
      <c r="VP107" s="28"/>
      <c r="VQ107" s="28"/>
      <c r="VR107" s="28"/>
      <c r="VS107" s="28"/>
      <c r="VT107" s="28"/>
      <c r="VU107" s="28"/>
      <c r="VV107" s="28"/>
      <c r="VW107" s="28"/>
      <c r="VX107" s="28"/>
      <c r="VY107" s="28"/>
      <c r="VZ107" s="28"/>
      <c r="WA107" s="28"/>
      <c r="WB107" s="28"/>
      <c r="WC107" s="28"/>
      <c r="WD107" s="28"/>
      <c r="WE107" s="28"/>
      <c r="WF107" s="28"/>
      <c r="WG107" s="28"/>
      <c r="WH107" s="28"/>
      <c r="WI107" s="28"/>
      <c r="WJ107" s="28"/>
      <c r="WK107" s="28"/>
      <c r="WL107" s="28"/>
      <c r="WM107" s="28"/>
      <c r="WN107" s="28"/>
      <c r="WO107" s="28"/>
      <c r="WP107" s="28"/>
      <c r="WQ107" s="28"/>
      <c r="WR107" s="28"/>
      <c r="WS107" s="28"/>
      <c r="WT107" s="28"/>
      <c r="WU107" s="28"/>
      <c r="WV107" s="28"/>
      <c r="WW107" s="28"/>
      <c r="WX107" s="28"/>
      <c r="WY107" s="28"/>
      <c r="WZ107" s="28"/>
      <c r="XA107" s="28"/>
      <c r="XB107" s="28"/>
      <c r="XC107" s="28"/>
      <c r="XD107" s="28"/>
      <c r="XE107" s="28"/>
      <c r="XF107" s="28"/>
      <c r="XG107" s="28"/>
      <c r="XH107" s="28"/>
      <c r="XI107" s="28"/>
      <c r="XJ107" s="28"/>
      <c r="XK107" s="28"/>
      <c r="XL107" s="28"/>
      <c r="XM107" s="28"/>
      <c r="XN107" s="28"/>
      <c r="XO107" s="28"/>
      <c r="XP107" s="28"/>
      <c r="XQ107" s="28"/>
      <c r="XR107" s="28"/>
      <c r="XS107" s="28"/>
      <c r="XT107" s="28"/>
      <c r="XU107" s="28"/>
      <c r="XV107" s="28"/>
      <c r="XW107" s="28"/>
      <c r="XX107" s="28"/>
      <c r="XY107" s="28"/>
      <c r="XZ107" s="28"/>
      <c r="YA107" s="28"/>
      <c r="YB107" s="28"/>
      <c r="YC107" s="28"/>
      <c r="YD107" s="28"/>
      <c r="YE107" s="28"/>
      <c r="YF107" s="28"/>
      <c r="YG107" s="28"/>
      <c r="YH107" s="28"/>
      <c r="YI107" s="28"/>
      <c r="YJ107" s="28"/>
      <c r="YK107" s="28"/>
      <c r="YL107" s="28"/>
      <c r="YM107" s="28"/>
      <c r="YN107" s="28"/>
      <c r="YO107" s="28"/>
      <c r="YP107" s="28"/>
      <c r="YQ107" s="28"/>
      <c r="YR107" s="28"/>
      <c r="YS107" s="28"/>
      <c r="YT107" s="28"/>
      <c r="YU107" s="28"/>
      <c r="YV107" s="28"/>
      <c r="YW107" s="28"/>
      <c r="YX107" s="28"/>
      <c r="YY107" s="28"/>
      <c r="YZ107" s="28"/>
      <c r="ZA107" s="28"/>
      <c r="ZB107" s="28"/>
      <c r="ZC107" s="28"/>
      <c r="ZD107" s="28"/>
      <c r="ZE107" s="28"/>
      <c r="ZF107" s="28"/>
      <c r="ZG107" s="28"/>
      <c r="ZH107" s="28"/>
      <c r="ZI107" s="28"/>
      <c r="ZJ107" s="28"/>
      <c r="ZK107" s="28"/>
      <c r="ZL107" s="28"/>
      <c r="ZM107" s="28"/>
      <c r="ZN107" s="28"/>
      <c r="ZO107" s="28"/>
      <c r="ZP107" s="28"/>
      <c r="ZQ107" s="28"/>
      <c r="ZR107" s="28"/>
      <c r="ZS107" s="28"/>
      <c r="ZT107" s="28"/>
      <c r="ZU107" s="28"/>
      <c r="ZV107" s="28"/>
      <c r="ZW107" s="28"/>
      <c r="ZX107" s="28"/>
      <c r="ZY107" s="28"/>
      <c r="ZZ107" s="28"/>
      <c r="AAA107" s="28"/>
      <c r="AAB107" s="28"/>
      <c r="AAC107" s="28"/>
      <c r="AAD107" s="28"/>
      <c r="AAE107" s="28"/>
      <c r="AAF107" s="28"/>
      <c r="AAG107" s="28"/>
      <c r="AAH107" s="28"/>
      <c r="AAI107" s="28"/>
      <c r="AAJ107" s="28"/>
      <c r="AAK107" s="28"/>
      <c r="AAL107" s="28"/>
      <c r="AAM107" s="28"/>
      <c r="AAN107" s="28"/>
      <c r="AAO107" s="28"/>
      <c r="AAP107" s="28"/>
      <c r="AAQ107" s="28"/>
      <c r="AAR107" s="28"/>
      <c r="AAS107" s="28"/>
      <c r="AAT107" s="28"/>
      <c r="AAU107" s="28"/>
      <c r="AAV107" s="28"/>
      <c r="AAW107" s="28"/>
      <c r="AAX107" s="28"/>
      <c r="AAY107" s="28"/>
      <c r="AAZ107" s="28"/>
      <c r="ABA107" s="28"/>
      <c r="ABB107" s="31"/>
      <c r="ABC107" s="31"/>
      <c r="ABD107" s="31"/>
      <c r="ABE107" s="31"/>
      <c r="ABF107" s="31"/>
      <c r="ABG107" s="32"/>
      <c r="ABH107" s="32"/>
      <c r="ABI107" s="32"/>
      <c r="ABJ107" s="76"/>
      <c r="ABK107" s="28"/>
      <c r="ABO107" s="28"/>
      <c r="ABP107" s="28"/>
      <c r="ABQ107" s="32"/>
      <c r="ABR107" s="28"/>
      <c r="ABY107" s="76"/>
      <c r="ABZ107" s="28"/>
      <c r="ACG107" s="76"/>
      <c r="ACH107" s="28"/>
      <c r="ACO107" s="76"/>
      <c r="ACP107" s="28"/>
      <c r="ACW107" s="76"/>
      <c r="ACX107" s="28"/>
      <c r="ADE107" s="76"/>
      <c r="ADF107" s="28"/>
      <c r="ADM107" s="76"/>
      <c r="ADN107" s="28"/>
      <c r="ADU107" s="76"/>
      <c r="ADV107" s="28"/>
      <c r="AEC107" s="76"/>
    </row>
    <row r="108" spans="3:809" x14ac:dyDescent="0.3">
      <c r="C108" s="31"/>
      <c r="D108" s="32"/>
      <c r="E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  <c r="RV108" s="28"/>
      <c r="RW108" s="28"/>
      <c r="RX108" s="28"/>
      <c r="RY108" s="28"/>
      <c r="RZ108" s="28"/>
      <c r="SA108" s="28"/>
      <c r="SB108" s="28"/>
      <c r="SC108" s="28"/>
      <c r="SD108" s="28"/>
      <c r="SE108" s="28"/>
      <c r="SF108" s="28"/>
      <c r="SG108" s="28"/>
      <c r="SH108" s="28"/>
      <c r="SI108" s="28"/>
      <c r="SJ108" s="28"/>
      <c r="SK108" s="28"/>
      <c r="SL108" s="28"/>
      <c r="SM108" s="28"/>
      <c r="SN108" s="28"/>
      <c r="SO108" s="28"/>
      <c r="SP108" s="28"/>
      <c r="SQ108" s="28"/>
      <c r="SR108" s="28"/>
      <c r="SS108" s="28"/>
      <c r="ST108" s="28"/>
      <c r="SU108" s="28"/>
      <c r="SV108" s="28"/>
      <c r="SW108" s="28"/>
      <c r="SX108" s="28"/>
      <c r="SY108" s="28"/>
      <c r="SZ108" s="28"/>
      <c r="TA108" s="28"/>
      <c r="TB108" s="28"/>
      <c r="TC108" s="28"/>
      <c r="TD108" s="28"/>
      <c r="TE108" s="28"/>
      <c r="TF108" s="28"/>
      <c r="TG108" s="28"/>
      <c r="TH108" s="28"/>
      <c r="TI108" s="28"/>
      <c r="TJ108" s="28"/>
      <c r="TK108" s="28"/>
      <c r="TL108" s="28"/>
      <c r="TM108" s="28"/>
      <c r="TN108" s="28"/>
      <c r="TO108" s="28"/>
      <c r="TP108" s="28"/>
      <c r="TQ108" s="28"/>
      <c r="TR108" s="28"/>
      <c r="TS108" s="28"/>
      <c r="TT108" s="28"/>
      <c r="TU108" s="28"/>
      <c r="TV108" s="28"/>
      <c r="TW108" s="28"/>
      <c r="TX108" s="28"/>
      <c r="TY108" s="28"/>
      <c r="TZ108" s="28"/>
      <c r="UA108" s="28"/>
      <c r="UB108" s="28"/>
      <c r="UC108" s="28"/>
      <c r="UD108" s="28"/>
      <c r="UE108" s="28"/>
      <c r="UF108" s="28"/>
      <c r="UG108" s="28"/>
      <c r="UH108" s="28"/>
      <c r="UI108" s="28"/>
      <c r="UJ108" s="28"/>
      <c r="UK108" s="28"/>
      <c r="UL108" s="28"/>
      <c r="UM108" s="28"/>
      <c r="UN108" s="28"/>
      <c r="UO108" s="28"/>
      <c r="UP108" s="28"/>
      <c r="UQ108" s="28"/>
      <c r="UR108" s="28"/>
      <c r="US108" s="28"/>
      <c r="UT108" s="28"/>
      <c r="UU108" s="28"/>
      <c r="UV108" s="28"/>
      <c r="UW108" s="28"/>
      <c r="UX108" s="28"/>
      <c r="UY108" s="28"/>
      <c r="UZ108" s="28"/>
      <c r="VA108" s="28"/>
      <c r="VB108" s="28"/>
      <c r="VC108" s="28"/>
      <c r="VD108" s="28"/>
      <c r="VE108" s="28"/>
      <c r="VF108" s="28"/>
      <c r="VG108" s="28"/>
      <c r="VH108" s="28"/>
      <c r="VI108" s="28"/>
      <c r="VJ108" s="28"/>
      <c r="VK108" s="28"/>
      <c r="VL108" s="28"/>
      <c r="VM108" s="28"/>
      <c r="VN108" s="28"/>
      <c r="VO108" s="28"/>
      <c r="VP108" s="28"/>
      <c r="VQ108" s="28"/>
      <c r="VR108" s="28"/>
      <c r="VS108" s="28"/>
      <c r="VT108" s="28"/>
      <c r="VU108" s="28"/>
      <c r="VV108" s="28"/>
      <c r="VW108" s="28"/>
      <c r="VX108" s="28"/>
      <c r="VY108" s="28"/>
      <c r="VZ108" s="28"/>
      <c r="WA108" s="28"/>
      <c r="WB108" s="28"/>
      <c r="WC108" s="28"/>
      <c r="WD108" s="28"/>
      <c r="WE108" s="28"/>
      <c r="WF108" s="28"/>
      <c r="WG108" s="28"/>
      <c r="WH108" s="28"/>
      <c r="WI108" s="28"/>
      <c r="WJ108" s="28"/>
      <c r="WK108" s="28"/>
      <c r="WL108" s="28"/>
      <c r="WM108" s="28"/>
      <c r="WN108" s="28"/>
      <c r="WO108" s="28"/>
      <c r="WP108" s="28"/>
      <c r="WQ108" s="28"/>
      <c r="WR108" s="28"/>
      <c r="WS108" s="28"/>
      <c r="WT108" s="28"/>
      <c r="WU108" s="28"/>
      <c r="WV108" s="28"/>
      <c r="WW108" s="28"/>
      <c r="WX108" s="28"/>
      <c r="WY108" s="28"/>
      <c r="WZ108" s="28"/>
      <c r="XA108" s="28"/>
      <c r="XB108" s="28"/>
      <c r="XC108" s="28"/>
      <c r="XD108" s="28"/>
      <c r="XE108" s="28"/>
      <c r="XF108" s="28"/>
      <c r="XG108" s="28"/>
      <c r="XH108" s="28"/>
      <c r="XI108" s="28"/>
      <c r="XJ108" s="28"/>
      <c r="XK108" s="28"/>
      <c r="XL108" s="28"/>
      <c r="XM108" s="28"/>
      <c r="XN108" s="28"/>
      <c r="XO108" s="28"/>
      <c r="XP108" s="28"/>
      <c r="XQ108" s="28"/>
      <c r="XR108" s="28"/>
      <c r="XS108" s="28"/>
      <c r="XT108" s="28"/>
      <c r="XU108" s="28"/>
      <c r="XV108" s="28"/>
      <c r="XW108" s="28"/>
      <c r="XX108" s="28"/>
      <c r="XY108" s="28"/>
      <c r="XZ108" s="28"/>
      <c r="YA108" s="28"/>
      <c r="YB108" s="28"/>
      <c r="YC108" s="28"/>
      <c r="YD108" s="28"/>
      <c r="YE108" s="28"/>
      <c r="YF108" s="28"/>
      <c r="YG108" s="28"/>
      <c r="YH108" s="28"/>
      <c r="YI108" s="28"/>
      <c r="YJ108" s="28"/>
      <c r="YK108" s="28"/>
      <c r="YL108" s="28"/>
      <c r="YM108" s="28"/>
      <c r="YN108" s="28"/>
      <c r="YO108" s="28"/>
      <c r="YP108" s="28"/>
      <c r="YQ108" s="28"/>
      <c r="YR108" s="28"/>
      <c r="YS108" s="28"/>
      <c r="YT108" s="28"/>
      <c r="YU108" s="28"/>
      <c r="YV108" s="28"/>
      <c r="YW108" s="28"/>
      <c r="YX108" s="28"/>
      <c r="YY108" s="28"/>
      <c r="YZ108" s="28"/>
      <c r="ZA108" s="28"/>
      <c r="ZB108" s="28"/>
      <c r="ZC108" s="28"/>
      <c r="ZD108" s="28"/>
      <c r="ZE108" s="28"/>
      <c r="ZF108" s="28"/>
      <c r="ZG108" s="28"/>
      <c r="ZH108" s="28"/>
      <c r="ZI108" s="28"/>
      <c r="ZJ108" s="28"/>
      <c r="ZK108" s="28"/>
      <c r="ZL108" s="28"/>
      <c r="ZM108" s="28"/>
      <c r="ZN108" s="28"/>
      <c r="ZO108" s="28"/>
      <c r="ZP108" s="28"/>
      <c r="ZQ108" s="28"/>
      <c r="ZR108" s="28"/>
      <c r="ZS108" s="28"/>
      <c r="ZT108" s="28"/>
      <c r="ZU108" s="28"/>
      <c r="ZV108" s="28"/>
      <c r="ZW108" s="28"/>
      <c r="ZX108" s="28"/>
      <c r="ZY108" s="28"/>
      <c r="ZZ108" s="28"/>
      <c r="AAA108" s="28"/>
      <c r="AAB108" s="28"/>
      <c r="AAC108" s="28"/>
      <c r="AAD108" s="28"/>
      <c r="AAE108" s="28"/>
      <c r="AAF108" s="28"/>
      <c r="AAG108" s="28"/>
      <c r="AAH108" s="28"/>
      <c r="AAI108" s="28"/>
      <c r="AAJ108" s="28"/>
      <c r="AAK108" s="28"/>
      <c r="AAL108" s="28"/>
      <c r="AAM108" s="28"/>
      <c r="AAN108" s="28"/>
      <c r="AAO108" s="28"/>
      <c r="AAP108" s="28"/>
      <c r="AAQ108" s="28"/>
      <c r="AAR108" s="28"/>
      <c r="AAS108" s="28"/>
      <c r="AAT108" s="28"/>
      <c r="AAU108" s="28"/>
      <c r="AAV108" s="28"/>
      <c r="AAW108" s="28"/>
      <c r="AAX108" s="28"/>
      <c r="AAY108" s="28"/>
      <c r="AAZ108" s="28"/>
      <c r="ABA108" s="28"/>
      <c r="ABB108" s="31"/>
      <c r="ABC108" s="31"/>
      <c r="ABD108" s="31"/>
      <c r="ABE108" s="31"/>
      <c r="ABF108" s="31"/>
      <c r="ABG108" s="32"/>
      <c r="ABH108" s="32"/>
      <c r="ABI108" s="32"/>
      <c r="ABJ108" s="76"/>
      <c r="ABK108" s="28"/>
      <c r="ABO108" s="28"/>
      <c r="ABP108" s="28"/>
      <c r="ABQ108" s="32"/>
      <c r="ABR108" s="28"/>
      <c r="ABY108" s="76"/>
      <c r="ABZ108" s="28"/>
      <c r="ACG108" s="76"/>
      <c r="ACH108" s="28"/>
      <c r="ACO108" s="76"/>
      <c r="ACP108" s="28"/>
      <c r="ACW108" s="76"/>
      <c r="ACX108" s="28"/>
      <c r="ADE108" s="76"/>
      <c r="ADF108" s="28"/>
      <c r="ADM108" s="76"/>
      <c r="ADN108" s="28"/>
      <c r="ADU108" s="76"/>
      <c r="ADV108" s="28"/>
      <c r="AEC108" s="76"/>
    </row>
    <row r="109" spans="3:809" x14ac:dyDescent="0.3">
      <c r="C109" s="31"/>
      <c r="D109" s="32"/>
      <c r="E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  <c r="RV109" s="28"/>
      <c r="RW109" s="28"/>
      <c r="RX109" s="28"/>
      <c r="RY109" s="28"/>
      <c r="RZ109" s="28"/>
      <c r="SA109" s="28"/>
      <c r="SB109" s="28"/>
      <c r="SC109" s="28"/>
      <c r="SD109" s="28"/>
      <c r="SE109" s="28"/>
      <c r="SF109" s="28"/>
      <c r="SG109" s="28"/>
      <c r="SH109" s="28"/>
      <c r="SI109" s="28"/>
      <c r="SJ109" s="28"/>
      <c r="SK109" s="28"/>
      <c r="SL109" s="28"/>
      <c r="SM109" s="28"/>
      <c r="SN109" s="28"/>
      <c r="SO109" s="28"/>
      <c r="SP109" s="28"/>
      <c r="SQ109" s="28"/>
      <c r="SR109" s="28"/>
      <c r="SS109" s="28"/>
      <c r="ST109" s="28"/>
      <c r="SU109" s="28"/>
      <c r="SV109" s="28"/>
      <c r="SW109" s="28"/>
      <c r="SX109" s="28"/>
      <c r="SY109" s="28"/>
      <c r="SZ109" s="28"/>
      <c r="TA109" s="28"/>
      <c r="TB109" s="28"/>
      <c r="TC109" s="28"/>
      <c r="TD109" s="28"/>
      <c r="TE109" s="28"/>
      <c r="TF109" s="28"/>
      <c r="TG109" s="28"/>
      <c r="TH109" s="28"/>
      <c r="TI109" s="28"/>
      <c r="TJ109" s="28"/>
      <c r="TK109" s="28"/>
      <c r="TL109" s="28"/>
      <c r="TM109" s="28"/>
      <c r="TN109" s="28"/>
      <c r="TO109" s="28"/>
      <c r="TP109" s="28"/>
      <c r="TQ109" s="28"/>
      <c r="TR109" s="28"/>
      <c r="TS109" s="28"/>
      <c r="TT109" s="28"/>
      <c r="TU109" s="28"/>
      <c r="TV109" s="28"/>
      <c r="TW109" s="28"/>
      <c r="TX109" s="28"/>
      <c r="TY109" s="28"/>
      <c r="TZ109" s="28"/>
      <c r="UA109" s="28"/>
      <c r="UB109" s="28"/>
      <c r="UC109" s="28"/>
      <c r="UD109" s="28"/>
      <c r="UE109" s="28"/>
      <c r="UF109" s="28"/>
      <c r="UG109" s="28"/>
      <c r="UH109" s="28"/>
      <c r="UI109" s="28"/>
      <c r="UJ109" s="28"/>
      <c r="UK109" s="28"/>
      <c r="UL109" s="28"/>
      <c r="UM109" s="28"/>
      <c r="UN109" s="28"/>
      <c r="UO109" s="28"/>
      <c r="UP109" s="28"/>
      <c r="UQ109" s="28"/>
      <c r="UR109" s="28"/>
      <c r="US109" s="28"/>
      <c r="UT109" s="28"/>
      <c r="UU109" s="28"/>
      <c r="UV109" s="28"/>
      <c r="UW109" s="28"/>
      <c r="UX109" s="28"/>
      <c r="UY109" s="28"/>
      <c r="UZ109" s="28"/>
      <c r="VA109" s="28"/>
      <c r="VB109" s="28"/>
      <c r="VC109" s="28"/>
      <c r="VD109" s="28"/>
      <c r="VE109" s="28"/>
      <c r="VF109" s="28"/>
      <c r="VG109" s="28"/>
      <c r="VH109" s="28"/>
      <c r="VI109" s="28"/>
      <c r="VJ109" s="28"/>
      <c r="VK109" s="28"/>
      <c r="VL109" s="28"/>
      <c r="VM109" s="28"/>
      <c r="VN109" s="28"/>
      <c r="VO109" s="28"/>
      <c r="VP109" s="28"/>
      <c r="VQ109" s="28"/>
      <c r="VR109" s="28"/>
      <c r="VS109" s="28"/>
      <c r="VT109" s="28"/>
      <c r="VU109" s="28"/>
      <c r="VV109" s="28"/>
      <c r="VW109" s="28"/>
      <c r="VX109" s="28"/>
      <c r="VY109" s="28"/>
      <c r="VZ109" s="28"/>
      <c r="WA109" s="28"/>
      <c r="WB109" s="28"/>
      <c r="WC109" s="28"/>
      <c r="WD109" s="28"/>
      <c r="WE109" s="28"/>
      <c r="WF109" s="28"/>
      <c r="WG109" s="28"/>
      <c r="WH109" s="28"/>
      <c r="WI109" s="28"/>
      <c r="WJ109" s="28"/>
      <c r="WK109" s="28"/>
      <c r="WL109" s="28"/>
      <c r="WM109" s="28"/>
      <c r="WN109" s="28"/>
      <c r="WO109" s="28"/>
      <c r="WP109" s="28"/>
      <c r="WQ109" s="28"/>
      <c r="WR109" s="28"/>
      <c r="WS109" s="28"/>
      <c r="WT109" s="28"/>
      <c r="WU109" s="28"/>
      <c r="WV109" s="28"/>
      <c r="WW109" s="28"/>
      <c r="WX109" s="28"/>
      <c r="WY109" s="28"/>
      <c r="WZ109" s="28"/>
      <c r="XA109" s="28"/>
      <c r="XB109" s="28"/>
      <c r="XC109" s="28"/>
      <c r="XD109" s="28"/>
      <c r="XE109" s="28"/>
      <c r="XF109" s="28"/>
      <c r="XG109" s="28"/>
      <c r="XH109" s="28"/>
      <c r="XI109" s="28"/>
      <c r="XJ109" s="28"/>
      <c r="XK109" s="28"/>
      <c r="XL109" s="28"/>
      <c r="XM109" s="28"/>
      <c r="XN109" s="28"/>
      <c r="XO109" s="28"/>
      <c r="XP109" s="28"/>
      <c r="XQ109" s="28"/>
      <c r="XR109" s="28"/>
      <c r="XS109" s="28"/>
      <c r="XT109" s="28"/>
      <c r="XU109" s="28"/>
      <c r="XV109" s="28"/>
      <c r="XW109" s="28"/>
      <c r="XX109" s="28"/>
      <c r="XY109" s="28"/>
      <c r="XZ109" s="28"/>
      <c r="YA109" s="28"/>
      <c r="YB109" s="28"/>
      <c r="YC109" s="28"/>
      <c r="YD109" s="28"/>
      <c r="YE109" s="28"/>
      <c r="YF109" s="28"/>
      <c r="YG109" s="28"/>
      <c r="YH109" s="28"/>
      <c r="YI109" s="28"/>
      <c r="YJ109" s="28"/>
      <c r="YK109" s="28"/>
      <c r="YL109" s="28"/>
      <c r="YM109" s="28"/>
      <c r="YN109" s="28"/>
      <c r="YO109" s="28"/>
      <c r="YP109" s="28"/>
      <c r="YQ109" s="28"/>
      <c r="YR109" s="28"/>
      <c r="YS109" s="28"/>
      <c r="YT109" s="28"/>
      <c r="YU109" s="28"/>
      <c r="YV109" s="28"/>
      <c r="YW109" s="28"/>
      <c r="YX109" s="28"/>
      <c r="YY109" s="28"/>
      <c r="YZ109" s="28"/>
      <c r="ZA109" s="28"/>
      <c r="ZB109" s="28"/>
      <c r="ZC109" s="28"/>
      <c r="ZD109" s="28"/>
      <c r="ZE109" s="28"/>
      <c r="ZF109" s="28"/>
      <c r="ZG109" s="28"/>
      <c r="ZH109" s="28"/>
      <c r="ZI109" s="28"/>
      <c r="ZJ109" s="28"/>
      <c r="ZK109" s="28"/>
      <c r="ZL109" s="28"/>
      <c r="ZM109" s="28"/>
      <c r="ZN109" s="28"/>
      <c r="ZO109" s="28"/>
      <c r="ZP109" s="28"/>
      <c r="ZQ109" s="28"/>
      <c r="ZR109" s="28"/>
      <c r="ZS109" s="28"/>
      <c r="ZT109" s="28"/>
      <c r="ZU109" s="28"/>
      <c r="ZV109" s="28"/>
      <c r="ZW109" s="28"/>
      <c r="ZX109" s="28"/>
      <c r="ZY109" s="28"/>
      <c r="ZZ109" s="28"/>
      <c r="AAA109" s="28"/>
      <c r="AAB109" s="28"/>
      <c r="AAC109" s="28"/>
      <c r="AAD109" s="28"/>
      <c r="AAE109" s="28"/>
      <c r="AAF109" s="28"/>
      <c r="AAG109" s="28"/>
      <c r="AAH109" s="28"/>
      <c r="AAI109" s="28"/>
      <c r="AAJ109" s="28"/>
      <c r="AAK109" s="28"/>
      <c r="AAL109" s="28"/>
      <c r="AAM109" s="28"/>
      <c r="AAN109" s="28"/>
      <c r="AAO109" s="28"/>
      <c r="AAP109" s="28"/>
      <c r="AAQ109" s="28"/>
      <c r="AAR109" s="28"/>
      <c r="AAS109" s="28"/>
      <c r="AAT109" s="28"/>
      <c r="AAU109" s="28"/>
      <c r="AAV109" s="28"/>
      <c r="AAW109" s="28"/>
      <c r="AAX109" s="28"/>
      <c r="AAY109" s="28"/>
      <c r="AAZ109" s="28"/>
      <c r="ABA109" s="28"/>
      <c r="ABB109" s="31"/>
      <c r="ABC109" s="31"/>
      <c r="ABD109" s="31"/>
      <c r="ABE109" s="31"/>
      <c r="ABF109" s="31"/>
      <c r="ABG109" s="32"/>
      <c r="ABH109" s="32"/>
      <c r="ABI109" s="32"/>
      <c r="ABJ109" s="76"/>
      <c r="ABK109" s="28"/>
      <c r="ABO109" s="28"/>
      <c r="ABP109" s="28"/>
      <c r="ABQ109" s="32"/>
      <c r="ABR109" s="28"/>
      <c r="ABY109" s="76"/>
      <c r="ABZ109" s="28"/>
      <c r="ACG109" s="76"/>
      <c r="ACH109" s="28"/>
      <c r="ACO109" s="76"/>
      <c r="ACP109" s="28"/>
      <c r="ACW109" s="76"/>
      <c r="ACX109" s="28"/>
      <c r="ADE109" s="76"/>
      <c r="ADF109" s="28"/>
      <c r="ADM109" s="76"/>
      <c r="ADN109" s="28"/>
      <c r="ADU109" s="76"/>
      <c r="ADV109" s="28"/>
      <c r="AEC109" s="76"/>
    </row>
    <row r="110" spans="3:809" x14ac:dyDescent="0.3">
      <c r="C110" s="31"/>
      <c r="D110" s="32"/>
      <c r="E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31"/>
      <c r="ABC110" s="31"/>
      <c r="ABD110" s="31"/>
      <c r="ABE110" s="31"/>
      <c r="ABF110" s="31"/>
      <c r="ABG110" s="32"/>
      <c r="ABH110" s="32"/>
      <c r="ABI110" s="32"/>
      <c r="ABJ110" s="76"/>
      <c r="ABK110" s="28"/>
      <c r="ABO110" s="28"/>
      <c r="ABP110" s="28"/>
      <c r="ABQ110" s="32"/>
      <c r="ABR110" s="28"/>
      <c r="ABY110" s="76"/>
      <c r="ABZ110" s="28"/>
      <c r="ACG110" s="76"/>
      <c r="ACH110" s="28"/>
      <c r="ACO110" s="76"/>
      <c r="ACP110" s="28"/>
      <c r="ACW110" s="76"/>
      <c r="ACX110" s="28"/>
      <c r="ADE110" s="76"/>
      <c r="ADF110" s="28"/>
      <c r="ADM110" s="76"/>
      <c r="ADN110" s="28"/>
      <c r="ADU110" s="76"/>
      <c r="ADV110" s="28"/>
      <c r="AEC110" s="76"/>
    </row>
    <row r="111" spans="3:809" x14ac:dyDescent="0.3">
      <c r="C111" s="31"/>
      <c r="D111" s="32"/>
      <c r="E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31"/>
      <c r="ABC111" s="31"/>
      <c r="ABD111" s="31"/>
      <c r="ABE111" s="31"/>
      <c r="ABF111" s="31"/>
      <c r="ABG111" s="32"/>
      <c r="ABH111" s="32"/>
      <c r="ABI111" s="32"/>
      <c r="ABJ111" s="76"/>
      <c r="ABK111" s="28"/>
      <c r="ABO111" s="28"/>
      <c r="ABP111" s="28"/>
      <c r="ABQ111" s="32"/>
      <c r="ABR111" s="28"/>
      <c r="ABY111" s="76"/>
      <c r="ABZ111" s="28"/>
      <c r="ACG111" s="76"/>
      <c r="ACH111" s="28"/>
      <c r="ACO111" s="76"/>
      <c r="ACP111" s="28"/>
      <c r="ACW111" s="76"/>
      <c r="ACX111" s="28"/>
      <c r="ADE111" s="76"/>
      <c r="ADF111" s="28"/>
      <c r="ADM111" s="76"/>
      <c r="ADN111" s="28"/>
      <c r="ADU111" s="76"/>
      <c r="ADV111" s="28"/>
      <c r="AEC111" s="76"/>
    </row>
    <row r="112" spans="3:809" x14ac:dyDescent="0.3">
      <c r="C112" s="31"/>
      <c r="D112" s="32"/>
      <c r="E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  <c r="QR112" s="28"/>
      <c r="QS112" s="28"/>
      <c r="QT112" s="28"/>
      <c r="QU112" s="28"/>
      <c r="QV112" s="28"/>
      <c r="QW112" s="28"/>
      <c r="QX112" s="28"/>
      <c r="QY112" s="28"/>
      <c r="QZ112" s="28"/>
      <c r="RA112" s="28"/>
      <c r="RB112" s="28"/>
      <c r="RC112" s="28"/>
      <c r="RD112" s="28"/>
      <c r="RE112" s="28"/>
      <c r="RF112" s="28"/>
      <c r="RG112" s="28"/>
      <c r="RH112" s="28"/>
      <c r="RI112" s="28"/>
      <c r="RJ112" s="28"/>
      <c r="RK112" s="28"/>
      <c r="RL112" s="28"/>
      <c r="RM112" s="28"/>
      <c r="RN112" s="28"/>
      <c r="RO112" s="28"/>
      <c r="RP112" s="28"/>
      <c r="RQ112" s="28"/>
      <c r="RR112" s="28"/>
      <c r="RS112" s="28"/>
      <c r="RT112" s="28"/>
      <c r="RU112" s="28"/>
      <c r="RV112" s="28"/>
      <c r="RW112" s="28"/>
      <c r="RX112" s="28"/>
      <c r="RY112" s="28"/>
      <c r="RZ112" s="28"/>
      <c r="SA112" s="28"/>
      <c r="SB112" s="28"/>
      <c r="SC112" s="28"/>
      <c r="SD112" s="28"/>
      <c r="SE112" s="28"/>
      <c r="SF112" s="28"/>
      <c r="SG112" s="28"/>
      <c r="SH112" s="28"/>
      <c r="SI112" s="28"/>
      <c r="SJ112" s="28"/>
      <c r="SK112" s="28"/>
      <c r="SL112" s="28"/>
      <c r="SM112" s="28"/>
      <c r="SN112" s="28"/>
      <c r="SO112" s="28"/>
      <c r="SP112" s="28"/>
      <c r="SQ112" s="28"/>
      <c r="SR112" s="28"/>
      <c r="SS112" s="28"/>
      <c r="ST112" s="28"/>
      <c r="SU112" s="28"/>
      <c r="SV112" s="28"/>
      <c r="SW112" s="28"/>
      <c r="SX112" s="28"/>
      <c r="SY112" s="28"/>
      <c r="SZ112" s="28"/>
      <c r="TA112" s="28"/>
      <c r="TB112" s="28"/>
      <c r="TC112" s="28"/>
      <c r="TD112" s="28"/>
      <c r="TE112" s="28"/>
      <c r="TF112" s="28"/>
      <c r="TG112" s="28"/>
      <c r="TH112" s="28"/>
      <c r="TI112" s="28"/>
      <c r="TJ112" s="28"/>
      <c r="TK112" s="28"/>
      <c r="TL112" s="28"/>
      <c r="TM112" s="28"/>
      <c r="TN112" s="28"/>
      <c r="TO112" s="28"/>
      <c r="TP112" s="28"/>
      <c r="TQ112" s="28"/>
      <c r="TR112" s="28"/>
      <c r="TS112" s="28"/>
      <c r="TT112" s="28"/>
      <c r="TU112" s="28"/>
      <c r="TV112" s="28"/>
      <c r="TW112" s="28"/>
      <c r="TX112" s="28"/>
      <c r="TY112" s="28"/>
      <c r="TZ112" s="28"/>
      <c r="UA112" s="28"/>
      <c r="UB112" s="28"/>
      <c r="UC112" s="28"/>
      <c r="UD112" s="28"/>
      <c r="UE112" s="28"/>
      <c r="UF112" s="28"/>
      <c r="UG112" s="28"/>
      <c r="UH112" s="28"/>
      <c r="UI112" s="28"/>
      <c r="UJ112" s="28"/>
      <c r="UK112" s="28"/>
      <c r="UL112" s="28"/>
      <c r="UM112" s="28"/>
      <c r="UN112" s="28"/>
      <c r="UO112" s="28"/>
      <c r="UP112" s="28"/>
      <c r="UQ112" s="28"/>
      <c r="UR112" s="28"/>
      <c r="US112" s="28"/>
      <c r="UT112" s="28"/>
      <c r="UU112" s="28"/>
      <c r="UV112" s="28"/>
      <c r="UW112" s="28"/>
      <c r="UX112" s="28"/>
      <c r="UY112" s="28"/>
      <c r="UZ112" s="28"/>
      <c r="VA112" s="28"/>
      <c r="VB112" s="28"/>
      <c r="VC112" s="28"/>
      <c r="VD112" s="28"/>
      <c r="VE112" s="28"/>
      <c r="VF112" s="28"/>
      <c r="VG112" s="28"/>
      <c r="VH112" s="28"/>
      <c r="VI112" s="28"/>
      <c r="VJ112" s="28"/>
      <c r="VK112" s="28"/>
      <c r="VL112" s="28"/>
      <c r="VM112" s="28"/>
      <c r="VN112" s="28"/>
      <c r="VO112" s="28"/>
      <c r="VP112" s="28"/>
      <c r="VQ112" s="28"/>
      <c r="VR112" s="28"/>
      <c r="VS112" s="28"/>
      <c r="VT112" s="28"/>
      <c r="VU112" s="28"/>
      <c r="VV112" s="28"/>
      <c r="VW112" s="28"/>
      <c r="VX112" s="28"/>
      <c r="VY112" s="28"/>
      <c r="VZ112" s="28"/>
      <c r="WA112" s="28"/>
      <c r="WB112" s="28"/>
      <c r="WC112" s="28"/>
      <c r="WD112" s="28"/>
      <c r="WE112" s="28"/>
      <c r="WF112" s="28"/>
      <c r="WG112" s="28"/>
      <c r="WH112" s="28"/>
      <c r="WI112" s="28"/>
      <c r="WJ112" s="28"/>
      <c r="WK112" s="28"/>
      <c r="WL112" s="28"/>
      <c r="WM112" s="28"/>
      <c r="WN112" s="28"/>
      <c r="WO112" s="28"/>
      <c r="WP112" s="28"/>
      <c r="WQ112" s="28"/>
      <c r="WR112" s="28"/>
      <c r="WS112" s="28"/>
      <c r="WT112" s="28"/>
      <c r="WU112" s="28"/>
      <c r="WV112" s="28"/>
      <c r="WW112" s="28"/>
      <c r="WX112" s="28"/>
      <c r="WY112" s="28"/>
      <c r="WZ112" s="28"/>
      <c r="XA112" s="28"/>
      <c r="XB112" s="28"/>
      <c r="XC112" s="28"/>
      <c r="XD112" s="28"/>
      <c r="XE112" s="28"/>
      <c r="XF112" s="28"/>
      <c r="XG112" s="28"/>
      <c r="XH112" s="28"/>
      <c r="XI112" s="28"/>
      <c r="XJ112" s="28"/>
      <c r="XK112" s="28"/>
      <c r="XL112" s="28"/>
      <c r="XM112" s="28"/>
      <c r="XN112" s="28"/>
      <c r="XO112" s="28"/>
      <c r="XP112" s="28"/>
      <c r="XQ112" s="28"/>
      <c r="XR112" s="28"/>
      <c r="XS112" s="28"/>
      <c r="XT112" s="28"/>
      <c r="XU112" s="28"/>
      <c r="XV112" s="28"/>
      <c r="XW112" s="28"/>
      <c r="XX112" s="28"/>
      <c r="XY112" s="28"/>
      <c r="XZ112" s="28"/>
      <c r="YA112" s="28"/>
      <c r="YB112" s="28"/>
      <c r="YC112" s="28"/>
      <c r="YD112" s="28"/>
      <c r="YE112" s="28"/>
      <c r="YF112" s="28"/>
      <c r="YG112" s="28"/>
      <c r="YH112" s="28"/>
      <c r="YI112" s="28"/>
      <c r="YJ112" s="28"/>
      <c r="YK112" s="28"/>
      <c r="YL112" s="28"/>
      <c r="YM112" s="28"/>
      <c r="YN112" s="28"/>
      <c r="YO112" s="28"/>
      <c r="YP112" s="28"/>
      <c r="YQ112" s="28"/>
      <c r="YR112" s="28"/>
      <c r="YS112" s="28"/>
      <c r="YT112" s="28"/>
      <c r="YU112" s="28"/>
      <c r="YV112" s="28"/>
      <c r="YW112" s="28"/>
      <c r="YX112" s="28"/>
      <c r="YY112" s="28"/>
      <c r="YZ112" s="28"/>
      <c r="ZA112" s="28"/>
      <c r="ZB112" s="28"/>
      <c r="ZC112" s="28"/>
      <c r="ZD112" s="28"/>
      <c r="ZE112" s="28"/>
      <c r="ZF112" s="28"/>
      <c r="ZG112" s="28"/>
      <c r="ZH112" s="28"/>
      <c r="ZI112" s="28"/>
      <c r="ZJ112" s="28"/>
      <c r="ZK112" s="28"/>
      <c r="ZL112" s="28"/>
      <c r="ZM112" s="28"/>
      <c r="ZN112" s="28"/>
      <c r="ZO112" s="28"/>
      <c r="ZP112" s="28"/>
      <c r="ZQ112" s="28"/>
      <c r="ZR112" s="28"/>
      <c r="ZS112" s="28"/>
      <c r="ZT112" s="28"/>
      <c r="ZU112" s="28"/>
      <c r="ZV112" s="28"/>
      <c r="ZW112" s="28"/>
      <c r="ZX112" s="28"/>
      <c r="ZY112" s="28"/>
      <c r="ZZ112" s="28"/>
      <c r="AAA112" s="28"/>
      <c r="AAB112" s="28"/>
      <c r="AAC112" s="28"/>
      <c r="AAD112" s="28"/>
      <c r="AAE112" s="28"/>
      <c r="AAF112" s="28"/>
      <c r="AAG112" s="28"/>
      <c r="AAH112" s="28"/>
      <c r="AAI112" s="28"/>
      <c r="AAJ112" s="28"/>
      <c r="AAK112" s="28"/>
      <c r="AAL112" s="28"/>
      <c r="AAM112" s="28"/>
      <c r="AAN112" s="28"/>
      <c r="AAO112" s="28"/>
      <c r="AAP112" s="28"/>
      <c r="AAQ112" s="28"/>
      <c r="AAR112" s="28"/>
      <c r="AAS112" s="28"/>
      <c r="AAT112" s="28"/>
      <c r="AAU112" s="28"/>
      <c r="AAV112" s="28"/>
      <c r="AAW112" s="28"/>
      <c r="AAX112" s="28"/>
      <c r="AAY112" s="28"/>
      <c r="AAZ112" s="28"/>
      <c r="ABA112" s="28"/>
      <c r="ABB112" s="31"/>
      <c r="ABC112" s="31"/>
      <c r="ABD112" s="31"/>
      <c r="ABE112" s="31"/>
      <c r="ABF112" s="31"/>
      <c r="ABG112" s="32"/>
      <c r="ABH112" s="32"/>
      <c r="ABI112" s="32"/>
      <c r="ABJ112" s="76"/>
      <c r="ABK112" s="28"/>
      <c r="ABO112" s="28"/>
      <c r="ABP112" s="28"/>
      <c r="ABQ112" s="32"/>
      <c r="ABR112" s="28"/>
      <c r="ABY112" s="76"/>
      <c r="ABZ112" s="28"/>
      <c r="ACG112" s="76"/>
      <c r="ACH112" s="28"/>
      <c r="ACO112" s="76"/>
      <c r="ACP112" s="28"/>
      <c r="ACW112" s="76"/>
      <c r="ACX112" s="28"/>
      <c r="ADE112" s="76"/>
      <c r="ADF112" s="28"/>
      <c r="ADM112" s="76"/>
      <c r="ADN112" s="28"/>
      <c r="ADU112" s="76"/>
      <c r="ADV112" s="28"/>
      <c r="AEC112" s="76"/>
    </row>
    <row r="113" spans="3:809" x14ac:dyDescent="0.3">
      <c r="C113" s="31"/>
      <c r="D113" s="32"/>
      <c r="E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  <c r="QR113" s="28"/>
      <c r="QS113" s="28"/>
      <c r="QT113" s="28"/>
      <c r="QU113" s="28"/>
      <c r="QV113" s="28"/>
      <c r="QW113" s="28"/>
      <c r="QX113" s="28"/>
      <c r="QY113" s="28"/>
      <c r="QZ113" s="28"/>
      <c r="RA113" s="28"/>
      <c r="RB113" s="28"/>
      <c r="RC113" s="28"/>
      <c r="RD113" s="28"/>
      <c r="RE113" s="28"/>
      <c r="RF113" s="28"/>
      <c r="RG113" s="28"/>
      <c r="RH113" s="28"/>
      <c r="RI113" s="28"/>
      <c r="RJ113" s="28"/>
      <c r="RK113" s="28"/>
      <c r="RL113" s="28"/>
      <c r="RM113" s="28"/>
      <c r="RN113" s="28"/>
      <c r="RO113" s="28"/>
      <c r="RP113" s="28"/>
      <c r="RQ113" s="28"/>
      <c r="RR113" s="28"/>
      <c r="RS113" s="28"/>
      <c r="RT113" s="28"/>
      <c r="RU113" s="28"/>
      <c r="RV113" s="28"/>
      <c r="RW113" s="28"/>
      <c r="RX113" s="28"/>
      <c r="RY113" s="28"/>
      <c r="RZ113" s="28"/>
      <c r="SA113" s="28"/>
      <c r="SB113" s="28"/>
      <c r="SC113" s="28"/>
      <c r="SD113" s="28"/>
      <c r="SE113" s="28"/>
      <c r="SF113" s="28"/>
      <c r="SG113" s="28"/>
      <c r="SH113" s="28"/>
      <c r="SI113" s="28"/>
      <c r="SJ113" s="28"/>
      <c r="SK113" s="28"/>
      <c r="SL113" s="28"/>
      <c r="SM113" s="28"/>
      <c r="SN113" s="28"/>
      <c r="SO113" s="28"/>
      <c r="SP113" s="28"/>
      <c r="SQ113" s="28"/>
      <c r="SR113" s="28"/>
      <c r="SS113" s="28"/>
      <c r="ST113" s="28"/>
      <c r="SU113" s="28"/>
      <c r="SV113" s="28"/>
      <c r="SW113" s="28"/>
      <c r="SX113" s="28"/>
      <c r="SY113" s="28"/>
      <c r="SZ113" s="28"/>
      <c r="TA113" s="28"/>
      <c r="TB113" s="28"/>
      <c r="TC113" s="28"/>
      <c r="TD113" s="28"/>
      <c r="TE113" s="28"/>
      <c r="TF113" s="28"/>
      <c r="TG113" s="28"/>
      <c r="TH113" s="28"/>
      <c r="TI113" s="28"/>
      <c r="TJ113" s="28"/>
      <c r="TK113" s="28"/>
      <c r="TL113" s="28"/>
      <c r="TM113" s="28"/>
      <c r="TN113" s="28"/>
      <c r="TO113" s="28"/>
      <c r="TP113" s="28"/>
      <c r="TQ113" s="28"/>
      <c r="TR113" s="28"/>
      <c r="TS113" s="28"/>
      <c r="TT113" s="28"/>
      <c r="TU113" s="28"/>
      <c r="TV113" s="28"/>
      <c r="TW113" s="28"/>
      <c r="TX113" s="28"/>
      <c r="TY113" s="28"/>
      <c r="TZ113" s="28"/>
      <c r="UA113" s="28"/>
      <c r="UB113" s="28"/>
      <c r="UC113" s="28"/>
      <c r="UD113" s="28"/>
      <c r="UE113" s="28"/>
      <c r="UF113" s="28"/>
      <c r="UG113" s="28"/>
      <c r="UH113" s="28"/>
      <c r="UI113" s="28"/>
      <c r="UJ113" s="28"/>
      <c r="UK113" s="28"/>
      <c r="UL113" s="28"/>
      <c r="UM113" s="28"/>
      <c r="UN113" s="28"/>
      <c r="UO113" s="28"/>
      <c r="UP113" s="28"/>
      <c r="UQ113" s="28"/>
      <c r="UR113" s="28"/>
      <c r="US113" s="28"/>
      <c r="UT113" s="28"/>
      <c r="UU113" s="28"/>
      <c r="UV113" s="28"/>
      <c r="UW113" s="28"/>
      <c r="UX113" s="28"/>
      <c r="UY113" s="28"/>
      <c r="UZ113" s="28"/>
      <c r="VA113" s="28"/>
      <c r="VB113" s="28"/>
      <c r="VC113" s="28"/>
      <c r="VD113" s="28"/>
      <c r="VE113" s="28"/>
      <c r="VF113" s="28"/>
      <c r="VG113" s="28"/>
      <c r="VH113" s="28"/>
      <c r="VI113" s="28"/>
      <c r="VJ113" s="28"/>
      <c r="VK113" s="28"/>
      <c r="VL113" s="28"/>
      <c r="VM113" s="28"/>
      <c r="VN113" s="28"/>
      <c r="VO113" s="28"/>
      <c r="VP113" s="28"/>
      <c r="VQ113" s="28"/>
      <c r="VR113" s="28"/>
      <c r="VS113" s="28"/>
      <c r="VT113" s="28"/>
      <c r="VU113" s="28"/>
      <c r="VV113" s="28"/>
      <c r="VW113" s="28"/>
      <c r="VX113" s="28"/>
      <c r="VY113" s="28"/>
      <c r="VZ113" s="28"/>
      <c r="WA113" s="28"/>
      <c r="WB113" s="28"/>
      <c r="WC113" s="28"/>
      <c r="WD113" s="28"/>
      <c r="WE113" s="28"/>
      <c r="WF113" s="28"/>
      <c r="WG113" s="28"/>
      <c r="WH113" s="28"/>
      <c r="WI113" s="28"/>
      <c r="WJ113" s="28"/>
      <c r="WK113" s="28"/>
      <c r="WL113" s="28"/>
      <c r="WM113" s="28"/>
      <c r="WN113" s="28"/>
      <c r="WO113" s="28"/>
      <c r="WP113" s="28"/>
      <c r="WQ113" s="28"/>
      <c r="WR113" s="28"/>
      <c r="WS113" s="28"/>
      <c r="WT113" s="28"/>
      <c r="WU113" s="28"/>
      <c r="WV113" s="28"/>
      <c r="WW113" s="28"/>
      <c r="WX113" s="28"/>
      <c r="WY113" s="28"/>
      <c r="WZ113" s="28"/>
      <c r="XA113" s="28"/>
      <c r="XB113" s="28"/>
      <c r="XC113" s="28"/>
      <c r="XD113" s="28"/>
      <c r="XE113" s="28"/>
      <c r="XF113" s="28"/>
      <c r="XG113" s="28"/>
      <c r="XH113" s="28"/>
      <c r="XI113" s="28"/>
      <c r="XJ113" s="28"/>
      <c r="XK113" s="28"/>
      <c r="XL113" s="28"/>
      <c r="XM113" s="28"/>
      <c r="XN113" s="28"/>
      <c r="XO113" s="28"/>
      <c r="XP113" s="28"/>
      <c r="XQ113" s="28"/>
      <c r="XR113" s="28"/>
      <c r="XS113" s="28"/>
      <c r="XT113" s="28"/>
      <c r="XU113" s="28"/>
      <c r="XV113" s="28"/>
      <c r="XW113" s="28"/>
      <c r="XX113" s="28"/>
      <c r="XY113" s="28"/>
      <c r="XZ113" s="28"/>
      <c r="YA113" s="28"/>
      <c r="YB113" s="28"/>
      <c r="YC113" s="28"/>
      <c r="YD113" s="28"/>
      <c r="YE113" s="28"/>
      <c r="YF113" s="28"/>
      <c r="YG113" s="28"/>
      <c r="YH113" s="28"/>
      <c r="YI113" s="28"/>
      <c r="YJ113" s="28"/>
      <c r="YK113" s="28"/>
      <c r="YL113" s="28"/>
      <c r="YM113" s="28"/>
      <c r="YN113" s="28"/>
      <c r="YO113" s="28"/>
      <c r="YP113" s="28"/>
      <c r="YQ113" s="28"/>
      <c r="YR113" s="28"/>
      <c r="YS113" s="28"/>
      <c r="YT113" s="28"/>
      <c r="YU113" s="28"/>
      <c r="YV113" s="28"/>
      <c r="YW113" s="28"/>
      <c r="YX113" s="28"/>
      <c r="YY113" s="28"/>
      <c r="YZ113" s="28"/>
      <c r="ZA113" s="28"/>
      <c r="ZB113" s="28"/>
      <c r="ZC113" s="28"/>
      <c r="ZD113" s="28"/>
      <c r="ZE113" s="28"/>
      <c r="ZF113" s="28"/>
      <c r="ZG113" s="28"/>
      <c r="ZH113" s="28"/>
      <c r="ZI113" s="28"/>
      <c r="ZJ113" s="28"/>
      <c r="ZK113" s="28"/>
      <c r="ZL113" s="28"/>
      <c r="ZM113" s="28"/>
      <c r="ZN113" s="28"/>
      <c r="ZO113" s="28"/>
      <c r="ZP113" s="28"/>
      <c r="ZQ113" s="28"/>
      <c r="ZR113" s="28"/>
      <c r="ZS113" s="28"/>
      <c r="ZT113" s="28"/>
      <c r="ZU113" s="28"/>
      <c r="ZV113" s="28"/>
      <c r="ZW113" s="28"/>
      <c r="ZX113" s="28"/>
      <c r="ZY113" s="28"/>
      <c r="ZZ113" s="28"/>
      <c r="AAA113" s="28"/>
      <c r="AAB113" s="28"/>
      <c r="AAC113" s="28"/>
      <c r="AAD113" s="28"/>
      <c r="AAE113" s="28"/>
      <c r="AAF113" s="28"/>
      <c r="AAG113" s="28"/>
      <c r="AAH113" s="28"/>
      <c r="AAI113" s="28"/>
      <c r="AAJ113" s="28"/>
      <c r="AAK113" s="28"/>
      <c r="AAL113" s="28"/>
      <c r="AAM113" s="28"/>
      <c r="AAN113" s="28"/>
      <c r="AAO113" s="28"/>
      <c r="AAP113" s="28"/>
      <c r="AAQ113" s="28"/>
      <c r="AAR113" s="28"/>
      <c r="AAS113" s="28"/>
      <c r="AAT113" s="28"/>
      <c r="AAU113" s="28"/>
      <c r="AAV113" s="28"/>
      <c r="AAW113" s="28"/>
      <c r="AAX113" s="28"/>
      <c r="AAY113" s="28"/>
      <c r="AAZ113" s="28"/>
      <c r="ABA113" s="28"/>
      <c r="ABB113" s="31"/>
      <c r="ABC113" s="31"/>
      <c r="ABD113" s="31"/>
      <c r="ABE113" s="31"/>
      <c r="ABF113" s="31"/>
      <c r="ABG113" s="32"/>
      <c r="ABH113" s="32"/>
      <c r="ABI113" s="32"/>
      <c r="ABJ113" s="76"/>
      <c r="ABK113" s="28"/>
      <c r="ABO113" s="28"/>
      <c r="ABP113" s="28"/>
      <c r="ABQ113" s="32"/>
      <c r="ABR113" s="28"/>
      <c r="ABY113" s="76"/>
      <c r="ABZ113" s="28"/>
      <c r="ACG113" s="76"/>
      <c r="ACH113" s="28"/>
      <c r="ACO113" s="76"/>
      <c r="ACP113" s="28"/>
      <c r="ACW113" s="76"/>
      <c r="ACX113" s="28"/>
      <c r="ADE113" s="76"/>
      <c r="ADF113" s="28"/>
      <c r="ADM113" s="76"/>
      <c r="ADN113" s="28"/>
      <c r="ADU113" s="76"/>
      <c r="ADV113" s="28"/>
      <c r="AEC113" s="76"/>
    </row>
    <row r="114" spans="3:809" x14ac:dyDescent="0.3">
      <c r="C114" s="31"/>
      <c r="D114" s="32"/>
      <c r="E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  <c r="QR114" s="28"/>
      <c r="QS114" s="28"/>
      <c r="QT114" s="28"/>
      <c r="QU114" s="28"/>
      <c r="QV114" s="28"/>
      <c r="QW114" s="28"/>
      <c r="QX114" s="28"/>
      <c r="QY114" s="28"/>
      <c r="QZ114" s="28"/>
      <c r="RA114" s="28"/>
      <c r="RB114" s="28"/>
      <c r="RC114" s="28"/>
      <c r="RD114" s="28"/>
      <c r="RE114" s="28"/>
      <c r="RF114" s="28"/>
      <c r="RG114" s="28"/>
      <c r="RH114" s="28"/>
      <c r="RI114" s="28"/>
      <c r="RJ114" s="28"/>
      <c r="RK114" s="28"/>
      <c r="RL114" s="28"/>
      <c r="RM114" s="28"/>
      <c r="RN114" s="28"/>
      <c r="RO114" s="28"/>
      <c r="RP114" s="28"/>
      <c r="RQ114" s="28"/>
      <c r="RR114" s="28"/>
      <c r="RS114" s="28"/>
      <c r="RT114" s="28"/>
      <c r="RU114" s="28"/>
      <c r="RV114" s="28"/>
      <c r="RW114" s="28"/>
      <c r="RX114" s="28"/>
      <c r="RY114" s="28"/>
      <c r="RZ114" s="28"/>
      <c r="SA114" s="28"/>
      <c r="SB114" s="28"/>
      <c r="SC114" s="28"/>
      <c r="SD114" s="28"/>
      <c r="SE114" s="28"/>
      <c r="SF114" s="28"/>
      <c r="SG114" s="28"/>
      <c r="SH114" s="28"/>
      <c r="SI114" s="28"/>
      <c r="SJ114" s="28"/>
      <c r="SK114" s="28"/>
      <c r="SL114" s="28"/>
      <c r="SM114" s="28"/>
      <c r="SN114" s="28"/>
      <c r="SO114" s="28"/>
      <c r="SP114" s="28"/>
      <c r="SQ114" s="28"/>
      <c r="SR114" s="28"/>
      <c r="SS114" s="28"/>
      <c r="ST114" s="28"/>
      <c r="SU114" s="28"/>
      <c r="SV114" s="28"/>
      <c r="SW114" s="28"/>
      <c r="SX114" s="28"/>
      <c r="SY114" s="28"/>
      <c r="SZ114" s="28"/>
      <c r="TA114" s="28"/>
      <c r="TB114" s="28"/>
      <c r="TC114" s="28"/>
      <c r="TD114" s="28"/>
      <c r="TE114" s="28"/>
      <c r="TF114" s="28"/>
      <c r="TG114" s="28"/>
      <c r="TH114" s="28"/>
      <c r="TI114" s="28"/>
      <c r="TJ114" s="28"/>
      <c r="TK114" s="28"/>
      <c r="TL114" s="28"/>
      <c r="TM114" s="28"/>
      <c r="TN114" s="28"/>
      <c r="TO114" s="28"/>
      <c r="TP114" s="28"/>
      <c r="TQ114" s="28"/>
      <c r="TR114" s="28"/>
      <c r="TS114" s="28"/>
      <c r="TT114" s="28"/>
      <c r="TU114" s="28"/>
      <c r="TV114" s="28"/>
      <c r="TW114" s="28"/>
      <c r="TX114" s="28"/>
      <c r="TY114" s="28"/>
      <c r="TZ114" s="28"/>
      <c r="UA114" s="28"/>
      <c r="UB114" s="28"/>
      <c r="UC114" s="28"/>
      <c r="UD114" s="28"/>
      <c r="UE114" s="28"/>
      <c r="UF114" s="28"/>
      <c r="UG114" s="28"/>
      <c r="UH114" s="28"/>
      <c r="UI114" s="28"/>
      <c r="UJ114" s="28"/>
      <c r="UK114" s="28"/>
      <c r="UL114" s="28"/>
      <c r="UM114" s="28"/>
      <c r="UN114" s="28"/>
      <c r="UO114" s="28"/>
      <c r="UP114" s="28"/>
      <c r="UQ114" s="28"/>
      <c r="UR114" s="28"/>
      <c r="US114" s="28"/>
      <c r="UT114" s="28"/>
      <c r="UU114" s="28"/>
      <c r="UV114" s="28"/>
      <c r="UW114" s="28"/>
      <c r="UX114" s="28"/>
      <c r="UY114" s="28"/>
      <c r="UZ114" s="28"/>
      <c r="VA114" s="28"/>
      <c r="VB114" s="28"/>
      <c r="VC114" s="28"/>
      <c r="VD114" s="28"/>
      <c r="VE114" s="28"/>
      <c r="VF114" s="28"/>
      <c r="VG114" s="28"/>
      <c r="VH114" s="28"/>
      <c r="VI114" s="28"/>
      <c r="VJ114" s="28"/>
      <c r="VK114" s="28"/>
      <c r="VL114" s="28"/>
      <c r="VM114" s="28"/>
      <c r="VN114" s="28"/>
      <c r="VO114" s="28"/>
      <c r="VP114" s="28"/>
      <c r="VQ114" s="28"/>
      <c r="VR114" s="28"/>
      <c r="VS114" s="28"/>
      <c r="VT114" s="28"/>
      <c r="VU114" s="28"/>
      <c r="VV114" s="28"/>
      <c r="VW114" s="28"/>
      <c r="VX114" s="28"/>
      <c r="VY114" s="28"/>
      <c r="VZ114" s="28"/>
      <c r="WA114" s="28"/>
      <c r="WB114" s="28"/>
      <c r="WC114" s="28"/>
      <c r="WD114" s="28"/>
      <c r="WE114" s="28"/>
      <c r="WF114" s="28"/>
      <c r="WG114" s="28"/>
      <c r="WH114" s="28"/>
      <c r="WI114" s="28"/>
      <c r="WJ114" s="28"/>
      <c r="WK114" s="28"/>
      <c r="WL114" s="28"/>
      <c r="WM114" s="28"/>
      <c r="WN114" s="28"/>
      <c r="WO114" s="28"/>
      <c r="WP114" s="28"/>
      <c r="WQ114" s="28"/>
      <c r="WR114" s="28"/>
      <c r="WS114" s="28"/>
      <c r="WT114" s="28"/>
      <c r="WU114" s="28"/>
      <c r="WV114" s="28"/>
      <c r="WW114" s="28"/>
      <c r="WX114" s="28"/>
      <c r="WY114" s="28"/>
      <c r="WZ114" s="28"/>
      <c r="XA114" s="28"/>
      <c r="XB114" s="28"/>
      <c r="XC114" s="28"/>
      <c r="XD114" s="28"/>
      <c r="XE114" s="28"/>
      <c r="XF114" s="28"/>
      <c r="XG114" s="28"/>
      <c r="XH114" s="28"/>
      <c r="XI114" s="28"/>
      <c r="XJ114" s="28"/>
      <c r="XK114" s="28"/>
      <c r="XL114" s="28"/>
      <c r="XM114" s="28"/>
      <c r="XN114" s="28"/>
      <c r="XO114" s="28"/>
      <c r="XP114" s="28"/>
      <c r="XQ114" s="28"/>
      <c r="XR114" s="28"/>
      <c r="XS114" s="28"/>
      <c r="XT114" s="28"/>
      <c r="XU114" s="28"/>
      <c r="XV114" s="28"/>
      <c r="XW114" s="28"/>
      <c r="XX114" s="28"/>
      <c r="XY114" s="28"/>
      <c r="XZ114" s="28"/>
      <c r="YA114" s="28"/>
      <c r="YB114" s="28"/>
      <c r="YC114" s="28"/>
      <c r="YD114" s="28"/>
      <c r="YE114" s="28"/>
      <c r="YF114" s="28"/>
      <c r="YG114" s="28"/>
      <c r="YH114" s="28"/>
      <c r="YI114" s="28"/>
      <c r="YJ114" s="28"/>
      <c r="YK114" s="28"/>
      <c r="YL114" s="28"/>
      <c r="YM114" s="28"/>
      <c r="YN114" s="28"/>
      <c r="YO114" s="28"/>
      <c r="YP114" s="28"/>
      <c r="YQ114" s="28"/>
      <c r="YR114" s="28"/>
      <c r="YS114" s="28"/>
      <c r="YT114" s="28"/>
      <c r="YU114" s="28"/>
      <c r="YV114" s="28"/>
      <c r="YW114" s="28"/>
      <c r="YX114" s="28"/>
      <c r="YY114" s="28"/>
      <c r="YZ114" s="28"/>
      <c r="ZA114" s="28"/>
      <c r="ZB114" s="28"/>
      <c r="ZC114" s="28"/>
      <c r="ZD114" s="28"/>
      <c r="ZE114" s="28"/>
      <c r="ZF114" s="28"/>
      <c r="ZG114" s="28"/>
      <c r="ZH114" s="28"/>
      <c r="ZI114" s="28"/>
      <c r="ZJ114" s="28"/>
      <c r="ZK114" s="28"/>
      <c r="ZL114" s="28"/>
      <c r="ZM114" s="28"/>
      <c r="ZN114" s="28"/>
      <c r="ZO114" s="28"/>
      <c r="ZP114" s="28"/>
      <c r="ZQ114" s="28"/>
      <c r="ZR114" s="28"/>
      <c r="ZS114" s="28"/>
      <c r="ZT114" s="28"/>
      <c r="ZU114" s="28"/>
      <c r="ZV114" s="28"/>
      <c r="ZW114" s="28"/>
      <c r="ZX114" s="28"/>
      <c r="ZY114" s="28"/>
      <c r="ZZ114" s="28"/>
      <c r="AAA114" s="28"/>
      <c r="AAB114" s="28"/>
      <c r="AAC114" s="28"/>
      <c r="AAD114" s="28"/>
      <c r="AAE114" s="28"/>
      <c r="AAF114" s="28"/>
      <c r="AAG114" s="28"/>
      <c r="AAH114" s="28"/>
      <c r="AAI114" s="28"/>
      <c r="AAJ114" s="28"/>
      <c r="AAK114" s="28"/>
      <c r="AAL114" s="28"/>
      <c r="AAM114" s="28"/>
      <c r="AAN114" s="28"/>
      <c r="AAO114" s="28"/>
      <c r="AAP114" s="28"/>
      <c r="AAQ114" s="28"/>
      <c r="AAR114" s="28"/>
      <c r="AAS114" s="28"/>
      <c r="AAT114" s="28"/>
      <c r="AAU114" s="28"/>
      <c r="AAV114" s="28"/>
      <c r="AAW114" s="28"/>
      <c r="AAX114" s="28"/>
      <c r="AAY114" s="28"/>
      <c r="AAZ114" s="28"/>
      <c r="ABA114" s="28"/>
      <c r="ABB114" s="31"/>
      <c r="ABC114" s="31"/>
      <c r="ABD114" s="31"/>
      <c r="ABE114" s="31"/>
      <c r="ABF114" s="31"/>
      <c r="ABG114" s="32"/>
      <c r="ABH114" s="32"/>
      <c r="ABI114" s="32"/>
      <c r="ABJ114" s="76"/>
      <c r="ABK114" s="28"/>
      <c r="ABO114" s="28"/>
      <c r="ABP114" s="28"/>
      <c r="ABQ114" s="32"/>
      <c r="ABR114" s="28"/>
      <c r="ABY114" s="76"/>
      <c r="ABZ114" s="28"/>
      <c r="ACG114" s="76"/>
      <c r="ACH114" s="28"/>
      <c r="ACO114" s="76"/>
      <c r="ACP114" s="28"/>
      <c r="ACW114" s="76"/>
      <c r="ACX114" s="28"/>
      <c r="ADE114" s="76"/>
      <c r="ADF114" s="28"/>
      <c r="ADM114" s="76"/>
      <c r="ADN114" s="28"/>
      <c r="ADU114" s="76"/>
      <c r="ADV114" s="28"/>
      <c r="AEC114" s="76"/>
    </row>
    <row r="115" spans="3:809" x14ac:dyDescent="0.3">
      <c r="C115" s="31"/>
      <c r="D115" s="32"/>
      <c r="E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  <c r="QR115" s="28"/>
      <c r="QS115" s="28"/>
      <c r="QT115" s="28"/>
      <c r="QU115" s="28"/>
      <c r="QV115" s="28"/>
      <c r="QW115" s="28"/>
      <c r="QX115" s="28"/>
      <c r="QY115" s="28"/>
      <c r="QZ115" s="28"/>
      <c r="RA115" s="28"/>
      <c r="RB115" s="28"/>
      <c r="RC115" s="28"/>
      <c r="RD115" s="28"/>
      <c r="RE115" s="28"/>
      <c r="RF115" s="28"/>
      <c r="RG115" s="28"/>
      <c r="RH115" s="28"/>
      <c r="RI115" s="28"/>
      <c r="RJ115" s="28"/>
      <c r="RK115" s="28"/>
      <c r="RL115" s="28"/>
      <c r="RM115" s="28"/>
      <c r="RN115" s="28"/>
      <c r="RO115" s="28"/>
      <c r="RP115" s="28"/>
      <c r="RQ115" s="28"/>
      <c r="RR115" s="28"/>
      <c r="RS115" s="28"/>
      <c r="RT115" s="28"/>
      <c r="RU115" s="28"/>
      <c r="RV115" s="28"/>
      <c r="RW115" s="28"/>
      <c r="RX115" s="28"/>
      <c r="RY115" s="28"/>
      <c r="RZ115" s="28"/>
      <c r="SA115" s="28"/>
      <c r="SB115" s="28"/>
      <c r="SC115" s="28"/>
      <c r="SD115" s="28"/>
      <c r="SE115" s="28"/>
      <c r="SF115" s="28"/>
      <c r="SG115" s="28"/>
      <c r="SH115" s="28"/>
      <c r="SI115" s="28"/>
      <c r="SJ115" s="28"/>
      <c r="SK115" s="28"/>
      <c r="SL115" s="28"/>
      <c r="SM115" s="28"/>
      <c r="SN115" s="28"/>
      <c r="SO115" s="28"/>
      <c r="SP115" s="28"/>
      <c r="SQ115" s="28"/>
      <c r="SR115" s="28"/>
      <c r="SS115" s="28"/>
      <c r="ST115" s="28"/>
      <c r="SU115" s="28"/>
      <c r="SV115" s="28"/>
      <c r="SW115" s="28"/>
      <c r="SX115" s="28"/>
      <c r="SY115" s="28"/>
      <c r="SZ115" s="28"/>
      <c r="TA115" s="28"/>
      <c r="TB115" s="28"/>
      <c r="TC115" s="28"/>
      <c r="TD115" s="28"/>
      <c r="TE115" s="28"/>
      <c r="TF115" s="28"/>
      <c r="TG115" s="28"/>
      <c r="TH115" s="28"/>
      <c r="TI115" s="28"/>
      <c r="TJ115" s="28"/>
      <c r="TK115" s="28"/>
      <c r="TL115" s="28"/>
      <c r="TM115" s="28"/>
      <c r="TN115" s="28"/>
      <c r="TO115" s="28"/>
      <c r="TP115" s="28"/>
      <c r="TQ115" s="28"/>
      <c r="TR115" s="28"/>
      <c r="TS115" s="28"/>
      <c r="TT115" s="28"/>
      <c r="TU115" s="28"/>
      <c r="TV115" s="28"/>
      <c r="TW115" s="28"/>
      <c r="TX115" s="28"/>
      <c r="TY115" s="28"/>
      <c r="TZ115" s="28"/>
      <c r="UA115" s="28"/>
      <c r="UB115" s="28"/>
      <c r="UC115" s="28"/>
      <c r="UD115" s="28"/>
      <c r="UE115" s="28"/>
      <c r="UF115" s="28"/>
      <c r="UG115" s="28"/>
      <c r="UH115" s="28"/>
      <c r="UI115" s="28"/>
      <c r="UJ115" s="28"/>
      <c r="UK115" s="28"/>
      <c r="UL115" s="28"/>
      <c r="UM115" s="28"/>
      <c r="UN115" s="28"/>
      <c r="UO115" s="28"/>
      <c r="UP115" s="28"/>
      <c r="UQ115" s="28"/>
      <c r="UR115" s="28"/>
      <c r="US115" s="28"/>
      <c r="UT115" s="28"/>
      <c r="UU115" s="28"/>
      <c r="UV115" s="28"/>
      <c r="UW115" s="28"/>
      <c r="UX115" s="28"/>
      <c r="UY115" s="28"/>
      <c r="UZ115" s="28"/>
      <c r="VA115" s="28"/>
      <c r="VB115" s="28"/>
      <c r="VC115" s="28"/>
      <c r="VD115" s="28"/>
      <c r="VE115" s="28"/>
      <c r="VF115" s="28"/>
      <c r="VG115" s="28"/>
      <c r="VH115" s="28"/>
      <c r="VI115" s="28"/>
      <c r="VJ115" s="28"/>
      <c r="VK115" s="28"/>
      <c r="VL115" s="28"/>
      <c r="VM115" s="28"/>
      <c r="VN115" s="28"/>
      <c r="VO115" s="28"/>
      <c r="VP115" s="28"/>
      <c r="VQ115" s="28"/>
      <c r="VR115" s="28"/>
      <c r="VS115" s="28"/>
      <c r="VT115" s="28"/>
      <c r="VU115" s="28"/>
      <c r="VV115" s="28"/>
      <c r="VW115" s="28"/>
      <c r="VX115" s="28"/>
      <c r="VY115" s="28"/>
      <c r="VZ115" s="28"/>
      <c r="WA115" s="28"/>
      <c r="WB115" s="28"/>
      <c r="WC115" s="28"/>
      <c r="WD115" s="28"/>
      <c r="WE115" s="28"/>
      <c r="WF115" s="28"/>
      <c r="WG115" s="28"/>
      <c r="WH115" s="28"/>
      <c r="WI115" s="28"/>
      <c r="WJ115" s="28"/>
      <c r="WK115" s="28"/>
      <c r="WL115" s="28"/>
      <c r="WM115" s="28"/>
      <c r="WN115" s="28"/>
      <c r="WO115" s="28"/>
      <c r="WP115" s="28"/>
      <c r="WQ115" s="28"/>
      <c r="WR115" s="28"/>
      <c r="WS115" s="28"/>
      <c r="WT115" s="28"/>
      <c r="WU115" s="28"/>
      <c r="WV115" s="28"/>
      <c r="WW115" s="28"/>
      <c r="WX115" s="28"/>
      <c r="WY115" s="28"/>
      <c r="WZ115" s="28"/>
      <c r="XA115" s="28"/>
      <c r="XB115" s="28"/>
      <c r="XC115" s="28"/>
      <c r="XD115" s="28"/>
      <c r="XE115" s="28"/>
      <c r="XF115" s="28"/>
      <c r="XG115" s="28"/>
      <c r="XH115" s="28"/>
      <c r="XI115" s="28"/>
      <c r="XJ115" s="28"/>
      <c r="XK115" s="28"/>
      <c r="XL115" s="28"/>
      <c r="XM115" s="28"/>
      <c r="XN115" s="28"/>
      <c r="XO115" s="28"/>
      <c r="XP115" s="28"/>
      <c r="XQ115" s="28"/>
      <c r="XR115" s="28"/>
      <c r="XS115" s="28"/>
      <c r="XT115" s="28"/>
      <c r="XU115" s="28"/>
      <c r="XV115" s="28"/>
      <c r="XW115" s="28"/>
      <c r="XX115" s="28"/>
      <c r="XY115" s="28"/>
      <c r="XZ115" s="28"/>
      <c r="YA115" s="28"/>
      <c r="YB115" s="28"/>
      <c r="YC115" s="28"/>
      <c r="YD115" s="28"/>
      <c r="YE115" s="28"/>
      <c r="YF115" s="28"/>
      <c r="YG115" s="28"/>
      <c r="YH115" s="28"/>
      <c r="YI115" s="28"/>
      <c r="YJ115" s="28"/>
      <c r="YK115" s="28"/>
      <c r="YL115" s="28"/>
      <c r="YM115" s="28"/>
      <c r="YN115" s="28"/>
      <c r="YO115" s="28"/>
      <c r="YP115" s="28"/>
      <c r="YQ115" s="28"/>
      <c r="YR115" s="28"/>
      <c r="YS115" s="28"/>
      <c r="YT115" s="28"/>
      <c r="YU115" s="28"/>
      <c r="YV115" s="28"/>
      <c r="YW115" s="28"/>
      <c r="YX115" s="28"/>
      <c r="YY115" s="28"/>
      <c r="YZ115" s="28"/>
      <c r="ZA115" s="28"/>
      <c r="ZB115" s="28"/>
      <c r="ZC115" s="28"/>
      <c r="ZD115" s="28"/>
      <c r="ZE115" s="28"/>
      <c r="ZF115" s="28"/>
      <c r="ZG115" s="28"/>
      <c r="ZH115" s="28"/>
      <c r="ZI115" s="28"/>
      <c r="ZJ115" s="28"/>
      <c r="ZK115" s="28"/>
      <c r="ZL115" s="28"/>
      <c r="ZM115" s="28"/>
      <c r="ZN115" s="28"/>
      <c r="ZO115" s="28"/>
      <c r="ZP115" s="28"/>
      <c r="ZQ115" s="28"/>
      <c r="ZR115" s="28"/>
      <c r="ZS115" s="28"/>
      <c r="ZT115" s="28"/>
      <c r="ZU115" s="28"/>
      <c r="ZV115" s="28"/>
      <c r="ZW115" s="28"/>
      <c r="ZX115" s="28"/>
      <c r="ZY115" s="28"/>
      <c r="ZZ115" s="28"/>
      <c r="AAA115" s="28"/>
      <c r="AAB115" s="28"/>
      <c r="AAC115" s="28"/>
      <c r="AAD115" s="28"/>
      <c r="AAE115" s="28"/>
      <c r="AAF115" s="28"/>
      <c r="AAG115" s="28"/>
      <c r="AAH115" s="28"/>
      <c r="AAI115" s="28"/>
      <c r="AAJ115" s="28"/>
      <c r="AAK115" s="28"/>
      <c r="AAL115" s="28"/>
      <c r="AAM115" s="28"/>
      <c r="AAN115" s="28"/>
      <c r="AAO115" s="28"/>
      <c r="AAP115" s="28"/>
      <c r="AAQ115" s="28"/>
      <c r="AAR115" s="28"/>
      <c r="AAS115" s="28"/>
      <c r="AAT115" s="28"/>
      <c r="AAU115" s="28"/>
      <c r="AAV115" s="28"/>
      <c r="AAW115" s="28"/>
      <c r="AAX115" s="28"/>
      <c r="AAY115" s="28"/>
      <c r="AAZ115" s="28"/>
      <c r="ABA115" s="28"/>
      <c r="ABB115" s="31"/>
      <c r="ABC115" s="31"/>
      <c r="ABD115" s="31"/>
      <c r="ABE115" s="31"/>
      <c r="ABF115" s="31"/>
      <c r="ABG115" s="32"/>
      <c r="ABH115" s="32"/>
      <c r="ABI115" s="32"/>
      <c r="ABJ115" s="76"/>
      <c r="ABK115" s="28"/>
      <c r="ABL115" s="28"/>
      <c r="ABM115" s="28"/>
      <c r="ABN115" s="28"/>
      <c r="ABO115" s="28"/>
      <c r="ABP115" s="28"/>
      <c r="ABQ115" s="32"/>
      <c r="ABR115" s="28"/>
      <c r="ABY115" s="76"/>
      <c r="ABZ115" s="28"/>
      <c r="ACG115" s="76"/>
      <c r="ACH115" s="28"/>
      <c r="ACO115" s="76"/>
      <c r="ACP115" s="28"/>
      <c r="ACW115" s="76"/>
      <c r="ACX115" s="28"/>
      <c r="ADE115" s="76"/>
      <c r="ADF115" s="28"/>
      <c r="ADM115" s="76"/>
      <c r="ADN115" s="28"/>
      <c r="ADU115" s="76"/>
      <c r="ADV115" s="28"/>
      <c r="AEC115" s="76"/>
    </row>
    <row r="116" spans="3:809" x14ac:dyDescent="0.3">
      <c r="C116" s="31"/>
      <c r="D116" s="32"/>
      <c r="E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  <c r="QR116" s="28"/>
      <c r="QS116" s="28"/>
      <c r="QT116" s="28"/>
      <c r="QU116" s="28"/>
      <c r="QV116" s="28"/>
      <c r="QW116" s="28"/>
      <c r="QX116" s="28"/>
      <c r="QY116" s="28"/>
      <c r="QZ116" s="28"/>
      <c r="RA116" s="28"/>
      <c r="RB116" s="28"/>
      <c r="RC116" s="28"/>
      <c r="RD116" s="28"/>
      <c r="RE116" s="28"/>
      <c r="RF116" s="28"/>
      <c r="RG116" s="28"/>
      <c r="RH116" s="28"/>
      <c r="RI116" s="28"/>
      <c r="RJ116" s="28"/>
      <c r="RK116" s="28"/>
      <c r="RL116" s="28"/>
      <c r="RM116" s="28"/>
      <c r="RN116" s="28"/>
      <c r="RO116" s="28"/>
      <c r="RP116" s="28"/>
      <c r="RQ116" s="28"/>
      <c r="RR116" s="28"/>
      <c r="RS116" s="28"/>
      <c r="RT116" s="28"/>
      <c r="RU116" s="28"/>
      <c r="RV116" s="28"/>
      <c r="RW116" s="28"/>
      <c r="RX116" s="28"/>
      <c r="RY116" s="28"/>
      <c r="RZ116" s="28"/>
      <c r="SA116" s="28"/>
      <c r="SB116" s="28"/>
      <c r="SC116" s="28"/>
      <c r="SD116" s="28"/>
      <c r="SE116" s="28"/>
      <c r="SF116" s="28"/>
      <c r="SG116" s="28"/>
      <c r="SH116" s="28"/>
      <c r="SI116" s="28"/>
      <c r="SJ116" s="28"/>
      <c r="SK116" s="28"/>
      <c r="SL116" s="28"/>
      <c r="SM116" s="28"/>
      <c r="SN116" s="28"/>
      <c r="SO116" s="28"/>
      <c r="SP116" s="28"/>
      <c r="SQ116" s="28"/>
      <c r="SR116" s="28"/>
      <c r="SS116" s="28"/>
      <c r="ST116" s="28"/>
      <c r="SU116" s="28"/>
      <c r="SV116" s="28"/>
      <c r="SW116" s="28"/>
      <c r="SX116" s="28"/>
      <c r="SY116" s="28"/>
      <c r="SZ116" s="28"/>
      <c r="TA116" s="28"/>
      <c r="TB116" s="28"/>
      <c r="TC116" s="28"/>
      <c r="TD116" s="28"/>
      <c r="TE116" s="28"/>
      <c r="TF116" s="28"/>
      <c r="TG116" s="28"/>
      <c r="TH116" s="28"/>
      <c r="TI116" s="28"/>
      <c r="TJ116" s="28"/>
      <c r="TK116" s="28"/>
      <c r="TL116" s="28"/>
      <c r="TM116" s="28"/>
      <c r="TN116" s="28"/>
      <c r="TO116" s="28"/>
      <c r="TP116" s="28"/>
      <c r="TQ116" s="28"/>
      <c r="TR116" s="28"/>
      <c r="TS116" s="28"/>
      <c r="TT116" s="28"/>
      <c r="TU116" s="28"/>
      <c r="TV116" s="28"/>
      <c r="TW116" s="28"/>
      <c r="TX116" s="28"/>
      <c r="TY116" s="28"/>
      <c r="TZ116" s="28"/>
      <c r="UA116" s="28"/>
      <c r="UB116" s="28"/>
      <c r="UC116" s="28"/>
      <c r="UD116" s="28"/>
      <c r="UE116" s="28"/>
      <c r="UF116" s="28"/>
      <c r="UG116" s="28"/>
      <c r="UH116" s="28"/>
      <c r="UI116" s="28"/>
      <c r="UJ116" s="28"/>
      <c r="UK116" s="28"/>
      <c r="UL116" s="28"/>
      <c r="UM116" s="28"/>
      <c r="UN116" s="28"/>
      <c r="UO116" s="28"/>
      <c r="UP116" s="28"/>
      <c r="UQ116" s="28"/>
      <c r="UR116" s="28"/>
      <c r="US116" s="28"/>
      <c r="UT116" s="28"/>
      <c r="UU116" s="28"/>
      <c r="UV116" s="28"/>
      <c r="UW116" s="28"/>
      <c r="UX116" s="28"/>
      <c r="UY116" s="28"/>
      <c r="UZ116" s="28"/>
      <c r="VA116" s="28"/>
      <c r="VB116" s="28"/>
      <c r="VC116" s="28"/>
      <c r="VD116" s="28"/>
      <c r="VE116" s="28"/>
      <c r="VF116" s="28"/>
      <c r="VG116" s="28"/>
      <c r="VH116" s="28"/>
      <c r="VI116" s="28"/>
      <c r="VJ116" s="28"/>
      <c r="VK116" s="28"/>
      <c r="VL116" s="28"/>
      <c r="VM116" s="28"/>
      <c r="VN116" s="28"/>
      <c r="VO116" s="28"/>
      <c r="VP116" s="28"/>
      <c r="VQ116" s="28"/>
      <c r="VR116" s="28"/>
      <c r="VS116" s="28"/>
      <c r="VT116" s="28"/>
      <c r="VU116" s="28"/>
      <c r="VV116" s="28"/>
      <c r="VW116" s="28"/>
      <c r="VX116" s="28"/>
      <c r="VY116" s="28"/>
      <c r="VZ116" s="28"/>
      <c r="WA116" s="28"/>
      <c r="WB116" s="28"/>
      <c r="WC116" s="28"/>
      <c r="WD116" s="28"/>
      <c r="WE116" s="28"/>
      <c r="WF116" s="28"/>
      <c r="WG116" s="28"/>
      <c r="WH116" s="28"/>
      <c r="WI116" s="28"/>
      <c r="WJ116" s="28"/>
      <c r="WK116" s="28"/>
      <c r="WL116" s="28"/>
      <c r="WM116" s="28"/>
      <c r="WN116" s="28"/>
      <c r="WO116" s="28"/>
      <c r="WP116" s="28"/>
      <c r="WQ116" s="28"/>
      <c r="WR116" s="28"/>
      <c r="WS116" s="28"/>
      <c r="WT116" s="28"/>
      <c r="WU116" s="28"/>
      <c r="WV116" s="28"/>
      <c r="WW116" s="28"/>
      <c r="WX116" s="28"/>
      <c r="WY116" s="28"/>
      <c r="WZ116" s="28"/>
      <c r="XA116" s="28"/>
      <c r="XB116" s="28"/>
      <c r="XC116" s="28"/>
      <c r="XD116" s="28"/>
      <c r="XE116" s="28"/>
      <c r="XF116" s="28"/>
      <c r="XG116" s="28"/>
      <c r="XH116" s="28"/>
      <c r="XI116" s="28"/>
      <c r="XJ116" s="28"/>
      <c r="XK116" s="28"/>
      <c r="XL116" s="28"/>
      <c r="XM116" s="28"/>
      <c r="XN116" s="28"/>
      <c r="XO116" s="28"/>
      <c r="XP116" s="28"/>
      <c r="XQ116" s="28"/>
      <c r="XR116" s="28"/>
      <c r="XS116" s="28"/>
      <c r="XT116" s="28"/>
      <c r="XU116" s="28"/>
      <c r="XV116" s="28"/>
      <c r="XW116" s="28"/>
      <c r="XX116" s="28"/>
      <c r="XY116" s="28"/>
      <c r="XZ116" s="28"/>
      <c r="YA116" s="28"/>
      <c r="YB116" s="28"/>
      <c r="YC116" s="28"/>
      <c r="YD116" s="28"/>
      <c r="YE116" s="28"/>
      <c r="YF116" s="28"/>
      <c r="YG116" s="28"/>
      <c r="YH116" s="28"/>
      <c r="YI116" s="28"/>
      <c r="YJ116" s="28"/>
      <c r="YK116" s="28"/>
      <c r="YL116" s="28"/>
      <c r="YM116" s="28"/>
      <c r="YN116" s="28"/>
      <c r="YO116" s="28"/>
      <c r="YP116" s="28"/>
      <c r="YQ116" s="28"/>
      <c r="YR116" s="28"/>
      <c r="YS116" s="28"/>
      <c r="YT116" s="28"/>
      <c r="YU116" s="28"/>
      <c r="YV116" s="28"/>
      <c r="YW116" s="28"/>
      <c r="YX116" s="28"/>
      <c r="YY116" s="28"/>
      <c r="YZ116" s="28"/>
      <c r="ZA116" s="28"/>
      <c r="ZB116" s="28"/>
      <c r="ZC116" s="28"/>
      <c r="ZD116" s="28"/>
      <c r="ZE116" s="28"/>
      <c r="ZF116" s="28"/>
      <c r="ZG116" s="28"/>
      <c r="ZH116" s="28"/>
      <c r="ZI116" s="28"/>
      <c r="ZJ116" s="28"/>
      <c r="ZK116" s="28"/>
      <c r="ZL116" s="28"/>
      <c r="ZM116" s="28"/>
      <c r="ZN116" s="28"/>
      <c r="ZO116" s="28"/>
      <c r="ZP116" s="28"/>
      <c r="ZQ116" s="28"/>
      <c r="ZR116" s="28"/>
      <c r="ZS116" s="28"/>
      <c r="ZT116" s="28"/>
      <c r="ZU116" s="28"/>
      <c r="ZV116" s="28"/>
      <c r="ZW116" s="28"/>
      <c r="ZX116" s="28"/>
      <c r="ZY116" s="28"/>
      <c r="ZZ116" s="28"/>
      <c r="AAA116" s="28"/>
      <c r="AAB116" s="28"/>
      <c r="AAC116" s="28"/>
      <c r="AAD116" s="28"/>
      <c r="AAE116" s="28"/>
      <c r="AAF116" s="28"/>
      <c r="AAG116" s="28"/>
      <c r="AAH116" s="28"/>
      <c r="AAI116" s="28"/>
      <c r="AAJ116" s="28"/>
      <c r="AAK116" s="28"/>
      <c r="AAL116" s="28"/>
      <c r="AAM116" s="28"/>
      <c r="AAN116" s="28"/>
      <c r="AAO116" s="28"/>
      <c r="AAP116" s="28"/>
      <c r="AAQ116" s="28"/>
      <c r="AAR116" s="28"/>
      <c r="AAS116" s="28"/>
      <c r="AAT116" s="28"/>
      <c r="AAU116" s="28"/>
      <c r="AAV116" s="28"/>
      <c r="AAW116" s="28"/>
      <c r="AAX116" s="28"/>
      <c r="AAY116" s="28"/>
      <c r="AAZ116" s="28"/>
      <c r="ABA116" s="28"/>
      <c r="ABB116" s="31"/>
      <c r="ABC116" s="31"/>
      <c r="ABD116" s="31"/>
      <c r="ABE116" s="31"/>
      <c r="ABF116" s="31"/>
      <c r="ABG116" s="32"/>
      <c r="ABH116" s="32"/>
      <c r="ABI116" s="32"/>
      <c r="ABJ116" s="76"/>
      <c r="ABK116" s="28"/>
      <c r="ABL116" s="28"/>
      <c r="ABM116" s="28"/>
      <c r="ABN116" s="28"/>
      <c r="ABO116" s="28"/>
      <c r="ABP116" s="28"/>
      <c r="ABQ116" s="32"/>
      <c r="ABR116" s="28"/>
      <c r="ABY116" s="76"/>
      <c r="ABZ116" s="28"/>
      <c r="ACG116" s="76"/>
      <c r="ACH116" s="28"/>
      <c r="ACO116" s="76"/>
      <c r="ACP116" s="28"/>
      <c r="ACW116" s="76"/>
      <c r="ACX116" s="28"/>
      <c r="ADE116" s="76"/>
      <c r="ADF116" s="28"/>
      <c r="ADM116" s="76"/>
      <c r="ADN116" s="28"/>
      <c r="ADU116" s="76"/>
      <c r="ADV116" s="28"/>
      <c r="AEC116" s="76"/>
    </row>
    <row r="117" spans="3:809" x14ac:dyDescent="0.3">
      <c r="C117" s="31"/>
      <c r="D117" s="32"/>
      <c r="E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31"/>
      <c r="ABC117" s="31"/>
      <c r="ABD117" s="31"/>
      <c r="ABE117" s="31"/>
      <c r="ABF117" s="31"/>
      <c r="ABG117" s="32"/>
      <c r="ABH117" s="32"/>
      <c r="ABI117" s="32"/>
      <c r="ABJ117" s="76"/>
      <c r="ABK117" s="28"/>
      <c r="ABL117" s="28"/>
      <c r="ABM117" s="28"/>
      <c r="ABN117" s="28"/>
      <c r="ABO117" s="28"/>
      <c r="ABP117" s="28"/>
      <c r="ABQ117" s="32"/>
      <c r="ABR117" s="28"/>
      <c r="ABY117" s="76"/>
      <c r="ABZ117" s="28"/>
      <c r="ACG117" s="76"/>
      <c r="ACH117" s="28"/>
      <c r="ACO117" s="76"/>
      <c r="ACP117" s="28"/>
      <c r="ACW117" s="76"/>
      <c r="ACX117" s="28"/>
      <c r="ADE117" s="76"/>
      <c r="ADF117" s="28"/>
      <c r="ADM117" s="76"/>
      <c r="ADN117" s="28"/>
      <c r="ADU117" s="76"/>
      <c r="ADV117" s="28"/>
      <c r="AEC117" s="76"/>
    </row>
    <row r="118" spans="3:809" x14ac:dyDescent="0.3">
      <c r="C118" s="31"/>
      <c r="D118" s="32"/>
      <c r="E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31"/>
      <c r="ABC118" s="31"/>
      <c r="ABD118" s="31"/>
      <c r="ABE118" s="31"/>
      <c r="ABF118" s="31"/>
      <c r="ABG118" s="32"/>
      <c r="ABH118" s="32"/>
      <c r="ABI118" s="32"/>
      <c r="ABJ118" s="76"/>
      <c r="ABK118" s="28"/>
      <c r="ABL118" s="28"/>
      <c r="ABM118" s="28"/>
      <c r="ABN118" s="28"/>
      <c r="ABO118" s="28"/>
      <c r="ABP118" s="28"/>
      <c r="ABQ118" s="32"/>
      <c r="ABR118" s="28"/>
      <c r="ABY118" s="76"/>
      <c r="ABZ118" s="28"/>
      <c r="ACG118" s="76"/>
      <c r="ACH118" s="28"/>
      <c r="ACO118" s="76"/>
      <c r="ACP118" s="28"/>
      <c r="ACW118" s="76"/>
      <c r="ACX118" s="28"/>
      <c r="ADE118" s="76"/>
      <c r="ADF118" s="28"/>
      <c r="ADM118" s="76"/>
      <c r="ADN118" s="28"/>
      <c r="ADU118" s="76"/>
      <c r="ADV118" s="28"/>
      <c r="AEC118" s="76"/>
    </row>
    <row r="119" spans="3:809" x14ac:dyDescent="0.3">
      <c r="C119" s="31"/>
      <c r="D119" s="32"/>
      <c r="E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31"/>
      <c r="ABC119" s="31"/>
      <c r="ABD119" s="31"/>
      <c r="ABE119" s="31"/>
      <c r="ABF119" s="31"/>
      <c r="ABG119" s="32"/>
      <c r="ABH119" s="32"/>
      <c r="ABI119" s="32"/>
      <c r="ABJ119" s="76"/>
      <c r="ABK119" s="28"/>
      <c r="ABL119" s="28"/>
      <c r="ABM119" s="28"/>
      <c r="ABN119" s="28"/>
      <c r="ABO119" s="28"/>
      <c r="ABP119" s="28"/>
      <c r="ABQ119" s="32"/>
      <c r="ABR119" s="28"/>
      <c r="ABY119" s="76"/>
      <c r="ABZ119" s="28"/>
      <c r="ACG119" s="76"/>
      <c r="ACH119" s="28"/>
      <c r="ACO119" s="76"/>
      <c r="ACP119" s="28"/>
      <c r="ACW119" s="76"/>
      <c r="ACX119" s="28"/>
      <c r="ADE119" s="76"/>
      <c r="ADF119" s="28"/>
      <c r="ADM119" s="76"/>
      <c r="ADN119" s="28"/>
      <c r="ADU119" s="76"/>
      <c r="ADV119" s="28"/>
      <c r="AEC119" s="76"/>
    </row>
    <row r="120" spans="3:809" x14ac:dyDescent="0.3">
      <c r="C120" s="31"/>
      <c r="D120" s="32"/>
      <c r="E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  <c r="QR120" s="28"/>
      <c r="QS120" s="28"/>
      <c r="QT120" s="28"/>
      <c r="QU120" s="28"/>
      <c r="QV120" s="28"/>
      <c r="QW120" s="28"/>
      <c r="QX120" s="28"/>
      <c r="QY120" s="28"/>
      <c r="QZ120" s="28"/>
      <c r="RA120" s="28"/>
      <c r="RB120" s="28"/>
      <c r="RC120" s="28"/>
      <c r="RD120" s="28"/>
      <c r="RE120" s="28"/>
      <c r="RF120" s="28"/>
      <c r="RG120" s="28"/>
      <c r="RH120" s="28"/>
      <c r="RI120" s="28"/>
      <c r="RJ120" s="28"/>
      <c r="RK120" s="28"/>
      <c r="RL120" s="28"/>
      <c r="RM120" s="28"/>
      <c r="RN120" s="28"/>
      <c r="RO120" s="28"/>
      <c r="RP120" s="28"/>
      <c r="RQ120" s="28"/>
      <c r="RR120" s="28"/>
      <c r="RS120" s="28"/>
      <c r="RT120" s="28"/>
      <c r="RU120" s="28"/>
      <c r="RV120" s="28"/>
      <c r="RW120" s="28"/>
      <c r="RX120" s="28"/>
      <c r="RY120" s="28"/>
      <c r="RZ120" s="28"/>
      <c r="SA120" s="28"/>
      <c r="SB120" s="28"/>
      <c r="SC120" s="28"/>
      <c r="SD120" s="28"/>
      <c r="SE120" s="28"/>
      <c r="SF120" s="28"/>
      <c r="SG120" s="28"/>
      <c r="SH120" s="28"/>
      <c r="SI120" s="28"/>
      <c r="SJ120" s="28"/>
      <c r="SK120" s="28"/>
      <c r="SL120" s="28"/>
      <c r="SM120" s="28"/>
      <c r="SN120" s="28"/>
      <c r="SO120" s="28"/>
      <c r="SP120" s="28"/>
      <c r="SQ120" s="28"/>
      <c r="SR120" s="28"/>
      <c r="SS120" s="28"/>
      <c r="ST120" s="28"/>
      <c r="SU120" s="28"/>
      <c r="SV120" s="28"/>
      <c r="SW120" s="28"/>
      <c r="SX120" s="28"/>
      <c r="SY120" s="28"/>
      <c r="SZ120" s="28"/>
      <c r="TA120" s="28"/>
      <c r="TB120" s="28"/>
      <c r="TC120" s="28"/>
      <c r="TD120" s="28"/>
      <c r="TE120" s="28"/>
      <c r="TF120" s="28"/>
      <c r="TG120" s="28"/>
      <c r="TH120" s="28"/>
      <c r="TI120" s="28"/>
      <c r="TJ120" s="28"/>
      <c r="TK120" s="28"/>
      <c r="TL120" s="28"/>
      <c r="TM120" s="28"/>
      <c r="TN120" s="28"/>
      <c r="TO120" s="28"/>
      <c r="TP120" s="28"/>
      <c r="TQ120" s="28"/>
      <c r="TR120" s="28"/>
      <c r="TS120" s="28"/>
      <c r="TT120" s="28"/>
      <c r="TU120" s="28"/>
      <c r="TV120" s="28"/>
      <c r="TW120" s="28"/>
      <c r="TX120" s="28"/>
      <c r="TY120" s="28"/>
      <c r="TZ120" s="28"/>
      <c r="UA120" s="28"/>
      <c r="UB120" s="28"/>
      <c r="UC120" s="28"/>
      <c r="UD120" s="28"/>
      <c r="UE120" s="28"/>
      <c r="UF120" s="28"/>
      <c r="UG120" s="28"/>
      <c r="UH120" s="28"/>
      <c r="UI120" s="28"/>
      <c r="UJ120" s="28"/>
      <c r="UK120" s="28"/>
      <c r="UL120" s="28"/>
      <c r="UM120" s="28"/>
      <c r="UN120" s="28"/>
      <c r="UO120" s="28"/>
      <c r="UP120" s="28"/>
      <c r="UQ120" s="28"/>
      <c r="UR120" s="28"/>
      <c r="US120" s="28"/>
      <c r="UT120" s="28"/>
      <c r="UU120" s="28"/>
      <c r="UV120" s="28"/>
      <c r="UW120" s="28"/>
      <c r="UX120" s="28"/>
      <c r="UY120" s="28"/>
      <c r="UZ120" s="28"/>
      <c r="VA120" s="28"/>
      <c r="VB120" s="28"/>
      <c r="VC120" s="28"/>
      <c r="VD120" s="28"/>
      <c r="VE120" s="28"/>
      <c r="VF120" s="28"/>
      <c r="VG120" s="28"/>
      <c r="VH120" s="28"/>
      <c r="VI120" s="28"/>
      <c r="VJ120" s="28"/>
      <c r="VK120" s="28"/>
      <c r="VL120" s="28"/>
      <c r="VM120" s="28"/>
      <c r="VN120" s="28"/>
      <c r="VO120" s="28"/>
      <c r="VP120" s="28"/>
      <c r="VQ120" s="28"/>
      <c r="VR120" s="28"/>
      <c r="VS120" s="28"/>
      <c r="VT120" s="28"/>
      <c r="VU120" s="28"/>
      <c r="VV120" s="28"/>
      <c r="VW120" s="28"/>
      <c r="VX120" s="28"/>
      <c r="VY120" s="28"/>
      <c r="VZ120" s="28"/>
      <c r="WA120" s="28"/>
      <c r="WB120" s="28"/>
      <c r="WC120" s="28"/>
      <c r="WD120" s="28"/>
      <c r="WE120" s="28"/>
      <c r="WF120" s="28"/>
      <c r="WG120" s="28"/>
      <c r="WH120" s="28"/>
      <c r="WI120" s="28"/>
      <c r="WJ120" s="28"/>
      <c r="WK120" s="28"/>
      <c r="WL120" s="28"/>
      <c r="WM120" s="28"/>
      <c r="WN120" s="28"/>
      <c r="WO120" s="28"/>
      <c r="WP120" s="28"/>
      <c r="WQ120" s="28"/>
      <c r="WR120" s="28"/>
      <c r="WS120" s="28"/>
      <c r="WT120" s="28"/>
      <c r="WU120" s="28"/>
      <c r="WV120" s="28"/>
      <c r="WW120" s="28"/>
      <c r="WX120" s="28"/>
      <c r="WY120" s="28"/>
      <c r="WZ120" s="28"/>
      <c r="XA120" s="28"/>
      <c r="XB120" s="28"/>
      <c r="XC120" s="28"/>
      <c r="XD120" s="28"/>
      <c r="XE120" s="28"/>
      <c r="XF120" s="28"/>
      <c r="XG120" s="28"/>
      <c r="XH120" s="28"/>
      <c r="XI120" s="28"/>
      <c r="XJ120" s="28"/>
      <c r="XK120" s="28"/>
      <c r="XL120" s="28"/>
      <c r="XM120" s="28"/>
      <c r="XN120" s="28"/>
      <c r="XO120" s="28"/>
      <c r="XP120" s="28"/>
      <c r="XQ120" s="28"/>
      <c r="XR120" s="28"/>
      <c r="XS120" s="28"/>
      <c r="XT120" s="28"/>
      <c r="XU120" s="28"/>
      <c r="XV120" s="28"/>
      <c r="XW120" s="28"/>
      <c r="XX120" s="28"/>
      <c r="XY120" s="28"/>
      <c r="XZ120" s="28"/>
      <c r="YA120" s="28"/>
      <c r="YB120" s="28"/>
      <c r="YC120" s="28"/>
      <c r="YD120" s="28"/>
      <c r="YE120" s="28"/>
      <c r="YF120" s="28"/>
      <c r="YG120" s="28"/>
      <c r="YH120" s="28"/>
      <c r="YI120" s="28"/>
      <c r="YJ120" s="28"/>
      <c r="YK120" s="28"/>
      <c r="YL120" s="28"/>
      <c r="YM120" s="28"/>
      <c r="YN120" s="28"/>
      <c r="YO120" s="28"/>
      <c r="YP120" s="28"/>
      <c r="YQ120" s="28"/>
      <c r="YR120" s="28"/>
      <c r="YS120" s="28"/>
      <c r="YT120" s="28"/>
      <c r="YU120" s="28"/>
      <c r="YV120" s="28"/>
      <c r="YW120" s="28"/>
      <c r="YX120" s="28"/>
      <c r="YY120" s="28"/>
      <c r="YZ120" s="28"/>
      <c r="ZA120" s="28"/>
      <c r="ZB120" s="28"/>
      <c r="ZC120" s="28"/>
      <c r="ZD120" s="28"/>
      <c r="ZE120" s="28"/>
      <c r="ZF120" s="28"/>
      <c r="ZG120" s="28"/>
      <c r="ZH120" s="28"/>
      <c r="ZI120" s="28"/>
      <c r="ZJ120" s="28"/>
      <c r="ZK120" s="28"/>
      <c r="ZL120" s="28"/>
      <c r="ZM120" s="28"/>
      <c r="ZN120" s="28"/>
      <c r="ZO120" s="28"/>
      <c r="ZP120" s="28"/>
      <c r="ZQ120" s="28"/>
      <c r="ZR120" s="28"/>
      <c r="ZS120" s="28"/>
      <c r="ZT120" s="28"/>
      <c r="ZU120" s="28"/>
      <c r="ZV120" s="28"/>
      <c r="ZW120" s="28"/>
      <c r="ZX120" s="28"/>
      <c r="ZY120" s="28"/>
      <c r="ZZ120" s="28"/>
      <c r="AAA120" s="28"/>
      <c r="AAB120" s="28"/>
      <c r="AAC120" s="28"/>
      <c r="AAD120" s="28"/>
      <c r="AAE120" s="28"/>
      <c r="AAF120" s="28"/>
      <c r="AAG120" s="28"/>
      <c r="AAH120" s="28"/>
      <c r="AAI120" s="28"/>
      <c r="AAJ120" s="28"/>
      <c r="AAK120" s="28"/>
      <c r="AAL120" s="28"/>
      <c r="AAM120" s="28"/>
      <c r="AAN120" s="28"/>
      <c r="AAO120" s="28"/>
      <c r="AAP120" s="28"/>
      <c r="AAQ120" s="28"/>
      <c r="AAR120" s="28"/>
      <c r="AAS120" s="28"/>
      <c r="AAT120" s="28"/>
      <c r="AAU120" s="28"/>
      <c r="AAV120" s="28"/>
      <c r="AAW120" s="28"/>
      <c r="AAX120" s="28"/>
      <c r="AAY120" s="28"/>
      <c r="AAZ120" s="28"/>
      <c r="ABA120" s="28"/>
      <c r="ABB120" s="31"/>
      <c r="ABC120" s="31"/>
      <c r="ABD120" s="31"/>
      <c r="ABE120" s="31"/>
      <c r="ABF120" s="31"/>
      <c r="ABG120" s="32"/>
      <c r="ABH120" s="32"/>
      <c r="ABI120" s="32"/>
      <c r="ABJ120" s="76"/>
      <c r="ABK120" s="28"/>
      <c r="ABL120" s="28"/>
      <c r="ABM120" s="28"/>
      <c r="ABN120" s="28"/>
      <c r="ABO120" s="28"/>
      <c r="ABP120" s="28"/>
      <c r="ABQ120" s="32"/>
      <c r="ABR120" s="28"/>
      <c r="ABY120" s="76"/>
      <c r="ABZ120" s="28"/>
      <c r="ACG120" s="76"/>
      <c r="ACH120" s="28"/>
      <c r="ACO120" s="76"/>
      <c r="ACP120" s="28"/>
      <c r="ACW120" s="76"/>
      <c r="ACX120" s="28"/>
      <c r="ADE120" s="76"/>
      <c r="ADF120" s="28"/>
      <c r="ADM120" s="76"/>
      <c r="ADN120" s="28"/>
      <c r="ADU120" s="76"/>
      <c r="ADV120" s="28"/>
      <c r="AEC120" s="76"/>
    </row>
    <row r="121" spans="3:809" x14ac:dyDescent="0.3">
      <c r="C121" s="31"/>
      <c r="D121" s="32"/>
      <c r="E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31"/>
      <c r="ABC121" s="31"/>
      <c r="ABD121" s="31"/>
      <c r="ABE121" s="31"/>
      <c r="ABF121" s="31"/>
      <c r="ABG121" s="32"/>
      <c r="ABH121" s="32"/>
      <c r="ABI121" s="32"/>
      <c r="ABJ121" s="76"/>
      <c r="ABK121" s="28"/>
      <c r="ABL121" s="28"/>
      <c r="ABM121" s="28"/>
      <c r="ABN121" s="28"/>
      <c r="ABO121" s="28"/>
      <c r="ABP121" s="28"/>
      <c r="ABQ121" s="32"/>
      <c r="ABR121" s="28"/>
      <c r="ABY121" s="76"/>
      <c r="ABZ121" s="28"/>
      <c r="ACG121" s="76"/>
      <c r="ACH121" s="28"/>
      <c r="ACO121" s="76"/>
      <c r="ACP121" s="28"/>
      <c r="ACW121" s="76"/>
      <c r="ACX121" s="28"/>
      <c r="ADE121" s="76"/>
      <c r="ADF121" s="28"/>
      <c r="ADM121" s="76"/>
      <c r="ADN121" s="28"/>
      <c r="ADU121" s="76"/>
      <c r="ADV121" s="28"/>
      <c r="AEC121" s="76"/>
    </row>
    <row r="122" spans="3:809" x14ac:dyDescent="0.3">
      <c r="C122" s="31"/>
      <c r="D122" s="32"/>
      <c r="E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  <c r="QR122" s="28"/>
      <c r="QS122" s="28"/>
      <c r="QT122" s="28"/>
      <c r="QU122" s="28"/>
      <c r="QV122" s="28"/>
      <c r="QW122" s="28"/>
      <c r="QX122" s="28"/>
      <c r="QY122" s="28"/>
      <c r="QZ122" s="28"/>
      <c r="RA122" s="28"/>
      <c r="RB122" s="28"/>
      <c r="RC122" s="28"/>
      <c r="RD122" s="28"/>
      <c r="RE122" s="28"/>
      <c r="RF122" s="28"/>
      <c r="RG122" s="28"/>
      <c r="RH122" s="28"/>
      <c r="RI122" s="28"/>
      <c r="RJ122" s="28"/>
      <c r="RK122" s="28"/>
      <c r="RL122" s="28"/>
      <c r="RM122" s="28"/>
      <c r="RN122" s="28"/>
      <c r="RO122" s="28"/>
      <c r="RP122" s="28"/>
      <c r="RQ122" s="28"/>
      <c r="RR122" s="28"/>
      <c r="RS122" s="28"/>
      <c r="RT122" s="28"/>
      <c r="RU122" s="28"/>
      <c r="RV122" s="28"/>
      <c r="RW122" s="28"/>
      <c r="RX122" s="28"/>
      <c r="RY122" s="28"/>
      <c r="RZ122" s="28"/>
      <c r="SA122" s="28"/>
      <c r="SB122" s="28"/>
      <c r="SC122" s="28"/>
      <c r="SD122" s="28"/>
      <c r="SE122" s="28"/>
      <c r="SF122" s="28"/>
      <c r="SG122" s="28"/>
      <c r="SH122" s="28"/>
      <c r="SI122" s="28"/>
      <c r="SJ122" s="28"/>
      <c r="SK122" s="28"/>
      <c r="SL122" s="28"/>
      <c r="SM122" s="28"/>
      <c r="SN122" s="28"/>
      <c r="SO122" s="28"/>
      <c r="SP122" s="28"/>
      <c r="SQ122" s="28"/>
      <c r="SR122" s="28"/>
      <c r="SS122" s="28"/>
      <c r="ST122" s="28"/>
      <c r="SU122" s="28"/>
      <c r="SV122" s="28"/>
      <c r="SW122" s="28"/>
      <c r="SX122" s="28"/>
      <c r="SY122" s="28"/>
      <c r="SZ122" s="28"/>
      <c r="TA122" s="28"/>
      <c r="TB122" s="28"/>
      <c r="TC122" s="28"/>
      <c r="TD122" s="28"/>
      <c r="TE122" s="28"/>
      <c r="TF122" s="28"/>
      <c r="TG122" s="28"/>
      <c r="TH122" s="28"/>
      <c r="TI122" s="28"/>
      <c r="TJ122" s="28"/>
      <c r="TK122" s="28"/>
      <c r="TL122" s="28"/>
      <c r="TM122" s="28"/>
      <c r="TN122" s="28"/>
      <c r="TO122" s="28"/>
      <c r="TP122" s="28"/>
      <c r="TQ122" s="28"/>
      <c r="TR122" s="28"/>
      <c r="TS122" s="28"/>
      <c r="TT122" s="28"/>
      <c r="TU122" s="28"/>
      <c r="TV122" s="28"/>
      <c r="TW122" s="28"/>
      <c r="TX122" s="28"/>
      <c r="TY122" s="28"/>
      <c r="TZ122" s="28"/>
      <c r="UA122" s="28"/>
      <c r="UB122" s="28"/>
      <c r="UC122" s="28"/>
      <c r="UD122" s="28"/>
      <c r="UE122" s="28"/>
      <c r="UF122" s="28"/>
      <c r="UG122" s="28"/>
      <c r="UH122" s="28"/>
      <c r="UI122" s="28"/>
      <c r="UJ122" s="28"/>
      <c r="UK122" s="28"/>
      <c r="UL122" s="28"/>
      <c r="UM122" s="28"/>
      <c r="UN122" s="28"/>
      <c r="UO122" s="28"/>
      <c r="UP122" s="28"/>
      <c r="UQ122" s="28"/>
      <c r="UR122" s="28"/>
      <c r="US122" s="28"/>
      <c r="UT122" s="28"/>
      <c r="UU122" s="28"/>
      <c r="UV122" s="28"/>
      <c r="UW122" s="28"/>
      <c r="UX122" s="28"/>
      <c r="UY122" s="28"/>
      <c r="UZ122" s="28"/>
      <c r="VA122" s="28"/>
      <c r="VB122" s="28"/>
      <c r="VC122" s="28"/>
      <c r="VD122" s="28"/>
      <c r="VE122" s="28"/>
      <c r="VF122" s="28"/>
      <c r="VG122" s="28"/>
      <c r="VH122" s="28"/>
      <c r="VI122" s="28"/>
      <c r="VJ122" s="28"/>
      <c r="VK122" s="28"/>
      <c r="VL122" s="28"/>
      <c r="VM122" s="28"/>
      <c r="VN122" s="28"/>
      <c r="VO122" s="28"/>
      <c r="VP122" s="28"/>
      <c r="VQ122" s="28"/>
      <c r="VR122" s="28"/>
      <c r="VS122" s="28"/>
      <c r="VT122" s="28"/>
      <c r="VU122" s="28"/>
      <c r="VV122" s="28"/>
      <c r="VW122" s="28"/>
      <c r="VX122" s="28"/>
      <c r="VY122" s="28"/>
      <c r="VZ122" s="28"/>
      <c r="WA122" s="28"/>
      <c r="WB122" s="28"/>
      <c r="WC122" s="28"/>
      <c r="WD122" s="28"/>
      <c r="WE122" s="28"/>
      <c r="WF122" s="28"/>
      <c r="WG122" s="28"/>
      <c r="WH122" s="28"/>
      <c r="WI122" s="28"/>
      <c r="WJ122" s="28"/>
      <c r="WK122" s="28"/>
      <c r="WL122" s="28"/>
      <c r="WM122" s="28"/>
      <c r="WN122" s="28"/>
      <c r="WO122" s="28"/>
      <c r="WP122" s="28"/>
      <c r="WQ122" s="28"/>
      <c r="WR122" s="28"/>
      <c r="WS122" s="28"/>
      <c r="WT122" s="28"/>
      <c r="WU122" s="28"/>
      <c r="WV122" s="28"/>
      <c r="WW122" s="28"/>
      <c r="WX122" s="28"/>
      <c r="WY122" s="28"/>
      <c r="WZ122" s="28"/>
      <c r="XA122" s="28"/>
      <c r="XB122" s="28"/>
      <c r="XC122" s="28"/>
      <c r="XD122" s="28"/>
      <c r="XE122" s="28"/>
      <c r="XF122" s="28"/>
      <c r="XG122" s="28"/>
      <c r="XH122" s="28"/>
      <c r="XI122" s="28"/>
      <c r="XJ122" s="28"/>
      <c r="XK122" s="28"/>
      <c r="XL122" s="28"/>
      <c r="XM122" s="28"/>
      <c r="XN122" s="28"/>
      <c r="XO122" s="28"/>
      <c r="XP122" s="28"/>
      <c r="XQ122" s="28"/>
      <c r="XR122" s="28"/>
      <c r="XS122" s="28"/>
      <c r="XT122" s="28"/>
      <c r="XU122" s="28"/>
      <c r="XV122" s="28"/>
      <c r="XW122" s="28"/>
      <c r="XX122" s="28"/>
      <c r="XY122" s="28"/>
      <c r="XZ122" s="28"/>
      <c r="YA122" s="28"/>
      <c r="YB122" s="28"/>
      <c r="YC122" s="28"/>
      <c r="YD122" s="28"/>
      <c r="YE122" s="28"/>
      <c r="YF122" s="28"/>
      <c r="YG122" s="28"/>
      <c r="YH122" s="28"/>
      <c r="YI122" s="28"/>
      <c r="YJ122" s="28"/>
      <c r="YK122" s="28"/>
      <c r="YL122" s="28"/>
      <c r="YM122" s="28"/>
      <c r="YN122" s="28"/>
      <c r="YO122" s="28"/>
      <c r="YP122" s="28"/>
      <c r="YQ122" s="28"/>
      <c r="YR122" s="28"/>
      <c r="YS122" s="28"/>
      <c r="YT122" s="28"/>
      <c r="YU122" s="28"/>
      <c r="YV122" s="28"/>
      <c r="YW122" s="28"/>
      <c r="YX122" s="28"/>
      <c r="YY122" s="28"/>
      <c r="YZ122" s="28"/>
      <c r="ZA122" s="28"/>
      <c r="ZB122" s="28"/>
      <c r="ZC122" s="28"/>
      <c r="ZD122" s="28"/>
      <c r="ZE122" s="28"/>
      <c r="ZF122" s="28"/>
      <c r="ZG122" s="28"/>
      <c r="ZH122" s="28"/>
      <c r="ZI122" s="28"/>
      <c r="ZJ122" s="28"/>
      <c r="ZK122" s="28"/>
      <c r="ZL122" s="28"/>
      <c r="ZM122" s="28"/>
      <c r="ZN122" s="28"/>
      <c r="ZO122" s="28"/>
      <c r="ZP122" s="28"/>
      <c r="ZQ122" s="28"/>
      <c r="ZR122" s="28"/>
      <c r="ZS122" s="28"/>
      <c r="ZT122" s="28"/>
      <c r="ZU122" s="28"/>
      <c r="ZV122" s="28"/>
      <c r="ZW122" s="28"/>
      <c r="ZX122" s="28"/>
      <c r="ZY122" s="28"/>
      <c r="ZZ122" s="28"/>
      <c r="AAA122" s="28"/>
      <c r="AAB122" s="28"/>
      <c r="AAC122" s="28"/>
      <c r="AAD122" s="28"/>
      <c r="AAE122" s="28"/>
      <c r="AAF122" s="28"/>
      <c r="AAG122" s="28"/>
      <c r="AAH122" s="28"/>
      <c r="AAI122" s="28"/>
      <c r="AAJ122" s="28"/>
      <c r="AAK122" s="28"/>
      <c r="AAL122" s="28"/>
      <c r="AAM122" s="28"/>
      <c r="AAN122" s="28"/>
      <c r="AAO122" s="28"/>
      <c r="AAP122" s="28"/>
      <c r="AAQ122" s="28"/>
      <c r="AAR122" s="28"/>
      <c r="AAS122" s="28"/>
      <c r="AAT122" s="28"/>
      <c r="AAU122" s="28"/>
      <c r="AAV122" s="28"/>
      <c r="AAW122" s="28"/>
      <c r="AAX122" s="28"/>
      <c r="AAY122" s="28"/>
      <c r="AAZ122" s="28"/>
      <c r="ABA122" s="28"/>
      <c r="ABB122" s="31"/>
      <c r="ABC122" s="31"/>
      <c r="ABD122" s="31"/>
      <c r="ABE122" s="31"/>
      <c r="ABF122" s="31"/>
      <c r="ABG122" s="32"/>
      <c r="ABH122" s="32"/>
      <c r="ABI122" s="32"/>
      <c r="ABJ122" s="76"/>
      <c r="ABK122" s="28"/>
      <c r="ABL122" s="28"/>
      <c r="ABM122" s="28"/>
      <c r="ABN122" s="28"/>
      <c r="ABO122" s="28"/>
      <c r="ABP122" s="28"/>
      <c r="ABQ122" s="32"/>
      <c r="ABR122" s="28"/>
      <c r="ABY122" s="76"/>
      <c r="ABZ122" s="28"/>
      <c r="ACG122" s="76"/>
      <c r="ACH122" s="28"/>
      <c r="ACO122" s="76"/>
      <c r="ACP122" s="28"/>
      <c r="ACW122" s="76"/>
      <c r="ACX122" s="28"/>
      <c r="ADE122" s="76"/>
      <c r="ADF122" s="28"/>
      <c r="ADM122" s="76"/>
      <c r="ADN122" s="28"/>
      <c r="ADU122" s="76"/>
      <c r="ADV122" s="28"/>
      <c r="AEC122" s="76"/>
    </row>
    <row r="123" spans="3:809" x14ac:dyDescent="0.3">
      <c r="C123" s="31"/>
      <c r="D123" s="32"/>
      <c r="E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  <c r="QR123" s="28"/>
      <c r="QS123" s="28"/>
      <c r="QT123" s="28"/>
      <c r="QU123" s="28"/>
      <c r="QV123" s="28"/>
      <c r="QW123" s="28"/>
      <c r="QX123" s="28"/>
      <c r="QY123" s="28"/>
      <c r="QZ123" s="28"/>
      <c r="RA123" s="28"/>
      <c r="RB123" s="28"/>
      <c r="RC123" s="28"/>
      <c r="RD123" s="28"/>
      <c r="RE123" s="28"/>
      <c r="RF123" s="28"/>
      <c r="RG123" s="28"/>
      <c r="RH123" s="28"/>
      <c r="RI123" s="28"/>
      <c r="RJ123" s="28"/>
      <c r="RK123" s="28"/>
      <c r="RL123" s="28"/>
      <c r="RM123" s="28"/>
      <c r="RN123" s="28"/>
      <c r="RO123" s="28"/>
      <c r="RP123" s="28"/>
      <c r="RQ123" s="28"/>
      <c r="RR123" s="28"/>
      <c r="RS123" s="28"/>
      <c r="RT123" s="28"/>
      <c r="RU123" s="28"/>
      <c r="RV123" s="28"/>
      <c r="RW123" s="28"/>
      <c r="RX123" s="28"/>
      <c r="RY123" s="28"/>
      <c r="RZ123" s="28"/>
      <c r="SA123" s="28"/>
      <c r="SB123" s="28"/>
      <c r="SC123" s="28"/>
      <c r="SD123" s="28"/>
      <c r="SE123" s="28"/>
      <c r="SF123" s="28"/>
      <c r="SG123" s="28"/>
      <c r="SH123" s="28"/>
      <c r="SI123" s="28"/>
      <c r="SJ123" s="28"/>
      <c r="SK123" s="28"/>
      <c r="SL123" s="28"/>
      <c r="SM123" s="28"/>
      <c r="SN123" s="28"/>
      <c r="SO123" s="28"/>
      <c r="SP123" s="28"/>
      <c r="SQ123" s="28"/>
      <c r="SR123" s="28"/>
      <c r="SS123" s="28"/>
      <c r="ST123" s="28"/>
      <c r="SU123" s="28"/>
      <c r="SV123" s="28"/>
      <c r="SW123" s="28"/>
      <c r="SX123" s="28"/>
      <c r="SY123" s="28"/>
      <c r="SZ123" s="28"/>
      <c r="TA123" s="28"/>
      <c r="TB123" s="28"/>
      <c r="TC123" s="28"/>
      <c r="TD123" s="28"/>
      <c r="TE123" s="28"/>
      <c r="TF123" s="28"/>
      <c r="TG123" s="28"/>
      <c r="TH123" s="28"/>
      <c r="TI123" s="28"/>
      <c r="TJ123" s="28"/>
      <c r="TK123" s="28"/>
      <c r="TL123" s="28"/>
      <c r="TM123" s="28"/>
      <c r="TN123" s="28"/>
      <c r="TO123" s="28"/>
      <c r="TP123" s="28"/>
      <c r="TQ123" s="28"/>
      <c r="TR123" s="28"/>
      <c r="TS123" s="28"/>
      <c r="TT123" s="28"/>
      <c r="TU123" s="28"/>
      <c r="TV123" s="28"/>
      <c r="TW123" s="28"/>
      <c r="TX123" s="28"/>
      <c r="TY123" s="28"/>
      <c r="TZ123" s="28"/>
      <c r="UA123" s="28"/>
      <c r="UB123" s="28"/>
      <c r="UC123" s="28"/>
      <c r="UD123" s="28"/>
      <c r="UE123" s="28"/>
      <c r="UF123" s="28"/>
      <c r="UG123" s="28"/>
      <c r="UH123" s="28"/>
      <c r="UI123" s="28"/>
      <c r="UJ123" s="28"/>
      <c r="UK123" s="28"/>
      <c r="UL123" s="28"/>
      <c r="UM123" s="28"/>
      <c r="UN123" s="28"/>
      <c r="UO123" s="28"/>
      <c r="UP123" s="28"/>
      <c r="UQ123" s="28"/>
      <c r="UR123" s="28"/>
      <c r="US123" s="28"/>
      <c r="UT123" s="28"/>
      <c r="UU123" s="28"/>
      <c r="UV123" s="28"/>
      <c r="UW123" s="28"/>
      <c r="UX123" s="28"/>
      <c r="UY123" s="28"/>
      <c r="UZ123" s="28"/>
      <c r="VA123" s="28"/>
      <c r="VB123" s="28"/>
      <c r="VC123" s="28"/>
      <c r="VD123" s="28"/>
      <c r="VE123" s="28"/>
      <c r="VF123" s="28"/>
      <c r="VG123" s="28"/>
      <c r="VH123" s="28"/>
      <c r="VI123" s="28"/>
      <c r="VJ123" s="28"/>
      <c r="VK123" s="28"/>
      <c r="VL123" s="28"/>
      <c r="VM123" s="28"/>
      <c r="VN123" s="28"/>
      <c r="VO123" s="28"/>
      <c r="VP123" s="28"/>
      <c r="VQ123" s="28"/>
      <c r="VR123" s="28"/>
      <c r="VS123" s="28"/>
      <c r="VT123" s="28"/>
      <c r="VU123" s="28"/>
      <c r="VV123" s="28"/>
      <c r="VW123" s="28"/>
      <c r="VX123" s="28"/>
      <c r="VY123" s="28"/>
      <c r="VZ123" s="28"/>
      <c r="WA123" s="28"/>
      <c r="WB123" s="28"/>
      <c r="WC123" s="28"/>
      <c r="WD123" s="28"/>
      <c r="WE123" s="28"/>
      <c r="WF123" s="28"/>
      <c r="WG123" s="28"/>
      <c r="WH123" s="28"/>
      <c r="WI123" s="28"/>
      <c r="WJ123" s="28"/>
      <c r="WK123" s="28"/>
      <c r="WL123" s="28"/>
      <c r="WM123" s="28"/>
      <c r="WN123" s="28"/>
      <c r="WO123" s="28"/>
      <c r="WP123" s="28"/>
      <c r="WQ123" s="28"/>
      <c r="WR123" s="28"/>
      <c r="WS123" s="28"/>
      <c r="WT123" s="28"/>
      <c r="WU123" s="28"/>
      <c r="WV123" s="28"/>
      <c r="WW123" s="28"/>
      <c r="WX123" s="28"/>
      <c r="WY123" s="28"/>
      <c r="WZ123" s="28"/>
      <c r="XA123" s="28"/>
      <c r="XB123" s="28"/>
      <c r="XC123" s="28"/>
      <c r="XD123" s="28"/>
      <c r="XE123" s="28"/>
      <c r="XF123" s="28"/>
      <c r="XG123" s="28"/>
      <c r="XH123" s="28"/>
      <c r="XI123" s="28"/>
      <c r="XJ123" s="28"/>
      <c r="XK123" s="28"/>
      <c r="XL123" s="28"/>
      <c r="XM123" s="28"/>
      <c r="XN123" s="28"/>
      <c r="XO123" s="28"/>
      <c r="XP123" s="28"/>
      <c r="XQ123" s="28"/>
      <c r="XR123" s="28"/>
      <c r="XS123" s="28"/>
      <c r="XT123" s="28"/>
      <c r="XU123" s="28"/>
      <c r="XV123" s="28"/>
      <c r="XW123" s="28"/>
      <c r="XX123" s="28"/>
      <c r="XY123" s="28"/>
      <c r="XZ123" s="28"/>
      <c r="YA123" s="28"/>
      <c r="YB123" s="28"/>
      <c r="YC123" s="28"/>
      <c r="YD123" s="28"/>
      <c r="YE123" s="28"/>
      <c r="YF123" s="28"/>
      <c r="YG123" s="28"/>
      <c r="YH123" s="28"/>
      <c r="YI123" s="28"/>
      <c r="YJ123" s="28"/>
      <c r="YK123" s="28"/>
      <c r="YL123" s="28"/>
      <c r="YM123" s="28"/>
      <c r="YN123" s="28"/>
      <c r="YO123" s="28"/>
      <c r="YP123" s="28"/>
      <c r="YQ123" s="28"/>
      <c r="YR123" s="28"/>
      <c r="YS123" s="28"/>
      <c r="YT123" s="28"/>
      <c r="YU123" s="28"/>
      <c r="YV123" s="28"/>
      <c r="YW123" s="28"/>
      <c r="YX123" s="28"/>
      <c r="YY123" s="28"/>
      <c r="YZ123" s="28"/>
      <c r="ZA123" s="28"/>
      <c r="ZB123" s="28"/>
      <c r="ZC123" s="28"/>
      <c r="ZD123" s="28"/>
      <c r="ZE123" s="28"/>
      <c r="ZF123" s="28"/>
      <c r="ZG123" s="28"/>
      <c r="ZH123" s="28"/>
      <c r="ZI123" s="28"/>
      <c r="ZJ123" s="28"/>
      <c r="ZK123" s="28"/>
      <c r="ZL123" s="28"/>
      <c r="ZM123" s="28"/>
      <c r="ZN123" s="28"/>
      <c r="ZO123" s="28"/>
      <c r="ZP123" s="28"/>
      <c r="ZQ123" s="28"/>
      <c r="ZR123" s="28"/>
      <c r="ZS123" s="28"/>
      <c r="ZT123" s="28"/>
      <c r="ZU123" s="28"/>
      <c r="ZV123" s="28"/>
      <c r="ZW123" s="28"/>
      <c r="ZX123" s="28"/>
      <c r="ZY123" s="28"/>
      <c r="ZZ123" s="28"/>
      <c r="AAA123" s="28"/>
      <c r="AAB123" s="28"/>
      <c r="AAC123" s="28"/>
      <c r="AAD123" s="28"/>
      <c r="AAE123" s="28"/>
      <c r="AAF123" s="28"/>
      <c r="AAG123" s="28"/>
      <c r="AAH123" s="28"/>
      <c r="AAI123" s="28"/>
      <c r="AAJ123" s="28"/>
      <c r="AAK123" s="28"/>
      <c r="AAL123" s="28"/>
      <c r="AAM123" s="28"/>
      <c r="AAN123" s="28"/>
      <c r="AAO123" s="28"/>
      <c r="AAP123" s="28"/>
      <c r="AAQ123" s="28"/>
      <c r="AAR123" s="28"/>
      <c r="AAS123" s="28"/>
      <c r="AAT123" s="28"/>
      <c r="AAU123" s="28"/>
      <c r="AAV123" s="28"/>
      <c r="AAW123" s="28"/>
      <c r="AAX123" s="28"/>
      <c r="AAY123" s="28"/>
      <c r="AAZ123" s="28"/>
      <c r="ABA123" s="28"/>
      <c r="ABB123" s="31"/>
      <c r="ABC123" s="31"/>
      <c r="ABD123" s="31"/>
      <c r="ABE123" s="31"/>
      <c r="ABF123" s="31"/>
      <c r="ABG123" s="32"/>
      <c r="ABH123" s="32"/>
      <c r="ABI123" s="32"/>
      <c r="ABJ123" s="76"/>
      <c r="ABK123" s="28"/>
      <c r="ABL123" s="28"/>
      <c r="ABM123" s="28"/>
      <c r="ABN123" s="28"/>
      <c r="ABO123" s="28"/>
      <c r="ABP123" s="28"/>
      <c r="ABQ123" s="32"/>
      <c r="ABR123" s="28"/>
      <c r="ABY123" s="76"/>
      <c r="ABZ123" s="28"/>
      <c r="ACG123" s="76"/>
      <c r="ACH123" s="28"/>
      <c r="ACO123" s="76"/>
      <c r="ACP123" s="28"/>
      <c r="ACW123" s="76"/>
      <c r="ACX123" s="28"/>
      <c r="ADE123" s="76"/>
      <c r="ADF123" s="28"/>
      <c r="ADM123" s="76"/>
      <c r="ADN123" s="28"/>
      <c r="ADU123" s="76"/>
      <c r="ADV123" s="28"/>
      <c r="AEC123" s="76"/>
    </row>
    <row r="124" spans="3:809" x14ac:dyDescent="0.3">
      <c r="C124" s="31"/>
      <c r="D124" s="32"/>
      <c r="E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  <c r="QR124" s="28"/>
      <c r="QS124" s="28"/>
      <c r="QT124" s="28"/>
      <c r="QU124" s="28"/>
      <c r="QV124" s="28"/>
      <c r="QW124" s="28"/>
      <c r="QX124" s="28"/>
      <c r="QY124" s="28"/>
      <c r="QZ124" s="28"/>
      <c r="RA124" s="28"/>
      <c r="RB124" s="28"/>
      <c r="RC124" s="28"/>
      <c r="RD124" s="28"/>
      <c r="RE124" s="28"/>
      <c r="RF124" s="28"/>
      <c r="RG124" s="28"/>
      <c r="RH124" s="28"/>
      <c r="RI124" s="28"/>
      <c r="RJ124" s="28"/>
      <c r="RK124" s="28"/>
      <c r="RL124" s="28"/>
      <c r="RM124" s="28"/>
      <c r="RN124" s="28"/>
      <c r="RO124" s="28"/>
      <c r="RP124" s="28"/>
      <c r="RQ124" s="28"/>
      <c r="RR124" s="28"/>
      <c r="RS124" s="28"/>
      <c r="RT124" s="28"/>
      <c r="RU124" s="28"/>
      <c r="RV124" s="28"/>
      <c r="RW124" s="28"/>
      <c r="RX124" s="28"/>
      <c r="RY124" s="28"/>
      <c r="RZ124" s="28"/>
      <c r="SA124" s="28"/>
      <c r="SB124" s="28"/>
      <c r="SC124" s="28"/>
      <c r="SD124" s="28"/>
      <c r="SE124" s="28"/>
      <c r="SF124" s="28"/>
      <c r="SG124" s="28"/>
      <c r="SH124" s="28"/>
      <c r="SI124" s="28"/>
      <c r="SJ124" s="28"/>
      <c r="SK124" s="28"/>
      <c r="SL124" s="28"/>
      <c r="SM124" s="28"/>
      <c r="SN124" s="28"/>
      <c r="SO124" s="28"/>
      <c r="SP124" s="28"/>
      <c r="SQ124" s="28"/>
      <c r="SR124" s="28"/>
      <c r="SS124" s="28"/>
      <c r="ST124" s="28"/>
      <c r="SU124" s="28"/>
      <c r="SV124" s="28"/>
      <c r="SW124" s="28"/>
      <c r="SX124" s="28"/>
      <c r="SY124" s="28"/>
      <c r="SZ124" s="28"/>
      <c r="TA124" s="28"/>
      <c r="TB124" s="28"/>
      <c r="TC124" s="28"/>
      <c r="TD124" s="28"/>
      <c r="TE124" s="28"/>
      <c r="TF124" s="28"/>
      <c r="TG124" s="28"/>
      <c r="TH124" s="28"/>
      <c r="TI124" s="28"/>
      <c r="TJ124" s="28"/>
      <c r="TK124" s="28"/>
      <c r="TL124" s="28"/>
      <c r="TM124" s="28"/>
      <c r="TN124" s="28"/>
      <c r="TO124" s="28"/>
      <c r="TP124" s="28"/>
      <c r="TQ124" s="28"/>
      <c r="TR124" s="28"/>
      <c r="TS124" s="28"/>
      <c r="TT124" s="28"/>
      <c r="TU124" s="28"/>
      <c r="TV124" s="28"/>
      <c r="TW124" s="28"/>
      <c r="TX124" s="28"/>
      <c r="TY124" s="28"/>
      <c r="TZ124" s="28"/>
      <c r="UA124" s="28"/>
      <c r="UB124" s="28"/>
      <c r="UC124" s="28"/>
      <c r="UD124" s="28"/>
      <c r="UE124" s="28"/>
      <c r="UF124" s="28"/>
      <c r="UG124" s="28"/>
      <c r="UH124" s="28"/>
      <c r="UI124" s="28"/>
      <c r="UJ124" s="28"/>
      <c r="UK124" s="28"/>
      <c r="UL124" s="28"/>
      <c r="UM124" s="28"/>
      <c r="UN124" s="28"/>
      <c r="UO124" s="28"/>
      <c r="UP124" s="28"/>
      <c r="UQ124" s="28"/>
      <c r="UR124" s="28"/>
      <c r="US124" s="28"/>
      <c r="UT124" s="28"/>
      <c r="UU124" s="28"/>
      <c r="UV124" s="28"/>
      <c r="UW124" s="28"/>
      <c r="UX124" s="28"/>
      <c r="UY124" s="28"/>
      <c r="UZ124" s="28"/>
      <c r="VA124" s="28"/>
      <c r="VB124" s="28"/>
      <c r="VC124" s="28"/>
      <c r="VD124" s="28"/>
      <c r="VE124" s="28"/>
      <c r="VF124" s="28"/>
      <c r="VG124" s="28"/>
      <c r="VH124" s="28"/>
      <c r="VI124" s="28"/>
      <c r="VJ124" s="28"/>
      <c r="VK124" s="28"/>
      <c r="VL124" s="28"/>
      <c r="VM124" s="28"/>
      <c r="VN124" s="28"/>
      <c r="VO124" s="28"/>
      <c r="VP124" s="28"/>
      <c r="VQ124" s="28"/>
      <c r="VR124" s="28"/>
      <c r="VS124" s="28"/>
      <c r="VT124" s="28"/>
      <c r="VU124" s="28"/>
      <c r="VV124" s="28"/>
      <c r="VW124" s="28"/>
      <c r="VX124" s="28"/>
      <c r="VY124" s="28"/>
      <c r="VZ124" s="28"/>
      <c r="WA124" s="28"/>
      <c r="WB124" s="28"/>
      <c r="WC124" s="28"/>
      <c r="WD124" s="28"/>
      <c r="WE124" s="28"/>
      <c r="WF124" s="28"/>
      <c r="WG124" s="28"/>
      <c r="WH124" s="28"/>
      <c r="WI124" s="28"/>
      <c r="WJ124" s="28"/>
      <c r="WK124" s="28"/>
      <c r="WL124" s="28"/>
      <c r="WM124" s="28"/>
      <c r="WN124" s="28"/>
      <c r="WO124" s="28"/>
      <c r="WP124" s="28"/>
      <c r="WQ124" s="28"/>
      <c r="WR124" s="28"/>
      <c r="WS124" s="28"/>
      <c r="WT124" s="28"/>
      <c r="WU124" s="28"/>
      <c r="WV124" s="28"/>
      <c r="WW124" s="28"/>
      <c r="WX124" s="28"/>
      <c r="WY124" s="28"/>
      <c r="WZ124" s="28"/>
      <c r="XA124" s="28"/>
      <c r="XB124" s="28"/>
      <c r="XC124" s="28"/>
      <c r="XD124" s="28"/>
      <c r="XE124" s="28"/>
      <c r="XF124" s="28"/>
      <c r="XG124" s="28"/>
      <c r="XH124" s="28"/>
      <c r="XI124" s="28"/>
      <c r="XJ124" s="28"/>
      <c r="XK124" s="28"/>
      <c r="XL124" s="28"/>
      <c r="XM124" s="28"/>
      <c r="XN124" s="28"/>
      <c r="XO124" s="28"/>
      <c r="XP124" s="28"/>
      <c r="XQ124" s="28"/>
      <c r="XR124" s="28"/>
      <c r="XS124" s="28"/>
      <c r="XT124" s="28"/>
      <c r="XU124" s="28"/>
      <c r="XV124" s="28"/>
      <c r="XW124" s="28"/>
      <c r="XX124" s="28"/>
      <c r="XY124" s="28"/>
      <c r="XZ124" s="28"/>
      <c r="YA124" s="28"/>
      <c r="YB124" s="28"/>
      <c r="YC124" s="28"/>
      <c r="YD124" s="28"/>
      <c r="YE124" s="28"/>
      <c r="YF124" s="28"/>
      <c r="YG124" s="28"/>
      <c r="YH124" s="28"/>
      <c r="YI124" s="28"/>
      <c r="YJ124" s="28"/>
      <c r="YK124" s="28"/>
      <c r="YL124" s="28"/>
      <c r="YM124" s="28"/>
      <c r="YN124" s="28"/>
      <c r="YO124" s="28"/>
      <c r="YP124" s="28"/>
      <c r="YQ124" s="28"/>
      <c r="YR124" s="28"/>
      <c r="YS124" s="28"/>
      <c r="YT124" s="28"/>
      <c r="YU124" s="28"/>
      <c r="YV124" s="28"/>
      <c r="YW124" s="28"/>
      <c r="YX124" s="28"/>
      <c r="YY124" s="28"/>
      <c r="YZ124" s="28"/>
      <c r="ZA124" s="28"/>
      <c r="ZB124" s="28"/>
      <c r="ZC124" s="28"/>
      <c r="ZD124" s="28"/>
      <c r="ZE124" s="28"/>
      <c r="ZF124" s="28"/>
      <c r="ZG124" s="28"/>
      <c r="ZH124" s="28"/>
      <c r="ZI124" s="28"/>
      <c r="ZJ124" s="28"/>
      <c r="ZK124" s="28"/>
      <c r="ZL124" s="28"/>
      <c r="ZM124" s="28"/>
      <c r="ZN124" s="28"/>
      <c r="ZO124" s="28"/>
      <c r="ZP124" s="28"/>
      <c r="ZQ124" s="28"/>
      <c r="ZR124" s="28"/>
      <c r="ZS124" s="28"/>
      <c r="ZT124" s="28"/>
      <c r="ZU124" s="28"/>
      <c r="ZV124" s="28"/>
      <c r="ZW124" s="28"/>
      <c r="ZX124" s="28"/>
      <c r="ZY124" s="28"/>
      <c r="ZZ124" s="28"/>
      <c r="AAA124" s="28"/>
      <c r="AAB124" s="28"/>
      <c r="AAC124" s="28"/>
      <c r="AAD124" s="28"/>
      <c r="AAE124" s="28"/>
      <c r="AAF124" s="28"/>
      <c r="AAG124" s="28"/>
      <c r="AAH124" s="28"/>
      <c r="AAI124" s="28"/>
      <c r="AAJ124" s="28"/>
      <c r="AAK124" s="28"/>
      <c r="AAL124" s="28"/>
      <c r="AAM124" s="28"/>
      <c r="AAN124" s="28"/>
      <c r="AAO124" s="28"/>
      <c r="AAP124" s="28"/>
      <c r="AAQ124" s="28"/>
      <c r="AAR124" s="28"/>
      <c r="AAS124" s="28"/>
      <c r="AAT124" s="28"/>
      <c r="AAU124" s="28"/>
      <c r="AAV124" s="28"/>
      <c r="AAW124" s="28"/>
      <c r="AAX124" s="28"/>
      <c r="AAY124" s="28"/>
      <c r="AAZ124" s="28"/>
      <c r="ABA124" s="28"/>
      <c r="ABB124" s="31"/>
      <c r="ABC124" s="31"/>
      <c r="ABD124" s="31"/>
      <c r="ABE124" s="31"/>
      <c r="ABF124" s="31"/>
      <c r="ABG124" s="32"/>
      <c r="ABH124" s="32"/>
      <c r="ABI124" s="32"/>
      <c r="ABJ124" s="76"/>
      <c r="ABK124" s="28"/>
      <c r="ABL124" s="28"/>
      <c r="ABM124" s="28"/>
      <c r="ABN124" s="28"/>
      <c r="ABO124" s="28"/>
      <c r="ABP124" s="28"/>
      <c r="ABQ124" s="32"/>
      <c r="ABR124" s="28"/>
      <c r="ABY124" s="76"/>
      <c r="ABZ124" s="28"/>
      <c r="ACG124" s="76"/>
      <c r="ACH124" s="28"/>
      <c r="ACO124" s="76"/>
      <c r="ACP124" s="28"/>
      <c r="ACW124" s="76"/>
      <c r="ACX124" s="28"/>
      <c r="ADE124" s="76"/>
      <c r="ADF124" s="28"/>
      <c r="ADM124" s="76"/>
      <c r="ADN124" s="28"/>
      <c r="ADU124" s="76"/>
      <c r="ADV124" s="28"/>
      <c r="AEC124" s="76"/>
    </row>
    <row r="125" spans="3:809" x14ac:dyDescent="0.3">
      <c r="C125" s="31"/>
      <c r="D125" s="32"/>
      <c r="E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  <c r="QR125" s="28"/>
      <c r="QS125" s="28"/>
      <c r="QT125" s="28"/>
      <c r="QU125" s="28"/>
      <c r="QV125" s="28"/>
      <c r="QW125" s="28"/>
      <c r="QX125" s="28"/>
      <c r="QY125" s="28"/>
      <c r="QZ125" s="28"/>
      <c r="RA125" s="28"/>
      <c r="RB125" s="28"/>
      <c r="RC125" s="28"/>
      <c r="RD125" s="28"/>
      <c r="RE125" s="28"/>
      <c r="RF125" s="28"/>
      <c r="RG125" s="28"/>
      <c r="RH125" s="28"/>
      <c r="RI125" s="28"/>
      <c r="RJ125" s="28"/>
      <c r="RK125" s="28"/>
      <c r="RL125" s="28"/>
      <c r="RM125" s="28"/>
      <c r="RN125" s="28"/>
      <c r="RO125" s="28"/>
      <c r="RP125" s="28"/>
      <c r="RQ125" s="28"/>
      <c r="RR125" s="28"/>
      <c r="RS125" s="28"/>
      <c r="RT125" s="28"/>
      <c r="RU125" s="28"/>
      <c r="RV125" s="28"/>
      <c r="RW125" s="28"/>
      <c r="RX125" s="28"/>
      <c r="RY125" s="28"/>
      <c r="RZ125" s="28"/>
      <c r="SA125" s="28"/>
      <c r="SB125" s="28"/>
      <c r="SC125" s="28"/>
      <c r="SD125" s="28"/>
      <c r="SE125" s="28"/>
      <c r="SF125" s="28"/>
      <c r="SG125" s="28"/>
      <c r="SH125" s="28"/>
      <c r="SI125" s="28"/>
      <c r="SJ125" s="28"/>
      <c r="SK125" s="28"/>
      <c r="SL125" s="28"/>
      <c r="SM125" s="28"/>
      <c r="SN125" s="28"/>
      <c r="SO125" s="28"/>
      <c r="SP125" s="28"/>
      <c r="SQ125" s="28"/>
      <c r="SR125" s="28"/>
      <c r="SS125" s="28"/>
      <c r="ST125" s="28"/>
      <c r="SU125" s="28"/>
      <c r="SV125" s="28"/>
      <c r="SW125" s="28"/>
      <c r="SX125" s="28"/>
      <c r="SY125" s="28"/>
      <c r="SZ125" s="28"/>
      <c r="TA125" s="28"/>
      <c r="TB125" s="28"/>
      <c r="TC125" s="28"/>
      <c r="TD125" s="28"/>
      <c r="TE125" s="28"/>
      <c r="TF125" s="28"/>
      <c r="TG125" s="28"/>
      <c r="TH125" s="28"/>
      <c r="TI125" s="28"/>
      <c r="TJ125" s="28"/>
      <c r="TK125" s="28"/>
      <c r="TL125" s="28"/>
      <c r="TM125" s="28"/>
      <c r="TN125" s="28"/>
      <c r="TO125" s="28"/>
      <c r="TP125" s="28"/>
      <c r="TQ125" s="28"/>
      <c r="TR125" s="28"/>
      <c r="TS125" s="28"/>
      <c r="TT125" s="28"/>
      <c r="TU125" s="28"/>
      <c r="TV125" s="28"/>
      <c r="TW125" s="28"/>
      <c r="TX125" s="28"/>
      <c r="TY125" s="28"/>
      <c r="TZ125" s="28"/>
      <c r="UA125" s="28"/>
      <c r="UB125" s="28"/>
      <c r="UC125" s="28"/>
      <c r="UD125" s="28"/>
      <c r="UE125" s="28"/>
      <c r="UF125" s="28"/>
      <c r="UG125" s="28"/>
      <c r="UH125" s="28"/>
      <c r="UI125" s="28"/>
      <c r="UJ125" s="28"/>
      <c r="UK125" s="28"/>
      <c r="UL125" s="28"/>
      <c r="UM125" s="28"/>
      <c r="UN125" s="28"/>
      <c r="UO125" s="28"/>
      <c r="UP125" s="28"/>
      <c r="UQ125" s="28"/>
      <c r="UR125" s="28"/>
      <c r="US125" s="28"/>
      <c r="UT125" s="28"/>
      <c r="UU125" s="28"/>
      <c r="UV125" s="28"/>
      <c r="UW125" s="28"/>
      <c r="UX125" s="28"/>
      <c r="UY125" s="28"/>
      <c r="UZ125" s="28"/>
      <c r="VA125" s="28"/>
      <c r="VB125" s="28"/>
      <c r="VC125" s="28"/>
      <c r="VD125" s="28"/>
      <c r="VE125" s="28"/>
      <c r="VF125" s="28"/>
      <c r="VG125" s="28"/>
      <c r="VH125" s="28"/>
      <c r="VI125" s="28"/>
      <c r="VJ125" s="28"/>
      <c r="VK125" s="28"/>
      <c r="VL125" s="28"/>
      <c r="VM125" s="28"/>
      <c r="VN125" s="28"/>
      <c r="VO125" s="28"/>
      <c r="VP125" s="28"/>
      <c r="VQ125" s="28"/>
      <c r="VR125" s="28"/>
      <c r="VS125" s="28"/>
      <c r="VT125" s="28"/>
      <c r="VU125" s="28"/>
      <c r="VV125" s="28"/>
      <c r="VW125" s="28"/>
      <c r="VX125" s="28"/>
      <c r="VY125" s="28"/>
      <c r="VZ125" s="28"/>
      <c r="WA125" s="28"/>
      <c r="WB125" s="28"/>
      <c r="WC125" s="28"/>
      <c r="WD125" s="28"/>
      <c r="WE125" s="28"/>
      <c r="WF125" s="28"/>
      <c r="WG125" s="28"/>
      <c r="WH125" s="28"/>
      <c r="WI125" s="28"/>
      <c r="WJ125" s="28"/>
      <c r="WK125" s="28"/>
      <c r="WL125" s="28"/>
      <c r="WM125" s="28"/>
      <c r="WN125" s="28"/>
      <c r="WO125" s="28"/>
      <c r="WP125" s="28"/>
      <c r="WQ125" s="28"/>
      <c r="WR125" s="28"/>
      <c r="WS125" s="28"/>
      <c r="WT125" s="28"/>
      <c r="WU125" s="28"/>
      <c r="WV125" s="28"/>
      <c r="WW125" s="28"/>
      <c r="WX125" s="28"/>
      <c r="WY125" s="28"/>
      <c r="WZ125" s="28"/>
      <c r="XA125" s="28"/>
      <c r="XB125" s="28"/>
      <c r="XC125" s="28"/>
      <c r="XD125" s="28"/>
      <c r="XE125" s="28"/>
      <c r="XF125" s="28"/>
      <c r="XG125" s="28"/>
      <c r="XH125" s="28"/>
      <c r="XI125" s="28"/>
      <c r="XJ125" s="28"/>
      <c r="XK125" s="28"/>
      <c r="XL125" s="28"/>
      <c r="XM125" s="28"/>
      <c r="XN125" s="28"/>
      <c r="XO125" s="28"/>
      <c r="XP125" s="28"/>
      <c r="XQ125" s="28"/>
      <c r="XR125" s="28"/>
      <c r="XS125" s="28"/>
      <c r="XT125" s="28"/>
      <c r="XU125" s="28"/>
      <c r="XV125" s="28"/>
      <c r="XW125" s="28"/>
      <c r="XX125" s="28"/>
      <c r="XY125" s="28"/>
      <c r="XZ125" s="28"/>
      <c r="YA125" s="28"/>
      <c r="YB125" s="28"/>
      <c r="YC125" s="28"/>
      <c r="YD125" s="28"/>
      <c r="YE125" s="28"/>
      <c r="YF125" s="28"/>
      <c r="YG125" s="28"/>
      <c r="YH125" s="28"/>
      <c r="YI125" s="28"/>
      <c r="YJ125" s="28"/>
      <c r="YK125" s="28"/>
      <c r="YL125" s="28"/>
      <c r="YM125" s="28"/>
      <c r="YN125" s="28"/>
      <c r="YO125" s="28"/>
      <c r="YP125" s="28"/>
      <c r="YQ125" s="28"/>
      <c r="YR125" s="28"/>
      <c r="YS125" s="28"/>
      <c r="YT125" s="28"/>
      <c r="YU125" s="28"/>
      <c r="YV125" s="28"/>
      <c r="YW125" s="28"/>
      <c r="YX125" s="28"/>
      <c r="YY125" s="28"/>
      <c r="YZ125" s="28"/>
      <c r="ZA125" s="28"/>
      <c r="ZB125" s="28"/>
      <c r="ZC125" s="28"/>
      <c r="ZD125" s="28"/>
      <c r="ZE125" s="28"/>
      <c r="ZF125" s="28"/>
      <c r="ZG125" s="28"/>
      <c r="ZH125" s="28"/>
      <c r="ZI125" s="28"/>
      <c r="ZJ125" s="28"/>
      <c r="ZK125" s="28"/>
      <c r="ZL125" s="28"/>
      <c r="ZM125" s="28"/>
      <c r="ZN125" s="28"/>
      <c r="ZO125" s="28"/>
      <c r="ZP125" s="28"/>
      <c r="ZQ125" s="28"/>
      <c r="ZR125" s="28"/>
      <c r="ZS125" s="28"/>
      <c r="ZT125" s="28"/>
      <c r="ZU125" s="28"/>
      <c r="ZV125" s="28"/>
      <c r="ZW125" s="28"/>
      <c r="ZX125" s="28"/>
      <c r="ZY125" s="28"/>
      <c r="ZZ125" s="28"/>
      <c r="AAA125" s="28"/>
      <c r="AAB125" s="28"/>
      <c r="AAC125" s="28"/>
      <c r="AAD125" s="28"/>
      <c r="AAE125" s="28"/>
      <c r="AAF125" s="28"/>
      <c r="AAG125" s="28"/>
      <c r="AAH125" s="28"/>
      <c r="AAI125" s="28"/>
      <c r="AAJ125" s="28"/>
      <c r="AAK125" s="28"/>
      <c r="AAL125" s="28"/>
      <c r="AAM125" s="28"/>
      <c r="AAN125" s="28"/>
      <c r="AAO125" s="28"/>
      <c r="AAP125" s="28"/>
      <c r="AAQ125" s="28"/>
      <c r="AAR125" s="28"/>
      <c r="AAS125" s="28"/>
      <c r="AAT125" s="28"/>
      <c r="AAU125" s="28"/>
      <c r="AAV125" s="28"/>
      <c r="AAW125" s="28"/>
      <c r="AAX125" s="28"/>
      <c r="AAY125" s="28"/>
      <c r="AAZ125" s="28"/>
      <c r="ABA125" s="28"/>
      <c r="ABB125" s="31"/>
      <c r="ABC125" s="31"/>
      <c r="ABD125" s="31"/>
      <c r="ABE125" s="31"/>
      <c r="ABF125" s="31"/>
      <c r="ABG125" s="32"/>
      <c r="ABH125" s="32"/>
      <c r="ABI125" s="32"/>
      <c r="ABJ125" s="76"/>
      <c r="ABK125" s="28"/>
      <c r="ABL125" s="28"/>
      <c r="ABM125" s="28"/>
      <c r="ABN125" s="28"/>
      <c r="ABO125" s="28"/>
      <c r="ABP125" s="28"/>
      <c r="ABQ125" s="32"/>
      <c r="ABR125" s="28"/>
      <c r="ABZ125" s="28"/>
      <c r="ACH125" s="28"/>
      <c r="ACP125" s="28"/>
      <c r="ACX125" s="28"/>
      <c r="ADF125" s="28"/>
      <c r="ADN125" s="28"/>
      <c r="ADV125" s="28"/>
    </row>
    <row r="126" spans="3:809" x14ac:dyDescent="0.3">
      <c r="C126" s="31"/>
      <c r="D126" s="32"/>
      <c r="E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31"/>
      <c r="ABC126" s="31"/>
      <c r="ABD126" s="31"/>
      <c r="ABE126" s="31"/>
      <c r="ABF126" s="31"/>
      <c r="ABG126" s="32"/>
      <c r="ABH126" s="32"/>
      <c r="ABI126" s="32"/>
      <c r="ABJ126" s="76"/>
      <c r="ABK126" s="28"/>
      <c r="ABL126" s="28"/>
      <c r="ABM126" s="28"/>
      <c r="ABN126" s="28"/>
      <c r="ABO126" s="28"/>
      <c r="ABP126" s="28"/>
      <c r="ABQ126" s="32"/>
      <c r="ABR126" s="28"/>
      <c r="ABZ126" s="28"/>
      <c r="ACH126" s="28"/>
      <c r="ACP126" s="28"/>
      <c r="ACX126" s="28"/>
      <c r="ADF126" s="28"/>
      <c r="ADN126" s="28"/>
      <c r="ADV126" s="28"/>
    </row>
    <row r="127" spans="3:809" x14ac:dyDescent="0.3">
      <c r="C127" s="31"/>
      <c r="D127" s="32"/>
      <c r="E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31"/>
      <c r="ABC127" s="31"/>
      <c r="ABD127" s="31"/>
      <c r="ABE127" s="31"/>
      <c r="ABF127" s="31"/>
      <c r="ABG127" s="32"/>
      <c r="ABH127" s="32"/>
      <c r="ABI127" s="32"/>
      <c r="ABJ127" s="76"/>
      <c r="ABK127" s="28"/>
      <c r="ABL127" s="28"/>
      <c r="ABM127" s="28"/>
      <c r="ABN127" s="28"/>
      <c r="ABO127" s="28"/>
      <c r="ABP127" s="28"/>
      <c r="ABQ127" s="32"/>
      <c r="ABR127" s="28"/>
      <c r="ABZ127" s="28"/>
      <c r="ACH127" s="28"/>
      <c r="ACP127" s="28"/>
      <c r="ACX127" s="28"/>
      <c r="ADF127" s="28"/>
      <c r="ADN127" s="28"/>
      <c r="ADV127" s="28"/>
    </row>
    <row r="128" spans="3:809" x14ac:dyDescent="0.3">
      <c r="C128" s="31"/>
      <c r="D128" s="32"/>
      <c r="E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  <c r="QR128" s="28"/>
      <c r="QS128" s="28"/>
      <c r="QT128" s="28"/>
      <c r="QU128" s="28"/>
      <c r="QV128" s="28"/>
      <c r="QW128" s="28"/>
      <c r="QX128" s="28"/>
      <c r="QY128" s="28"/>
      <c r="QZ128" s="28"/>
      <c r="RA128" s="28"/>
      <c r="RB128" s="28"/>
      <c r="RC128" s="28"/>
      <c r="RD128" s="28"/>
      <c r="RE128" s="28"/>
      <c r="RF128" s="28"/>
      <c r="RG128" s="28"/>
      <c r="RH128" s="28"/>
      <c r="RI128" s="28"/>
      <c r="RJ128" s="28"/>
      <c r="RK128" s="28"/>
      <c r="RL128" s="28"/>
      <c r="RM128" s="28"/>
      <c r="RN128" s="28"/>
      <c r="RO128" s="28"/>
      <c r="RP128" s="28"/>
      <c r="RQ128" s="28"/>
      <c r="RR128" s="28"/>
      <c r="RS128" s="28"/>
      <c r="RT128" s="28"/>
      <c r="RU128" s="28"/>
      <c r="RV128" s="28"/>
      <c r="RW128" s="28"/>
      <c r="RX128" s="28"/>
      <c r="RY128" s="28"/>
      <c r="RZ128" s="28"/>
      <c r="SA128" s="28"/>
      <c r="SB128" s="28"/>
      <c r="SC128" s="28"/>
      <c r="SD128" s="28"/>
      <c r="SE128" s="28"/>
      <c r="SF128" s="28"/>
      <c r="SG128" s="28"/>
      <c r="SH128" s="28"/>
      <c r="SI128" s="28"/>
      <c r="SJ128" s="28"/>
      <c r="SK128" s="28"/>
      <c r="SL128" s="28"/>
      <c r="SM128" s="28"/>
      <c r="SN128" s="28"/>
      <c r="SO128" s="28"/>
      <c r="SP128" s="28"/>
      <c r="SQ128" s="28"/>
      <c r="SR128" s="28"/>
      <c r="SS128" s="28"/>
      <c r="ST128" s="28"/>
      <c r="SU128" s="28"/>
      <c r="SV128" s="28"/>
      <c r="SW128" s="28"/>
      <c r="SX128" s="28"/>
      <c r="SY128" s="28"/>
      <c r="SZ128" s="28"/>
      <c r="TA128" s="28"/>
      <c r="TB128" s="28"/>
      <c r="TC128" s="28"/>
      <c r="TD128" s="28"/>
      <c r="TE128" s="28"/>
      <c r="TF128" s="28"/>
      <c r="TG128" s="28"/>
      <c r="TH128" s="28"/>
      <c r="TI128" s="28"/>
      <c r="TJ128" s="28"/>
      <c r="TK128" s="28"/>
      <c r="TL128" s="28"/>
      <c r="TM128" s="28"/>
      <c r="TN128" s="28"/>
      <c r="TO128" s="28"/>
      <c r="TP128" s="28"/>
      <c r="TQ128" s="28"/>
      <c r="TR128" s="28"/>
      <c r="TS128" s="28"/>
      <c r="TT128" s="28"/>
      <c r="TU128" s="28"/>
      <c r="TV128" s="28"/>
      <c r="TW128" s="28"/>
      <c r="TX128" s="28"/>
      <c r="TY128" s="28"/>
      <c r="TZ128" s="28"/>
      <c r="UA128" s="28"/>
      <c r="UB128" s="28"/>
      <c r="UC128" s="28"/>
      <c r="UD128" s="28"/>
      <c r="UE128" s="28"/>
      <c r="UF128" s="28"/>
      <c r="UG128" s="28"/>
      <c r="UH128" s="28"/>
      <c r="UI128" s="28"/>
      <c r="UJ128" s="28"/>
      <c r="UK128" s="28"/>
      <c r="UL128" s="28"/>
      <c r="UM128" s="28"/>
      <c r="UN128" s="28"/>
      <c r="UO128" s="28"/>
      <c r="UP128" s="28"/>
      <c r="UQ128" s="28"/>
      <c r="UR128" s="28"/>
      <c r="US128" s="28"/>
      <c r="UT128" s="28"/>
      <c r="UU128" s="28"/>
      <c r="UV128" s="28"/>
      <c r="UW128" s="28"/>
      <c r="UX128" s="28"/>
      <c r="UY128" s="28"/>
      <c r="UZ128" s="28"/>
      <c r="VA128" s="28"/>
      <c r="VB128" s="28"/>
      <c r="VC128" s="28"/>
      <c r="VD128" s="28"/>
      <c r="VE128" s="28"/>
      <c r="VF128" s="28"/>
      <c r="VG128" s="28"/>
      <c r="VH128" s="28"/>
      <c r="VI128" s="28"/>
      <c r="VJ128" s="28"/>
      <c r="VK128" s="28"/>
      <c r="VL128" s="28"/>
      <c r="VM128" s="28"/>
      <c r="VN128" s="28"/>
      <c r="VO128" s="28"/>
      <c r="VP128" s="28"/>
      <c r="VQ128" s="28"/>
      <c r="VR128" s="28"/>
      <c r="VS128" s="28"/>
      <c r="VT128" s="28"/>
      <c r="VU128" s="28"/>
      <c r="VV128" s="28"/>
      <c r="VW128" s="28"/>
      <c r="VX128" s="28"/>
      <c r="VY128" s="28"/>
      <c r="VZ128" s="28"/>
      <c r="WA128" s="28"/>
      <c r="WB128" s="28"/>
      <c r="WC128" s="28"/>
      <c r="WD128" s="28"/>
      <c r="WE128" s="28"/>
      <c r="WF128" s="28"/>
      <c r="WG128" s="28"/>
      <c r="WH128" s="28"/>
      <c r="WI128" s="28"/>
      <c r="WJ128" s="28"/>
      <c r="WK128" s="28"/>
      <c r="WL128" s="28"/>
      <c r="WM128" s="28"/>
      <c r="WN128" s="28"/>
      <c r="WO128" s="28"/>
      <c r="WP128" s="28"/>
      <c r="WQ128" s="28"/>
      <c r="WR128" s="28"/>
      <c r="WS128" s="28"/>
      <c r="WT128" s="28"/>
      <c r="WU128" s="28"/>
      <c r="WV128" s="28"/>
      <c r="WW128" s="28"/>
      <c r="WX128" s="28"/>
      <c r="WY128" s="28"/>
      <c r="WZ128" s="28"/>
      <c r="XA128" s="28"/>
      <c r="XB128" s="28"/>
      <c r="XC128" s="28"/>
      <c r="XD128" s="28"/>
      <c r="XE128" s="28"/>
      <c r="XF128" s="28"/>
      <c r="XG128" s="28"/>
      <c r="XH128" s="28"/>
      <c r="XI128" s="28"/>
      <c r="XJ128" s="28"/>
      <c r="XK128" s="28"/>
      <c r="XL128" s="28"/>
      <c r="XM128" s="28"/>
      <c r="XN128" s="28"/>
      <c r="XO128" s="28"/>
      <c r="XP128" s="28"/>
      <c r="XQ128" s="28"/>
      <c r="XR128" s="28"/>
      <c r="XS128" s="28"/>
      <c r="XT128" s="28"/>
      <c r="XU128" s="28"/>
      <c r="XV128" s="28"/>
      <c r="XW128" s="28"/>
      <c r="XX128" s="28"/>
      <c r="XY128" s="28"/>
      <c r="XZ128" s="28"/>
      <c r="YA128" s="28"/>
      <c r="YB128" s="28"/>
      <c r="YC128" s="28"/>
      <c r="YD128" s="28"/>
      <c r="YE128" s="28"/>
      <c r="YF128" s="28"/>
      <c r="YG128" s="28"/>
      <c r="YH128" s="28"/>
      <c r="YI128" s="28"/>
      <c r="YJ128" s="28"/>
      <c r="YK128" s="28"/>
      <c r="YL128" s="28"/>
      <c r="YM128" s="28"/>
      <c r="YN128" s="28"/>
      <c r="YO128" s="28"/>
      <c r="YP128" s="28"/>
      <c r="YQ128" s="28"/>
      <c r="YR128" s="28"/>
      <c r="YS128" s="28"/>
      <c r="YT128" s="28"/>
      <c r="YU128" s="28"/>
      <c r="YV128" s="28"/>
      <c r="YW128" s="28"/>
      <c r="YX128" s="28"/>
      <c r="YY128" s="28"/>
      <c r="YZ128" s="28"/>
      <c r="ZA128" s="28"/>
      <c r="ZB128" s="28"/>
      <c r="ZC128" s="28"/>
      <c r="ZD128" s="28"/>
      <c r="ZE128" s="28"/>
      <c r="ZF128" s="28"/>
      <c r="ZG128" s="28"/>
      <c r="ZH128" s="28"/>
      <c r="ZI128" s="28"/>
      <c r="ZJ128" s="28"/>
      <c r="ZK128" s="28"/>
      <c r="ZL128" s="28"/>
      <c r="ZM128" s="28"/>
      <c r="ZN128" s="28"/>
      <c r="ZO128" s="28"/>
      <c r="ZP128" s="28"/>
      <c r="ZQ128" s="28"/>
      <c r="ZR128" s="28"/>
      <c r="ZS128" s="28"/>
      <c r="ZT128" s="28"/>
      <c r="ZU128" s="28"/>
      <c r="ZV128" s="28"/>
      <c r="ZW128" s="28"/>
      <c r="ZX128" s="28"/>
      <c r="ZY128" s="28"/>
      <c r="ZZ128" s="28"/>
      <c r="AAA128" s="28"/>
      <c r="AAB128" s="28"/>
      <c r="AAC128" s="28"/>
      <c r="AAD128" s="28"/>
      <c r="AAE128" s="28"/>
      <c r="AAF128" s="28"/>
      <c r="AAG128" s="28"/>
      <c r="AAH128" s="28"/>
      <c r="AAI128" s="28"/>
      <c r="AAJ128" s="28"/>
      <c r="AAK128" s="28"/>
      <c r="AAL128" s="28"/>
      <c r="AAM128" s="28"/>
      <c r="AAN128" s="28"/>
      <c r="AAO128" s="28"/>
      <c r="AAP128" s="28"/>
      <c r="AAQ128" s="28"/>
      <c r="AAR128" s="28"/>
      <c r="AAS128" s="28"/>
      <c r="AAT128" s="28"/>
      <c r="AAU128" s="28"/>
      <c r="AAV128" s="28"/>
      <c r="AAW128" s="28"/>
      <c r="AAX128" s="28"/>
      <c r="AAY128" s="28"/>
      <c r="AAZ128" s="28"/>
      <c r="ABA128" s="28"/>
      <c r="ABB128" s="31"/>
      <c r="ABC128" s="31"/>
      <c r="ABD128" s="31"/>
      <c r="ABE128" s="31"/>
      <c r="ABF128" s="31"/>
      <c r="ABG128" s="32"/>
      <c r="ABH128" s="32"/>
      <c r="ABI128" s="32"/>
      <c r="ABJ128" s="76"/>
      <c r="ABK128" s="28"/>
      <c r="ABL128" s="28"/>
      <c r="ABM128" s="28"/>
      <c r="ABN128" s="28"/>
      <c r="ABO128" s="28"/>
      <c r="ABP128" s="28"/>
      <c r="ABQ128" s="32"/>
      <c r="ABR128" s="28"/>
      <c r="ABZ128" s="28"/>
      <c r="ACH128" s="28"/>
      <c r="ACP128" s="28"/>
      <c r="ACX128" s="28"/>
      <c r="ADF128" s="28"/>
      <c r="ADN128" s="28"/>
      <c r="ADV128" s="28"/>
    </row>
  </sheetData>
  <autoFilter ref="C1:ABJ82">
    <sortState ref="C2:ABJ83">
      <sortCondition ref="C1:C82"/>
    </sortState>
  </autoFilter>
  <mergeCells count="1">
    <mergeCell ref="ABL14:ABM14"/>
  </mergeCells>
  <conditionalFormatting sqref="ABD2">
    <cfRule type="dataBar" priority="4045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{C045B4DC-3BC1-43D9-B3F6-2E46D7E43F0B}</x14:id>
        </ext>
      </extLst>
    </cfRule>
  </conditionalFormatting>
  <conditionalFormatting sqref="ABJ3:ABJ77">
    <cfRule type="colorScale" priority="40452">
      <colorScale>
        <cfvo type="percent" val="99"/>
        <cfvo type="percent" val="100"/>
        <color rgb="FFFF99CC"/>
        <color rgb="FF00FFCC"/>
      </colorScale>
    </cfRule>
  </conditionalFormatting>
  <conditionalFormatting sqref="ABM7">
    <cfRule type="dataBar" priority="404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{93BC5724-E5A4-438D-9783-932DC63A2212}</x14:id>
        </ext>
      </extLst>
    </cfRule>
  </conditionalFormatting>
  <conditionalFormatting sqref="ABF2">
    <cfRule type="dataBar" priority="40407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{535779B7-A071-45D0-8646-B353FA766364}</x14:id>
        </ext>
      </extLst>
    </cfRule>
  </conditionalFormatting>
  <conditionalFormatting sqref="ABM8">
    <cfRule type="dataBar" priority="404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{C96A6675-0497-4732-AA00-6B7CF2E93570}</x14:id>
        </ext>
      </extLst>
    </cfRule>
  </conditionalFormatting>
  <conditionalFormatting sqref="ABM8">
    <cfRule type="dataBar" priority="4043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{7F2995B6-2B0C-4B83-BF2C-37F1FAC4E0D8}</x14:id>
        </ext>
      </extLst>
    </cfRule>
    <cfRule type="dataBar" priority="4043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{770794CD-C7F9-4E97-BD63-BE3E99109FF0}</x14:id>
        </ext>
      </extLst>
    </cfRule>
  </conditionalFormatting>
  <conditionalFormatting sqref="ABM9">
    <cfRule type="dataBar" priority="40422">
      <dataBar>
        <cfvo type="min"/>
        <cfvo type="max"/>
        <color rgb="FFFF9900"/>
      </dataBar>
      <extLst>
        <ext xmlns:x14="http://schemas.microsoft.com/office/spreadsheetml/2009/9/main" uri="{B025F937-C7B1-47D3-B67F-A62EFF666E3E}">
          <x14:id>{4DB9A820-BE38-4BF2-8043-E26071927373}</x14:id>
        </ext>
      </extLst>
    </cfRule>
    <cfRule type="dataBar" priority="40423">
      <dataBar>
        <cfvo type="min"/>
        <cfvo type="max"/>
        <color rgb="FFFF9933"/>
      </dataBar>
      <extLst>
        <ext xmlns:x14="http://schemas.microsoft.com/office/spreadsheetml/2009/9/main" uri="{B025F937-C7B1-47D3-B67F-A62EFF666E3E}">
          <x14:id>{18E8A448-9458-47E3-A0D4-102110869725}</x14:id>
        </ext>
      </extLst>
    </cfRule>
    <cfRule type="dataBar" priority="40424">
      <dataBar>
        <cfvo type="min"/>
        <cfvo type="max"/>
        <color rgb="FFCC6600"/>
      </dataBar>
      <extLst>
        <ext xmlns:x14="http://schemas.microsoft.com/office/spreadsheetml/2009/9/main" uri="{B025F937-C7B1-47D3-B67F-A62EFF666E3E}">
          <x14:id>{73E4B703-068F-4659-8085-140805AC4C11}</x14:id>
        </ext>
      </extLst>
    </cfRule>
    <cfRule type="dataBar" priority="40425">
      <dataBar>
        <cfvo type="min"/>
        <cfvo type="max"/>
        <color rgb="FFFF9933"/>
      </dataBar>
      <extLst>
        <ext xmlns:x14="http://schemas.microsoft.com/office/spreadsheetml/2009/9/main" uri="{B025F937-C7B1-47D3-B67F-A62EFF666E3E}">
          <x14:id>{7FDD59F2-2F77-4B81-8CEA-7409B3B7128E}</x14:id>
        </ext>
      </extLst>
    </cfRule>
    <cfRule type="dataBar" priority="4042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{47D8FFB9-4D1E-456D-A705-5F91F83132DB}</x14:id>
        </ext>
      </extLst>
    </cfRule>
  </conditionalFormatting>
  <conditionalFormatting sqref="ABM10">
    <cfRule type="dataBar" priority="40419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{CCF2E787-D944-467E-AD44-5231AEB73005}</x14:id>
        </ext>
      </extLst>
    </cfRule>
    <cfRule type="dataBar" priority="40420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{BE8956D8-5C8C-4596-9C1A-C2736C0E590F}</x14:id>
        </ext>
      </extLst>
    </cfRule>
  </conditionalFormatting>
  <conditionalFormatting sqref="D4:D77">
    <cfRule type="cellIs" dxfId="3306" priority="40387" operator="lessThan">
      <formula>0.7</formula>
    </cfRule>
    <cfRule type="dataBar" priority="40389">
      <dataBar>
        <cfvo type="min"/>
        <cfvo type="max"/>
        <color theme="6" tint="-0.249977111117893"/>
      </dataBar>
      <extLst>
        <ext xmlns:x14="http://schemas.microsoft.com/office/spreadsheetml/2009/9/main" uri="{B025F937-C7B1-47D3-B67F-A62EFF666E3E}">
          <x14:id>{BEAD2B8D-EEB8-4458-AA4C-E8AFF68ADAE4}</x14:id>
        </ext>
      </extLst>
    </cfRule>
  </conditionalFormatting>
  <conditionalFormatting sqref="ABM12">
    <cfRule type="dataBar" priority="40337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{42E33D2E-9471-4A36-A697-FB84B1804D1E}</x14:id>
        </ext>
      </extLst>
    </cfRule>
    <cfRule type="dataBar" priority="4033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{30BED04C-B603-4648-B358-B6293E6AD539}</x14:id>
        </ext>
      </extLst>
    </cfRule>
  </conditionalFormatting>
  <conditionalFormatting sqref="ABH2:ABJ2">
    <cfRule type="dataBar" priority="40326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{A474B5F7-124F-4BE1-B65B-636A8A2B4616}</x14:id>
        </ext>
      </extLst>
    </cfRule>
  </conditionalFormatting>
  <conditionalFormatting sqref="ABM11">
    <cfRule type="dataBar" priority="40325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{8D033D1B-A9D0-442F-8DB1-391D8F669746}</x14:id>
        </ext>
      </extLst>
    </cfRule>
  </conditionalFormatting>
  <conditionalFormatting sqref="ABM1">
    <cfRule type="colorScale" priority="40233">
      <colorScale>
        <cfvo type="percent" val="99"/>
        <cfvo type="percent" val="100"/>
        <color rgb="FFFF99CC"/>
        <color rgb="FF00FFCC"/>
      </colorScale>
    </cfRule>
  </conditionalFormatting>
  <conditionalFormatting sqref="ABE2:ABE77">
    <cfRule type="dataBar" priority="40473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{5703F645-7D62-4819-BAA7-DB6126050C96}</x14:id>
        </ext>
      </extLst>
    </cfRule>
  </conditionalFormatting>
  <conditionalFormatting sqref="ABG2">
    <cfRule type="dataBar" priority="29673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{E644AE41-1120-4C8E-AD30-806E777C9188}</x14:id>
        </ext>
      </extLst>
    </cfRule>
  </conditionalFormatting>
  <conditionalFormatting sqref="ABL17:ABL18">
    <cfRule type="colorScale" priority="28713">
      <colorScale>
        <cfvo type="percent" val="99"/>
        <cfvo type="percent" val="100"/>
        <color rgb="FFFF99CC"/>
        <color rgb="FF00FFCC"/>
      </colorScale>
    </cfRule>
  </conditionalFormatting>
  <conditionalFormatting sqref="ABL7:ABL12">
    <cfRule type="cellIs" dxfId="3305" priority="28625" operator="equal">
      <formula>"V"</formula>
    </cfRule>
    <cfRule type="cellIs" dxfId="3304" priority="28626" operator="equal">
      <formula>"O"</formula>
    </cfRule>
    <cfRule type="cellIs" dxfId="3303" priority="28627" operator="equal">
      <formula>0</formula>
    </cfRule>
  </conditionalFormatting>
  <conditionalFormatting sqref="ABL7:ABL12">
    <cfRule type="cellIs" dxfId="3302" priority="28624" operator="equal">
      <formula>"/"</formula>
    </cfRule>
  </conditionalFormatting>
  <conditionalFormatting sqref="ABL7:ABL12">
    <cfRule type="cellIs" dxfId="3301" priority="28623" operator="equal">
      <formula>"["</formula>
    </cfRule>
  </conditionalFormatting>
  <conditionalFormatting sqref="ABL7:ABL12">
    <cfRule type="cellIs" dxfId="3300" priority="28621" operator="equal">
      <formula>"."</formula>
    </cfRule>
    <cfRule type="cellIs" priority="28622" operator="equal">
      <formula>"."</formula>
    </cfRule>
  </conditionalFormatting>
  <conditionalFormatting sqref="ABA2:ABA77">
    <cfRule type="containsText" dxfId="3299" priority="6514" operator="containsText" text="bedingt">
      <formula>NOT(ISERROR(SEARCH("bedingt",ABA2)))</formula>
    </cfRule>
    <cfRule type="containsText" dxfId="3298" priority="28522" operator="containsText" text="nicht aktiv">
      <formula>NOT(ISERROR(SEARCH("nicht aktiv",ABA2)))</formula>
    </cfRule>
  </conditionalFormatting>
  <conditionalFormatting sqref="ABQ3:ABQ77">
    <cfRule type="cellIs" dxfId="3297" priority="27971" operator="greaterThan">
      <formula>0.69</formula>
    </cfRule>
    <cfRule type="cellIs" dxfId="3296" priority="27973" operator="equal">
      <formula>1</formula>
    </cfRule>
    <cfRule type="cellIs" dxfId="3295" priority="27974" operator="lessThan">
      <formula>0.7</formula>
    </cfRule>
  </conditionalFormatting>
  <conditionalFormatting sqref="G81:AAZ81">
    <cfRule type="cellIs" dxfId="3294" priority="27833" operator="equal">
      <formula>0</formula>
    </cfRule>
  </conditionalFormatting>
  <conditionalFormatting sqref="ABB2:ABB77">
    <cfRule type="containsText" dxfId="3293" priority="27789" operator="containsText" text="Angriff">
      <formula>NOT(ISERROR(SEARCH("Angriff",ABB2)))</formula>
    </cfRule>
  </conditionalFormatting>
  <conditionalFormatting sqref="ABD3:ABD77">
    <cfRule type="dataBar" priority="277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{8B7071FF-E19E-4AA3-B3FC-579C12EC7EA6}</x14:id>
        </ext>
      </extLst>
    </cfRule>
  </conditionalFormatting>
  <conditionalFormatting sqref="ABI3:ABI77">
    <cfRule type="dataBar" priority="27756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{5BE551A6-C7FC-4C49-A96D-15BA26B78857}</x14:id>
        </ext>
      </extLst>
    </cfRule>
  </conditionalFormatting>
  <conditionalFormatting sqref="D3">
    <cfRule type="cellIs" dxfId="3292" priority="27753" operator="lessThan">
      <formula>0.7</formula>
    </cfRule>
    <cfRule type="dataBar" priority="27754">
      <dataBar>
        <cfvo type="min"/>
        <cfvo type="max"/>
        <color theme="6" tint="-0.249977111117893"/>
      </dataBar>
      <extLst>
        <ext xmlns:x14="http://schemas.microsoft.com/office/spreadsheetml/2009/9/main" uri="{B025F937-C7B1-47D3-B67F-A62EFF666E3E}">
          <x14:id>{59D0EA0E-1C29-496E-B809-8CA0EB216223}</x14:id>
        </ext>
      </extLst>
    </cfRule>
  </conditionalFormatting>
  <conditionalFormatting sqref="ABH3:ABH77">
    <cfRule type="dataBar" priority="27752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{9FF77024-1F79-433E-8C61-D72597697B31}</x14:id>
        </ext>
      </extLst>
    </cfRule>
  </conditionalFormatting>
  <conditionalFormatting sqref="ABG3:ABG77">
    <cfRule type="dataBar" priority="27751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{5DA1029B-A7B0-4720-AF93-ADAED5B8445A}</x14:id>
        </ext>
      </extLst>
    </cfRule>
  </conditionalFormatting>
  <conditionalFormatting sqref="ACG3:ACG77">
    <cfRule type="colorScale" priority="27733">
      <colorScale>
        <cfvo type="percent" val="99"/>
        <cfvo type="percent" val="100"/>
        <color rgb="FFFF99CC"/>
        <color rgb="FF00FFCC"/>
      </colorScale>
    </cfRule>
  </conditionalFormatting>
  <conditionalFormatting sqref="E3:E77">
    <cfRule type="cellIs" dxfId="3291" priority="27731" operator="lessThan">
      <formula>0.7</formula>
    </cfRule>
    <cfRule type="dataBar" priority="27732">
      <dataBar>
        <cfvo type="min"/>
        <cfvo type="max"/>
        <color theme="6" tint="-0.249977111117893"/>
      </dataBar>
      <extLst>
        <ext xmlns:x14="http://schemas.microsoft.com/office/spreadsheetml/2009/9/main" uri="{B025F937-C7B1-47D3-B67F-A62EFF666E3E}">
          <x14:id>{7EF21154-2E0B-4F77-A035-3E0EF6742620}</x14:id>
        </ext>
      </extLst>
    </cfRule>
  </conditionalFormatting>
  <conditionalFormatting sqref="ABZ3:ABZ77">
    <cfRule type="cellIs" dxfId="3290" priority="27728" operator="greaterThan">
      <formula>0.69</formula>
    </cfRule>
    <cfRule type="cellIs" dxfId="3289" priority="27729" operator="equal">
      <formula>1</formula>
    </cfRule>
    <cfRule type="cellIs" dxfId="3288" priority="27730" operator="lessThan">
      <formula>0.7</formula>
    </cfRule>
  </conditionalFormatting>
  <conditionalFormatting sqref="ACA3:ACA77">
    <cfRule type="dataBar" priority="2609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{FCD8B572-FE98-44C3-BBD1-19C465B7B7E4}</x14:id>
        </ext>
      </extLst>
    </cfRule>
  </conditionalFormatting>
  <conditionalFormatting sqref="ACF3:ACF77">
    <cfRule type="dataBar" priority="26090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{91233186-70E1-446C-8055-ED252967C8B0}</x14:id>
        </ext>
      </extLst>
    </cfRule>
  </conditionalFormatting>
  <conditionalFormatting sqref="ACC3:ACC77">
    <cfRule type="dataBar" priority="26089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{623A3112-3B78-44FF-AAB7-7E10C9A6DB6D}</x14:id>
        </ext>
      </extLst>
    </cfRule>
  </conditionalFormatting>
  <conditionalFormatting sqref="ACE3:ACE77">
    <cfRule type="dataBar" priority="26088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{0B149833-56F4-4B79-8109-3DA723261992}</x14:id>
        </ext>
      </extLst>
    </cfRule>
  </conditionalFormatting>
  <conditionalFormatting sqref="ACB3:ACB77">
    <cfRule type="dataBar" priority="26092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{49B2C3D2-A391-4B60-8497-C6E0F673AA69}</x14:id>
        </ext>
      </extLst>
    </cfRule>
  </conditionalFormatting>
  <conditionalFormatting sqref="ACD3:ACD77">
    <cfRule type="dataBar" priority="26087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{19F73836-7F60-45C3-A9C0-8676A3DFE821}</x14:id>
        </ext>
      </extLst>
    </cfRule>
  </conditionalFormatting>
  <conditionalFormatting sqref="ABF3:ABF77">
    <cfRule type="dataBar" priority="1118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{6F65C66D-BEC6-4372-AEE1-C3C4079504E6}</x14:id>
        </ext>
      </extLst>
    </cfRule>
  </conditionalFormatting>
  <conditionalFormatting sqref="G7:QD7 QF7:RP7 G5:RP6 G44:TN44 G15:TN15 TP44:UD44 G4:UC4 RQ5:UD8 G9:UD14 UE44:VI48 VJ44:VR47 UE12:VY12 UE9:VX9 WA12:WO12 WB9:WO9 VJ48:WP48 VS39:WO39 WO72:WP73 VS42:WO42 WO75:WP77 WO74 UE34:WO34 UE14:WO14 UE26:WO29 UE8:WO8 UE6:WO6 UE21:WO23 VS47:WP47 VS46:WO46 UE33:WQ33 UE32:WO32 UE16:WO17 WQ34 WQ46:WQ49 G49:WP49 UE37:WP38 VS45:WQ45 UE18:WQ18 WT18:WZ18 UE19:WZ20 WQ6:WZ6 UE13:XA13 WQ12:XA12 UE30:XA31 UE35:XA36 UE7:XA7 UE24:XA25 G3:XA3 TP15:XA15 WQ16:XA17 WQ21:XA23 WQ32:XA32 UE4:WZ5 VS40:XA41 WQ8:XA9 WT33:XA34 WQ42:XA42 VS43:XA44 WQ26:XA29 XA4:XA6 WQ37:XA39 XA18:XA20 UE10:XA11 WQ14:XA14 WR45:XA46 G39:VR43 G72:WN77 WR47:XI48 XB3:XI46 XK3:YC4 XK10:YC10 XK26:YC26 XK33:YC34 XK14:YC14 XK44:YC46 XK6:YC6 XK41:YC42 XK21:YC23 XK24:YD25 XK36:YD36 XK19:YD19 XK39:YD39 XK16:YD17 XK29:YD32 XK27:YD27 XK9:XZ9 WQ72:YH76 YF16:YI16 YF34:YI34 YE41:YI41 WQ77:YT77 YU75:YV77 YI75:YT76 YI72:YV74 G50:YZ56 YW72:ZJ77 ZA53:ZJ56 ZA50:ZI50 YE23:ZI23 YF39:ZI39 ZA51:ZJ51 ZA52 YG9:ZL9 YK41:ZM41 YK16:ZL16 YF17:ZL17 YE21:ZM21 YF19:ZM19 G16:UD38 G8:RP8 G45:UD48 YK34:ZL34 YF22:ZL22 XK5:ZL5 YE6:ZL6 XK43:ZL43 XK35:ZL35 YE42:ZL42 YF36:ZL36 XK12:ZL12 YF33:ZL33 YE4:ZL4 ZK23:ZM23 YE10:ZM10 YE26:ZM26 XK40:ZM40 YE3:ZM3 XK7:ZM8 YF25:ZM25 YF30:ZM30 YE45:ZM46 XK37:ZM37 YF32:ZM32 ZN9:ZO9 XK38:ZQ38 XK20:ZQ20 XK11:ZQ11 XK13:ZQ13 ZO30:ZQ30 ZO19:ZQ19 ZQ9 XK18:ZQ18 ZO10:ZQ10 ZO12:ZQ12 YE44:ZQ44 YF14:ZQ14 ZO72:ZQ77 G57:ZQ59 YF27:ZQ27 ZO54:ZQ56 YF24:ZQ24 XK15:ZQ15 ZN43:ZQ43 ZO40:ZQ42 ZO16:ZQ16 ZO22:ZQ23 WR49:ZQ49 ZO34:ZQ34 ZO32:ZQ32 ZO45:ZQ46 ZO36:ZQ36 ZO3:ZQ8 XK47:ZQ47 ZO25:ZQ25 ZK39:ZR39 ZO26:ZR26 ZO33:ZR33 YF31:ZR31 ZO21:ZR21 XK48:ZR48 ZO37:ZR37 ZO17:ZR17 ZS16 ZN35:ZS35 ZT12 ZT26 XK28:ZT28 YF29:ZT29 G60:VJ62 ZU11 ZT22:ZU22 ZU30 ZU37 AAA3:AAZ77">
    <cfRule type="cellIs" dxfId="3287" priority="6599" operator="equal">
      <formula>"V"</formula>
    </cfRule>
    <cfRule type="cellIs" dxfId="3286" priority="6600" operator="equal">
      <formula>"O"</formula>
    </cfRule>
    <cfRule type="cellIs" dxfId="3285" priority="6601" operator="equal">
      <formula>0</formula>
    </cfRule>
  </conditionalFormatting>
  <conditionalFormatting sqref="G7:QD7 QF7:RP7 G5:RP6 G44:TN44 G15:TN15 TP44:UD44 G4:UC4 RQ5:UD8 G9:UD14 UE44:VI48 VJ44:VR47 UE12:VY12 UE9:VX9 WA12:WO12 WB9:WO9 VJ48:WP48 VS39:WO39 WO72:WP73 VS42:WO42 WO75:WP77 WO74 UE34:WO34 UE14:WO14 UE26:WO29 UE8:WO8 UE6:WO6 UE21:WO23 VS47:WP47 VS46:WO46 UE33:WQ33 UE32:WO32 UE16:WO17 WQ34 WQ46:WQ49 G49:WP49 UE37:WP38 VS45:WQ45 UE18:WQ18 WT18:WZ18 UE19:WZ20 WQ6:WZ6 UE13:XA13 WQ12:XA12 UE30:XA31 UE35:XA36 UE7:XA7 UE24:XA25 G3:XA3 TP15:XA15 WQ16:XA17 WQ21:XA23 WQ32:XA32 UE4:WZ5 VS40:XA41 WQ8:XA9 WT33:XA34 WQ42:XA42 VS43:XA44 WQ26:XA29 XA4:XA6 WQ37:XA39 XA18:XA20 UE10:XA11 WQ14:XA14 WR45:XA46 G39:VR43 G72:WN77 WR47:XI48 XB3:XI46 XK3:YC4 XK10:YC10 XK26:YC26 XK33:YC34 XK14:YC14 XK44:YC46 XK6:YC6 XK41:YC42 XK21:YC23 XK24:YD25 XK36:YD36 XK19:YD19 XK39:YD39 XK16:YD17 XK29:YD32 XK27:YD27 XK9:XZ9 WQ72:YH76 YF16:YI16 YF34:YI34 YE41:YI41 WQ77:YT77 YU75:YV77 YI75:YT76 YI72:YV74 G50:YZ56 YW72:ZJ77 ZA53:ZJ56 ZA50:ZI50 YE23:ZI23 YF39:ZI39 ZA51:ZJ51 ZA52 YG9:ZL9 YK41:ZM41 YK16:ZL16 YF17:ZL17 YE21:ZM21 YF19:ZM19 G16:UD38 G8:RP8 G45:UD48 YK34:ZL34 YF22:ZL22 XK5:ZL5 YE6:ZL6 XK43:ZL43 XK35:ZL35 YE42:ZL42 YF36:ZL36 XK12:ZL12 YF33:ZL33 YE4:ZL4 ZK23:ZM23 YE10:ZM10 YE26:ZM26 XK40:ZM40 YE3:ZM3 XK7:ZM8 YF25:ZM25 YF30:ZM30 YE45:ZM46 XK37:ZM37 YF32:ZM32 ZN9:ZO9 XK38:ZQ38 XK20:ZQ20 XK11:ZQ11 XK13:ZQ13 ZO30:ZQ30 ZO19:ZQ19 ZQ9 XK18:ZQ18 ZO10:ZQ10 ZO12:ZQ12 YE44:ZQ44 YF14:ZQ14 ZO72:ZQ77 G57:ZQ59 YF27:ZQ27 ZO54:ZQ56 YF24:ZQ24 XK15:ZQ15 ZN43:ZQ43 ZO40:ZQ42 ZO16:ZQ16 ZO22:ZQ23 WR49:ZQ49 ZO34:ZQ34 ZO32:ZQ32 ZO45:ZQ46 ZO36:ZQ36 ZO3:ZQ8 XK47:ZQ47 ZO25:ZQ25 ZK39:ZR39 ZO26:ZR26 ZO33:ZR33 YF31:ZR31 ZO21:ZR21 XK48:ZR48 ZO37:ZR37 ZO17:ZR17 ZS16 ZN35:ZS35 ZT12 ZT26 XK28:ZT28 YF29:ZT29 G60:VJ62 ZU11 ZT22:ZU22 ZU30 ZU37 AAA3:AAZ77">
    <cfRule type="cellIs" dxfId="3284" priority="6598" operator="equal">
      <formula>"/"</formula>
    </cfRule>
  </conditionalFormatting>
  <conditionalFormatting sqref="G7:QD7 QF7:RP7 G5:RP6 G44:TN44 G15:TN15 TP44:UD44 G4:UC4 RQ5:UD8 G9:UD14 UE44:VI48 VJ44:VR47 UE12:VY12 UE9:VX9 WA12:WO12 WB9:WO9 VJ48:WP48 VS39:WO39 WO72:WP73 VS42:WO42 WO75:WP77 WO74 UE34:WO34 UE14:WO14 UE26:WO29 UE8:WO8 UE6:WO6 UE21:WO23 VS47:WP47 VS46:WO46 UE33:WQ33 UE32:WO32 UE16:WO17 WQ34 WQ46:WQ49 G49:WP49 UE37:WP38 VS45:WQ45 UE18:WQ18 WT18:WZ18 UE19:WZ20 WQ6:WZ6 UE13:XA13 WQ12:XA12 UE30:XA31 UE35:XA36 UE7:XA7 UE24:XA25 G3:XA3 TP15:XA15 WQ16:XA17 WQ21:XA23 WQ32:XA32 UE4:WZ5 VS40:XA41 WQ8:XA9 WT33:XA34 WQ42:XA42 VS43:XA44 WQ26:XA29 XA4:XA6 WQ37:XA39 XA18:XA20 UE10:XA11 WQ14:XA14 WR45:XA46 G39:VR43 G72:WN77 WR47:XI48 XB3:XI46 XK3:YC4 XK10:YC10 XK26:YC26 XK33:YC34 XK14:YC14 XK44:YC46 XK6:YC6 XK41:YC42 XK21:YC23 XK24:YD25 XK36:YD36 XK19:YD19 XK39:YD39 XK16:YD17 XK29:YD32 XK27:YD27 XK9:XZ9 WQ72:YH76 YF16:YI16 YF34:YI34 YE41:YI41 WQ77:YT77 YU75:YV77 YI75:YT76 YI72:YV74 G50:YZ56 YW72:ZJ77 ZA53:ZJ56 ZA50:ZI50 YE23:ZI23 YF39:ZI39 ZA51:ZJ51 ZA52 YG9:ZL9 YK41:ZM41 YK16:ZL16 YF17:ZL17 YE21:ZM21 YF19:ZM19 G16:UD38 G8:RP8 G45:UD48 YK34:ZL34 YF22:ZL22 XK5:ZL5 YE6:ZL6 XK43:ZL43 XK35:ZL35 YE42:ZL42 YF36:ZL36 XK12:ZL12 YF33:ZL33 YE4:ZL4 ZK23:ZM23 YE10:ZM10 YE26:ZM26 XK40:ZM40 YE3:ZM3 XK7:ZM8 YF25:ZM25 YF30:ZM30 YE45:ZM46 XK37:ZM37 YF32:ZM32 ZN9:ZO9 XK38:ZQ38 XK20:ZQ20 XK11:ZQ11 XK13:ZQ13 ZO30:ZQ30 ZO19:ZQ19 ZQ9 XK18:ZQ18 ZO10:ZQ10 ZO12:ZQ12 YE44:ZQ44 YF14:ZQ14 ZO72:ZQ77 G57:ZQ59 YF27:ZQ27 ZO54:ZQ56 YF24:ZQ24 XK15:ZQ15 ZN43:ZQ43 ZO40:ZQ42 ZO16:ZQ16 ZO22:ZQ23 WR49:ZQ49 ZO34:ZQ34 ZO32:ZQ32 ZO45:ZQ46 ZO36:ZQ36 ZO3:ZQ8 XK47:ZQ47 ZO25:ZQ25 ZK39:ZR39 ZO26:ZR26 ZO33:ZR33 YF31:ZR31 ZO21:ZR21 XK48:ZR48 ZO37:ZR37 ZO17:ZR17 ZS16 ZN35:ZS35 ZT12 ZT26 XK28:ZT28 YF29:ZT29 G60:VJ62 ZU11 ZT22:ZU22 ZU30 ZU37 AAA3:AAZ77">
    <cfRule type="cellIs" dxfId="3283" priority="6597" operator="equal">
      <formula>"["</formula>
    </cfRule>
  </conditionalFormatting>
  <conditionalFormatting sqref="G7:QD7 QF7:RP7 G5:RP6 G44:TN44 G15:TN15 TP44:UD44 G4:UC4 RQ5:UD8 G9:UD14 UE44:VI48 VJ44:VR47 UE12:VY12 UE9:VX9 WA12:WO12 WB9:WO9 VJ48:WP48 VS39:WO39 WO72:WP73 VS42:WO42 WO75:WP77 WO74 UE34:WO34 UE14:WO14 UE26:WO29 UE8:WO8 UE6:WO6 UE21:WO23 VS47:WP47 VS46:WO46 UE33:WQ33 UE32:WO32 UE16:WO17 WQ34 WQ46:WQ49 G49:WP49 UE37:WP38 VS45:WQ45 UE18:WQ18 WT18:WZ18 UE19:WZ20 WQ6:WZ6 UE13:XA13 WQ12:XA12 UE30:XA31 UE35:XA36 UE7:XA7 UE24:XA25 G3:XA3 TP15:XA15 WQ16:XA17 WQ21:XA23 WQ32:XA32 UE4:WZ5 VS40:XA41 WQ8:XA9 WT33:XA34 WQ42:XA42 VS43:XA44 WQ26:XA29 XA4:XA6 WQ37:XA39 XA18:XA20 UE10:XA11 WQ14:XA14 WR45:XA46 G39:VR43 G72:WN77 WR47:XI48 XB3:XI46 XK3:YC4 XK10:YC10 XK26:YC26 XK33:YC34 XK14:YC14 XK44:YC46 XK6:YC6 XK41:YC42 XK21:YC23 XK24:YD25 XK36:YD36 XK19:YD19 XK39:YD39 XK16:YD17 XK29:YD32 XK27:YD27 XK9:XZ9 WQ72:YH76 YF16:YI16 YF34:YI34 YE41:YI41 WQ77:YT77 YU75:YV77 YI75:YT76 YI72:YV74 G50:YZ56 YW72:ZJ77 ZA53:ZJ56 ZA50:ZI50 YE23:ZI23 YF39:ZI39 ZA51:ZJ51 ZA52 YG9:ZL9 YK41:ZM41 YK16:ZL16 YF17:ZL17 YE21:ZM21 YF19:ZM19 G16:UD38 G8:RP8 G45:UD48 YK34:ZL34 YF22:ZL22 XK5:ZL5 YE6:ZL6 XK43:ZL43 XK35:ZL35 YE42:ZL42 YF36:ZL36 XK12:ZL12 YF33:ZL33 YE4:ZL4 ZK23:ZM23 YE10:ZM10 YE26:ZM26 XK40:ZM40 YE3:ZM3 XK7:ZM8 YF25:ZM25 YF30:ZM30 YE45:ZM46 XK37:ZM37 YF32:ZM32 ZN9:ZO9 XK38:ZQ38 XK20:ZQ20 XK11:ZQ11 XK13:ZQ13 ZO30:ZQ30 ZO19:ZQ19 ZQ9 XK18:ZQ18 ZO10:ZQ10 ZO12:ZQ12 YE44:ZQ44 YF14:ZQ14 ZO72:ZQ77 G57:ZQ59 YF27:ZQ27 ZO54:ZQ56 YF24:ZQ24 XK15:ZQ15 ZN43:ZQ43 ZO40:ZQ42 ZO16:ZQ16 ZO22:ZQ23 WR49:ZQ49 ZO34:ZQ34 ZO32:ZQ32 ZO45:ZQ46 ZO36:ZQ36 ZO3:ZQ8 XK47:ZQ47 ZO25:ZQ25 ZK39:ZR39 ZO26:ZR26 ZO33:ZR33 YF31:ZR31 ZO21:ZR21 XK48:ZR48 ZO37:ZR37 ZO17:ZR17 ZS16 ZN35:ZS35 ZT12 ZT26 XK28:ZT28 YF29:ZT29 G60:VJ62 ZU11 ZT22:ZU22 ZU30 ZU37 AAA3:AAZ77">
    <cfRule type="cellIs" dxfId="3282" priority="6595" operator="equal">
      <formula>"."</formula>
    </cfRule>
    <cfRule type="cellIs" priority="6596" operator="equal">
      <formula>"."</formula>
    </cfRule>
  </conditionalFormatting>
  <conditionalFormatting sqref="ABR3:ABR39 ABR41:ABR77">
    <cfRule type="cellIs" dxfId="3281" priority="6585" operator="greaterThan">
      <formula>0.69</formula>
    </cfRule>
    <cfRule type="cellIs" dxfId="3280" priority="6586" operator="equal">
      <formula>1</formula>
    </cfRule>
    <cfRule type="cellIs" dxfId="3279" priority="6587" operator="lessThan">
      <formula>0.7</formula>
    </cfRule>
  </conditionalFormatting>
  <conditionalFormatting sqref="ABY3:ABY77">
    <cfRule type="colorScale" priority="6584">
      <colorScale>
        <cfvo type="percent" val="99"/>
        <cfvo type="percent" val="100"/>
        <color rgb="FFFF99CC"/>
        <color rgb="FF00FFCC"/>
      </colorScale>
    </cfRule>
  </conditionalFormatting>
  <conditionalFormatting sqref="ABS3:ABS77">
    <cfRule type="dataBar" priority="65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{C718BF7A-7C0F-4257-9684-8544F02A0B05}</x14:id>
        </ext>
      </extLst>
    </cfRule>
  </conditionalFormatting>
  <conditionalFormatting sqref="ABX3:ABX77">
    <cfRule type="dataBar" priority="6581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{A380ABF6-DD8C-4007-AB29-75E1BAB3FCB6}</x14:id>
        </ext>
      </extLst>
    </cfRule>
  </conditionalFormatting>
  <conditionalFormatting sqref="ABU3:ABU77">
    <cfRule type="dataBar" priority="6580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{415DD4E5-61A7-4836-9BD3-C160D3185361}</x14:id>
        </ext>
      </extLst>
    </cfRule>
  </conditionalFormatting>
  <conditionalFormatting sqref="ABW3:ABW77">
    <cfRule type="dataBar" priority="6579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{408B934D-A6BA-4B4F-BD70-268B6C582A8A}</x14:id>
        </ext>
      </extLst>
    </cfRule>
  </conditionalFormatting>
  <conditionalFormatting sqref="ABT3:ABT77">
    <cfRule type="dataBar" priority="6583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{5634C391-34BF-4031-A52C-F27566EE01A9}</x14:id>
        </ext>
      </extLst>
    </cfRule>
  </conditionalFormatting>
  <conditionalFormatting sqref="ABV3:ABV77">
    <cfRule type="dataBar" priority="6578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{C5CF0CBC-FC2B-43EC-9CFB-29179C8C2370}</x14:id>
        </ext>
      </extLst>
    </cfRule>
  </conditionalFormatting>
  <conditionalFormatting sqref="QE7">
    <cfRule type="cellIs" dxfId="3278" priority="6575" operator="equal">
      <formula>"V"</formula>
    </cfRule>
    <cfRule type="cellIs" dxfId="3277" priority="6576" operator="equal">
      <formula>"O"</formula>
    </cfRule>
    <cfRule type="cellIs" dxfId="3276" priority="6577" operator="equal">
      <formula>0</formula>
    </cfRule>
  </conditionalFormatting>
  <conditionalFormatting sqref="QE7">
    <cfRule type="cellIs" dxfId="3275" priority="6574" operator="equal">
      <formula>"/"</formula>
    </cfRule>
  </conditionalFormatting>
  <conditionalFormatting sqref="QE7">
    <cfRule type="cellIs" dxfId="3274" priority="6573" operator="equal">
      <formula>"["</formula>
    </cfRule>
  </conditionalFormatting>
  <conditionalFormatting sqref="QE7">
    <cfRule type="cellIs" dxfId="3273" priority="6571" operator="equal">
      <formula>"."</formula>
    </cfRule>
    <cfRule type="cellIs" priority="6572" operator="equal">
      <formula>"."</formula>
    </cfRule>
  </conditionalFormatting>
  <conditionalFormatting sqref="G81:AAZ81">
    <cfRule type="dataBar" priority="4047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{0D3E231F-30DF-4B31-9480-68F1B0437536}</x14:id>
        </ext>
      </extLst>
    </cfRule>
  </conditionalFormatting>
  <conditionalFormatting sqref="ACO3:ACO77">
    <cfRule type="colorScale" priority="6455">
      <colorScale>
        <cfvo type="percent" val="99"/>
        <cfvo type="percent" val="100"/>
        <color rgb="FFFF99CC"/>
        <color rgb="FF00FFCC"/>
      </colorScale>
    </cfRule>
  </conditionalFormatting>
  <conditionalFormatting sqref="ACH3:ACH77">
    <cfRule type="cellIs" dxfId="3272" priority="6452" operator="greaterThan">
      <formula>0.69</formula>
    </cfRule>
    <cfRule type="cellIs" dxfId="3271" priority="6453" operator="equal">
      <formula>1</formula>
    </cfRule>
    <cfRule type="cellIs" dxfId="3270" priority="6454" operator="lessThan">
      <formula>0.7</formula>
    </cfRule>
  </conditionalFormatting>
  <conditionalFormatting sqref="ACI3:ACI77">
    <cfRule type="dataBar" priority="64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{E049519C-DA54-4124-9490-AEA8EFECD4A9}</x14:id>
        </ext>
      </extLst>
    </cfRule>
  </conditionalFormatting>
  <conditionalFormatting sqref="ACN3:ACN77">
    <cfRule type="dataBar" priority="6449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{49B5A52C-5E91-4CBB-AD7A-3C00EE1C1557}</x14:id>
        </ext>
      </extLst>
    </cfRule>
  </conditionalFormatting>
  <conditionalFormatting sqref="ACK3:ACK77">
    <cfRule type="dataBar" priority="6448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{465B98B8-327C-41FD-8F37-21D6806F4D41}</x14:id>
        </ext>
      </extLst>
    </cfRule>
  </conditionalFormatting>
  <conditionalFormatting sqref="ACM3:ACM77">
    <cfRule type="dataBar" priority="6447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{2B0C11FF-FFC4-45A2-8EA0-B60659E932B6}</x14:id>
        </ext>
      </extLst>
    </cfRule>
  </conditionalFormatting>
  <conditionalFormatting sqref="ACJ3:ACJ77">
    <cfRule type="dataBar" priority="6451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{2D3F3B0D-B4BB-4D7A-A20D-FF34A53D9DFA}</x14:id>
        </ext>
      </extLst>
    </cfRule>
  </conditionalFormatting>
  <conditionalFormatting sqref="ACL3:ACL77">
    <cfRule type="dataBar" priority="6446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{5C389408-E6C2-453F-A0DE-D59EA8A97301}</x14:id>
        </ext>
      </extLst>
    </cfRule>
  </conditionalFormatting>
  <conditionalFormatting sqref="ABR40">
    <cfRule type="cellIs" dxfId="3269" priority="6443" operator="greaterThan">
      <formula>0.69</formula>
    </cfRule>
    <cfRule type="cellIs" dxfId="3268" priority="6444" operator="equal">
      <formula>1</formula>
    </cfRule>
    <cfRule type="cellIs" dxfId="3267" priority="6445" operator="lessThan">
      <formula>0.7</formula>
    </cfRule>
  </conditionalFormatting>
  <conditionalFormatting sqref="TO44">
    <cfRule type="cellIs" dxfId="3266" priority="6356" operator="equal">
      <formula>"V"</formula>
    </cfRule>
    <cfRule type="cellIs" dxfId="3265" priority="6357" operator="equal">
      <formula>"O"</formula>
    </cfRule>
    <cfRule type="cellIs" dxfId="3264" priority="6358" operator="equal">
      <formula>0</formula>
    </cfRule>
  </conditionalFormatting>
  <conditionalFormatting sqref="TO44">
    <cfRule type="cellIs" dxfId="3263" priority="6355" operator="equal">
      <formula>"/"</formula>
    </cfRule>
  </conditionalFormatting>
  <conditionalFormatting sqref="TO44">
    <cfRule type="cellIs" dxfId="3262" priority="6354" operator="equal">
      <formula>"["</formula>
    </cfRule>
  </conditionalFormatting>
  <conditionalFormatting sqref="TO44">
    <cfRule type="cellIs" dxfId="3261" priority="6352" operator="equal">
      <formula>"."</formula>
    </cfRule>
    <cfRule type="cellIs" priority="6353" operator="equal">
      <formula>"."</formula>
    </cfRule>
  </conditionalFormatting>
  <conditionalFormatting sqref="TO15">
    <cfRule type="cellIs" dxfId="3260" priority="6349" operator="equal">
      <formula>"V"</formula>
    </cfRule>
    <cfRule type="cellIs" dxfId="3259" priority="6350" operator="equal">
      <formula>"O"</formula>
    </cfRule>
    <cfRule type="cellIs" dxfId="3258" priority="6351" operator="equal">
      <formula>0</formula>
    </cfRule>
  </conditionalFormatting>
  <conditionalFormatting sqref="TO15">
    <cfRule type="cellIs" dxfId="3257" priority="6348" operator="equal">
      <formula>"/"</formula>
    </cfRule>
  </conditionalFormatting>
  <conditionalFormatting sqref="TO15">
    <cfRule type="cellIs" dxfId="3256" priority="6347" operator="equal">
      <formula>"["</formula>
    </cfRule>
  </conditionalFormatting>
  <conditionalFormatting sqref="TO15">
    <cfRule type="cellIs" dxfId="3255" priority="6345" operator="equal">
      <formula>"."</formula>
    </cfRule>
    <cfRule type="cellIs" priority="6346" operator="equal">
      <formula>"."</formula>
    </cfRule>
  </conditionalFormatting>
  <conditionalFormatting sqref="ACW3:ACW77">
    <cfRule type="colorScale" priority="6316">
      <colorScale>
        <cfvo type="percent" val="99"/>
        <cfvo type="percent" val="100"/>
        <color rgb="FFFF99CC"/>
        <color rgb="FF00FFCC"/>
      </colorScale>
    </cfRule>
  </conditionalFormatting>
  <conditionalFormatting sqref="ACP3:ACP77">
    <cfRule type="cellIs" dxfId="3254" priority="6313" operator="greaterThan">
      <formula>0.69</formula>
    </cfRule>
    <cfRule type="cellIs" dxfId="3253" priority="6314" operator="equal">
      <formula>1</formula>
    </cfRule>
    <cfRule type="cellIs" dxfId="3252" priority="6315" operator="lessThan">
      <formula>0.7</formula>
    </cfRule>
  </conditionalFormatting>
  <conditionalFormatting sqref="ACQ3:ACQ77">
    <cfRule type="dataBar" priority="63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{92B9FDC2-B0F7-44AB-AB4C-60C8DF70D19B}</x14:id>
        </ext>
      </extLst>
    </cfRule>
  </conditionalFormatting>
  <conditionalFormatting sqref="ACV3:ACV77">
    <cfRule type="dataBar" priority="6310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{C5247939-6768-40A1-9E10-73AE9DCD8C33}</x14:id>
        </ext>
      </extLst>
    </cfRule>
  </conditionalFormatting>
  <conditionalFormatting sqref="ACS3:ACS77">
    <cfRule type="dataBar" priority="6309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{C880EB56-DF57-4213-8699-A90151D42AC1}</x14:id>
        </ext>
      </extLst>
    </cfRule>
  </conditionalFormatting>
  <conditionalFormatting sqref="ACU3:ACU77">
    <cfRule type="dataBar" priority="6308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{15EE1EFF-4979-4730-A173-D7A55C05806E}</x14:id>
        </ext>
      </extLst>
    </cfRule>
  </conditionalFormatting>
  <conditionalFormatting sqref="ACR3:ACR77">
    <cfRule type="dataBar" priority="6312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{2A1F41F2-AFFE-4DA0-96F8-B9182CC99BB4}</x14:id>
        </ext>
      </extLst>
    </cfRule>
  </conditionalFormatting>
  <conditionalFormatting sqref="ACT3:ACT77">
    <cfRule type="dataBar" priority="6307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{67CC61AD-3D68-4A0E-AB6C-D603AD8691C6}</x14:id>
        </ext>
      </extLst>
    </cfRule>
  </conditionalFormatting>
  <conditionalFormatting sqref="UD4">
    <cfRule type="cellIs" dxfId="3251" priority="6248" operator="equal">
      <formula>"V"</formula>
    </cfRule>
    <cfRule type="cellIs" dxfId="3250" priority="6249" operator="equal">
      <formula>"O"</formula>
    </cfRule>
    <cfRule type="cellIs" dxfId="3249" priority="6250" operator="equal">
      <formula>0</formula>
    </cfRule>
  </conditionalFormatting>
  <conditionalFormatting sqref="UD4">
    <cfRule type="cellIs" dxfId="3248" priority="6247" operator="equal">
      <formula>"/"</formula>
    </cfRule>
  </conditionalFormatting>
  <conditionalFormatting sqref="UD4">
    <cfRule type="cellIs" dxfId="3247" priority="6246" operator="equal">
      <formula>"["</formula>
    </cfRule>
  </conditionalFormatting>
  <conditionalFormatting sqref="UD4">
    <cfRule type="cellIs" dxfId="3246" priority="6244" operator="equal">
      <formula>"."</formula>
    </cfRule>
    <cfRule type="cellIs" priority="6245" operator="equal">
      <formula>"."</formula>
    </cfRule>
  </conditionalFormatting>
  <conditionalFormatting sqref="ADE3:ADE77">
    <cfRule type="colorScale" priority="6101">
      <colorScale>
        <cfvo type="percent" val="99"/>
        <cfvo type="percent" val="100"/>
        <color rgb="FFFF99CC"/>
        <color rgb="FF00FFCC"/>
      </colorScale>
    </cfRule>
  </conditionalFormatting>
  <conditionalFormatting sqref="ACX3:ACX77">
    <cfRule type="cellIs" dxfId="3245" priority="6098" operator="greaterThan">
      <formula>0.69</formula>
    </cfRule>
    <cfRule type="cellIs" dxfId="3244" priority="6099" operator="equal">
      <formula>1</formula>
    </cfRule>
    <cfRule type="cellIs" dxfId="3243" priority="6100" operator="lessThan">
      <formula>0.7</formula>
    </cfRule>
  </conditionalFormatting>
  <conditionalFormatting sqref="ACY3:ACY77">
    <cfRule type="dataBar" priority="609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{56431B23-C724-4CB0-8720-103AADAC4840}</x14:id>
        </ext>
      </extLst>
    </cfRule>
  </conditionalFormatting>
  <conditionalFormatting sqref="ADD3:ADD77">
    <cfRule type="dataBar" priority="6095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{49BDAFA5-5C26-44C1-AF24-5883BBEE5D8E}</x14:id>
        </ext>
      </extLst>
    </cfRule>
  </conditionalFormatting>
  <conditionalFormatting sqref="ADA3:ADA77">
    <cfRule type="dataBar" priority="6094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{F9976C55-A155-448C-AF6B-35FC629A15E1}</x14:id>
        </ext>
      </extLst>
    </cfRule>
  </conditionalFormatting>
  <conditionalFormatting sqref="ADC3:ADC77">
    <cfRule type="dataBar" priority="6093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{957BC2FD-045C-4BCB-9D9A-E166CE9229B1}</x14:id>
        </ext>
      </extLst>
    </cfRule>
  </conditionalFormatting>
  <conditionalFormatting sqref="ACZ3:ACZ77">
    <cfRule type="dataBar" priority="6097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{5EC9CD4C-68D4-4E5F-80CE-C32CC93618CC}</x14:id>
        </ext>
      </extLst>
    </cfRule>
  </conditionalFormatting>
  <conditionalFormatting sqref="ADB3:ADB77">
    <cfRule type="dataBar" priority="6092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{348B6221-56B0-47CC-AA48-DFB516A65B36}</x14:id>
        </ext>
      </extLst>
    </cfRule>
  </conditionalFormatting>
  <conditionalFormatting sqref="VZ12">
    <cfRule type="cellIs" dxfId="3242" priority="5711" operator="equal">
      <formula>"V"</formula>
    </cfRule>
    <cfRule type="cellIs" dxfId="3241" priority="5712" operator="equal">
      <formula>"O"</formula>
    </cfRule>
    <cfRule type="cellIs" dxfId="3240" priority="5713" operator="equal">
      <formula>0</formula>
    </cfRule>
  </conditionalFormatting>
  <conditionalFormatting sqref="VZ12">
    <cfRule type="cellIs" dxfId="3239" priority="5710" operator="equal">
      <formula>"/"</formula>
    </cfRule>
  </conditionalFormatting>
  <conditionalFormatting sqref="VZ12">
    <cfRule type="cellIs" dxfId="3238" priority="5709" operator="equal">
      <formula>"["</formula>
    </cfRule>
  </conditionalFormatting>
  <conditionalFormatting sqref="VZ12">
    <cfRule type="cellIs" dxfId="3237" priority="5707" operator="equal">
      <formula>"."</formula>
    </cfRule>
    <cfRule type="cellIs" priority="5708" operator="equal">
      <formula>"."</formula>
    </cfRule>
  </conditionalFormatting>
  <conditionalFormatting sqref="VY9:WA9">
    <cfRule type="cellIs" dxfId="3236" priority="5704" operator="equal">
      <formula>"V"</formula>
    </cfRule>
    <cfRule type="cellIs" dxfId="3235" priority="5705" operator="equal">
      <formula>"O"</formula>
    </cfRule>
    <cfRule type="cellIs" dxfId="3234" priority="5706" operator="equal">
      <formula>0</formula>
    </cfRule>
  </conditionalFormatting>
  <conditionalFormatting sqref="VY9:WA9">
    <cfRule type="cellIs" dxfId="3233" priority="5703" operator="equal">
      <formula>"/"</formula>
    </cfRule>
  </conditionalFormatting>
  <conditionalFormatting sqref="VY9:WA9">
    <cfRule type="cellIs" dxfId="3232" priority="5702" operator="equal">
      <formula>"["</formula>
    </cfRule>
  </conditionalFormatting>
  <conditionalFormatting sqref="VY9:WA9">
    <cfRule type="cellIs" dxfId="3231" priority="5700" operator="equal">
      <formula>"."</formula>
    </cfRule>
    <cfRule type="cellIs" priority="5701" operator="equal">
      <formula>"."</formula>
    </cfRule>
  </conditionalFormatting>
  <conditionalFormatting sqref="ADM3:ADM77">
    <cfRule type="colorScale" priority="5510">
      <colorScale>
        <cfvo type="percent" val="99"/>
        <cfvo type="percent" val="100"/>
        <color rgb="FFFF99CC"/>
        <color rgb="FF00FFCC"/>
      </colorScale>
    </cfRule>
  </conditionalFormatting>
  <conditionalFormatting sqref="ADF3:ADF77">
    <cfRule type="cellIs" dxfId="3230" priority="5507" operator="greaterThan">
      <formula>0.69</formula>
    </cfRule>
    <cfRule type="cellIs" dxfId="3229" priority="5508" operator="equal">
      <formula>1</formula>
    </cfRule>
    <cfRule type="cellIs" dxfId="3228" priority="5509" operator="lessThan">
      <formula>0.7</formula>
    </cfRule>
  </conditionalFormatting>
  <conditionalFormatting sqref="ADG3:ADG77">
    <cfRule type="dataBar" priority="550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{A3D50942-68BA-4788-9591-29887C4673A3}</x14:id>
        </ext>
      </extLst>
    </cfRule>
  </conditionalFormatting>
  <conditionalFormatting sqref="ADL3:ADL77">
    <cfRule type="dataBar" priority="5504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{C9487A21-FB79-4965-A876-9F19225ABF93}</x14:id>
        </ext>
      </extLst>
    </cfRule>
  </conditionalFormatting>
  <conditionalFormatting sqref="ADI3:ADI77">
    <cfRule type="dataBar" priority="5503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{F5C22E6B-F49F-4E93-A216-02DFDB0AB621}</x14:id>
        </ext>
      </extLst>
    </cfRule>
  </conditionalFormatting>
  <conditionalFormatting sqref="ADK3:ADK77">
    <cfRule type="dataBar" priority="5502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{10CF730E-10C7-430A-8BF4-FB79F0DA6C98}</x14:id>
        </ext>
      </extLst>
    </cfRule>
  </conditionalFormatting>
  <conditionalFormatting sqref="ADH3:ADH77">
    <cfRule type="dataBar" priority="5506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{10086963-B31F-4064-A92A-61E8CBE314EC}</x14:id>
        </ext>
      </extLst>
    </cfRule>
  </conditionalFormatting>
  <conditionalFormatting sqref="ADJ3:ADJ77">
    <cfRule type="dataBar" priority="5501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{5C2CAF1B-127B-4363-ACB6-CF097877473B}</x14:id>
        </ext>
      </extLst>
    </cfRule>
  </conditionalFormatting>
  <conditionalFormatting sqref="WP42">
    <cfRule type="cellIs" dxfId="3227" priority="5323" operator="equal">
      <formula>"V"</formula>
    </cfRule>
    <cfRule type="cellIs" dxfId="3226" priority="5324" operator="equal">
      <formula>"O"</formula>
    </cfRule>
    <cfRule type="cellIs" dxfId="3225" priority="5325" operator="equal">
      <formula>0</formula>
    </cfRule>
  </conditionalFormatting>
  <conditionalFormatting sqref="WP42">
    <cfRule type="cellIs" dxfId="3224" priority="5322" operator="equal">
      <formula>"/"</formula>
    </cfRule>
  </conditionalFormatting>
  <conditionalFormatting sqref="WP42">
    <cfRule type="cellIs" dxfId="3223" priority="5321" operator="equal">
      <formula>"["</formula>
    </cfRule>
  </conditionalFormatting>
  <conditionalFormatting sqref="WP42">
    <cfRule type="cellIs" dxfId="3222" priority="5319" operator="equal">
      <formula>"."</formula>
    </cfRule>
    <cfRule type="cellIs" priority="5320" operator="equal">
      <formula>"."</formula>
    </cfRule>
  </conditionalFormatting>
  <conditionalFormatting sqref="WP17">
    <cfRule type="cellIs" dxfId="3221" priority="5344" operator="equal">
      <formula>"V"</formula>
    </cfRule>
    <cfRule type="cellIs" dxfId="3220" priority="5345" operator="equal">
      <formula>"O"</formula>
    </cfRule>
    <cfRule type="cellIs" dxfId="3219" priority="5346" operator="equal">
      <formula>0</formula>
    </cfRule>
  </conditionalFormatting>
  <conditionalFormatting sqref="WP17">
    <cfRule type="cellIs" dxfId="3218" priority="5343" operator="equal">
      <formula>"/"</formula>
    </cfRule>
  </conditionalFormatting>
  <conditionalFormatting sqref="WP17">
    <cfRule type="cellIs" dxfId="3217" priority="5342" operator="equal">
      <formula>"["</formula>
    </cfRule>
  </conditionalFormatting>
  <conditionalFormatting sqref="WP17">
    <cfRule type="cellIs" dxfId="3216" priority="5340" operator="equal">
      <formula>"."</formula>
    </cfRule>
    <cfRule type="cellIs" priority="5341" operator="equal">
      <formula>"."</formula>
    </cfRule>
  </conditionalFormatting>
  <conditionalFormatting sqref="WP39">
    <cfRule type="cellIs" dxfId="3215" priority="5337" operator="equal">
      <formula>"V"</formula>
    </cfRule>
    <cfRule type="cellIs" dxfId="3214" priority="5338" operator="equal">
      <formula>"O"</formula>
    </cfRule>
    <cfRule type="cellIs" dxfId="3213" priority="5339" operator="equal">
      <formula>0</formula>
    </cfRule>
  </conditionalFormatting>
  <conditionalFormatting sqref="WP39">
    <cfRule type="cellIs" dxfId="3212" priority="5336" operator="equal">
      <formula>"/"</formula>
    </cfRule>
  </conditionalFormatting>
  <conditionalFormatting sqref="WP39">
    <cfRule type="cellIs" dxfId="3211" priority="5335" operator="equal">
      <formula>"["</formula>
    </cfRule>
  </conditionalFormatting>
  <conditionalFormatting sqref="WP39">
    <cfRule type="cellIs" dxfId="3210" priority="5333" operator="equal">
      <formula>"."</formula>
    </cfRule>
    <cfRule type="cellIs" priority="5334" operator="equal">
      <formula>"."</formula>
    </cfRule>
  </conditionalFormatting>
  <conditionalFormatting sqref="WP29">
    <cfRule type="cellIs" dxfId="3209" priority="5316" operator="equal">
      <formula>"V"</formula>
    </cfRule>
    <cfRule type="cellIs" dxfId="3208" priority="5317" operator="equal">
      <formula>"O"</formula>
    </cfRule>
    <cfRule type="cellIs" dxfId="3207" priority="5318" operator="equal">
      <formula>0</formula>
    </cfRule>
  </conditionalFormatting>
  <conditionalFormatting sqref="WP29">
    <cfRule type="cellIs" dxfId="3206" priority="5315" operator="equal">
      <formula>"/"</formula>
    </cfRule>
  </conditionalFormatting>
  <conditionalFormatting sqref="WP29">
    <cfRule type="cellIs" dxfId="3205" priority="5314" operator="equal">
      <formula>"["</formula>
    </cfRule>
  </conditionalFormatting>
  <conditionalFormatting sqref="WP29">
    <cfRule type="cellIs" dxfId="3204" priority="5312" operator="equal">
      <formula>"."</formula>
    </cfRule>
    <cfRule type="cellIs" priority="5313" operator="equal">
      <formula>"."</formula>
    </cfRule>
  </conditionalFormatting>
  <conditionalFormatting sqref="WP74">
    <cfRule type="cellIs" dxfId="3203" priority="5309" operator="equal">
      <formula>"V"</formula>
    </cfRule>
    <cfRule type="cellIs" dxfId="3202" priority="5310" operator="equal">
      <formula>"O"</formula>
    </cfRule>
    <cfRule type="cellIs" dxfId="3201" priority="5311" operator="equal">
      <formula>0</formula>
    </cfRule>
  </conditionalFormatting>
  <conditionalFormatting sqref="WP74">
    <cfRule type="cellIs" dxfId="3200" priority="5308" operator="equal">
      <formula>"/"</formula>
    </cfRule>
  </conditionalFormatting>
  <conditionalFormatting sqref="WP74">
    <cfRule type="cellIs" dxfId="3199" priority="5307" operator="equal">
      <formula>"["</formula>
    </cfRule>
  </conditionalFormatting>
  <conditionalFormatting sqref="WP74">
    <cfRule type="cellIs" dxfId="3198" priority="5305" operator="equal">
      <formula>"."</formula>
    </cfRule>
    <cfRule type="cellIs" priority="5306" operator="equal">
      <formula>"."</formula>
    </cfRule>
  </conditionalFormatting>
  <conditionalFormatting sqref="WP26">
    <cfRule type="cellIs" dxfId="3197" priority="5302" operator="equal">
      <formula>"V"</formula>
    </cfRule>
    <cfRule type="cellIs" dxfId="3196" priority="5303" operator="equal">
      <formula>"O"</formula>
    </cfRule>
    <cfRule type="cellIs" dxfId="3195" priority="5304" operator="equal">
      <formula>0</formula>
    </cfRule>
  </conditionalFormatting>
  <conditionalFormatting sqref="WP26">
    <cfRule type="cellIs" dxfId="3194" priority="5301" operator="equal">
      <formula>"/"</formula>
    </cfRule>
  </conditionalFormatting>
  <conditionalFormatting sqref="WP26">
    <cfRule type="cellIs" dxfId="3193" priority="5300" operator="equal">
      <formula>"["</formula>
    </cfRule>
  </conditionalFormatting>
  <conditionalFormatting sqref="WP26">
    <cfRule type="cellIs" dxfId="3192" priority="5298" operator="equal">
      <formula>"."</formula>
    </cfRule>
    <cfRule type="cellIs" priority="5299" operator="equal">
      <formula>"."</formula>
    </cfRule>
  </conditionalFormatting>
  <conditionalFormatting sqref="WP34">
    <cfRule type="cellIs" dxfId="3191" priority="5295" operator="equal">
      <formula>"V"</formula>
    </cfRule>
    <cfRule type="cellIs" dxfId="3190" priority="5296" operator="equal">
      <formula>"O"</formula>
    </cfRule>
    <cfRule type="cellIs" dxfId="3189" priority="5297" operator="equal">
      <formula>0</formula>
    </cfRule>
  </conditionalFormatting>
  <conditionalFormatting sqref="WP34">
    <cfRule type="cellIs" dxfId="3188" priority="5294" operator="equal">
      <formula>"/"</formula>
    </cfRule>
  </conditionalFormatting>
  <conditionalFormatting sqref="WP34">
    <cfRule type="cellIs" dxfId="3187" priority="5293" operator="equal">
      <formula>"["</formula>
    </cfRule>
  </conditionalFormatting>
  <conditionalFormatting sqref="WP34">
    <cfRule type="cellIs" dxfId="3186" priority="5291" operator="equal">
      <formula>"."</formula>
    </cfRule>
    <cfRule type="cellIs" priority="5292" operator="equal">
      <formula>"."</formula>
    </cfRule>
  </conditionalFormatting>
  <conditionalFormatting sqref="WP12">
    <cfRule type="cellIs" dxfId="3185" priority="5288" operator="equal">
      <formula>"V"</formula>
    </cfRule>
    <cfRule type="cellIs" dxfId="3184" priority="5289" operator="equal">
      <formula>"O"</formula>
    </cfRule>
    <cfRule type="cellIs" dxfId="3183" priority="5290" operator="equal">
      <formula>0</formula>
    </cfRule>
  </conditionalFormatting>
  <conditionalFormatting sqref="WP12">
    <cfRule type="cellIs" dxfId="3182" priority="5287" operator="equal">
      <formula>"/"</formula>
    </cfRule>
  </conditionalFormatting>
  <conditionalFormatting sqref="WP12">
    <cfRule type="cellIs" dxfId="3181" priority="5286" operator="equal">
      <formula>"["</formula>
    </cfRule>
  </conditionalFormatting>
  <conditionalFormatting sqref="WP12">
    <cfRule type="cellIs" dxfId="3180" priority="5284" operator="equal">
      <formula>"."</formula>
    </cfRule>
    <cfRule type="cellIs" priority="5285" operator="equal">
      <formula>"."</formula>
    </cfRule>
  </conditionalFormatting>
  <conditionalFormatting sqref="WP14">
    <cfRule type="cellIs" dxfId="3179" priority="5281" operator="equal">
      <formula>"V"</formula>
    </cfRule>
    <cfRule type="cellIs" dxfId="3178" priority="5282" operator="equal">
      <formula>"O"</formula>
    </cfRule>
    <cfRule type="cellIs" dxfId="3177" priority="5283" operator="equal">
      <formula>0</formula>
    </cfRule>
  </conditionalFormatting>
  <conditionalFormatting sqref="WP14">
    <cfRule type="cellIs" dxfId="3176" priority="5280" operator="equal">
      <formula>"/"</formula>
    </cfRule>
  </conditionalFormatting>
  <conditionalFormatting sqref="WP14">
    <cfRule type="cellIs" dxfId="3175" priority="5279" operator="equal">
      <formula>"["</formula>
    </cfRule>
  </conditionalFormatting>
  <conditionalFormatting sqref="WP14">
    <cfRule type="cellIs" dxfId="3174" priority="5277" operator="equal">
      <formula>"."</formula>
    </cfRule>
    <cfRule type="cellIs" priority="5278" operator="equal">
      <formula>"."</formula>
    </cfRule>
  </conditionalFormatting>
  <conditionalFormatting sqref="WP9">
    <cfRule type="cellIs" dxfId="3173" priority="5274" operator="equal">
      <formula>"V"</formula>
    </cfRule>
    <cfRule type="cellIs" dxfId="3172" priority="5275" operator="equal">
      <formula>"O"</formula>
    </cfRule>
    <cfRule type="cellIs" dxfId="3171" priority="5276" operator="equal">
      <formula>0</formula>
    </cfRule>
  </conditionalFormatting>
  <conditionalFormatting sqref="WP9">
    <cfRule type="cellIs" dxfId="3170" priority="5273" operator="equal">
      <formula>"/"</formula>
    </cfRule>
  </conditionalFormatting>
  <conditionalFormatting sqref="WP9">
    <cfRule type="cellIs" dxfId="3169" priority="5272" operator="equal">
      <formula>"["</formula>
    </cfRule>
  </conditionalFormatting>
  <conditionalFormatting sqref="WP9">
    <cfRule type="cellIs" dxfId="3168" priority="5270" operator="equal">
      <formula>"."</formula>
    </cfRule>
    <cfRule type="cellIs" priority="5271" operator="equal">
      <formula>"."</formula>
    </cfRule>
  </conditionalFormatting>
  <conditionalFormatting sqref="WP22">
    <cfRule type="cellIs" dxfId="3167" priority="5267" operator="equal">
      <formula>"V"</formula>
    </cfRule>
    <cfRule type="cellIs" dxfId="3166" priority="5268" operator="equal">
      <formula>"O"</formula>
    </cfRule>
    <cfRule type="cellIs" dxfId="3165" priority="5269" operator="equal">
      <formula>0</formula>
    </cfRule>
  </conditionalFormatting>
  <conditionalFormatting sqref="WP22">
    <cfRule type="cellIs" dxfId="3164" priority="5266" operator="equal">
      <formula>"/"</formula>
    </cfRule>
  </conditionalFormatting>
  <conditionalFormatting sqref="WP22">
    <cfRule type="cellIs" dxfId="3163" priority="5265" operator="equal">
      <formula>"["</formula>
    </cfRule>
  </conditionalFormatting>
  <conditionalFormatting sqref="WP22">
    <cfRule type="cellIs" dxfId="3162" priority="5263" operator="equal">
      <formula>"."</formula>
    </cfRule>
    <cfRule type="cellIs" priority="5264" operator="equal">
      <formula>"."</formula>
    </cfRule>
  </conditionalFormatting>
  <conditionalFormatting sqref="WP21">
    <cfRule type="cellIs" dxfId="3161" priority="5260" operator="equal">
      <formula>"V"</formula>
    </cfRule>
    <cfRule type="cellIs" dxfId="3160" priority="5261" operator="equal">
      <formula>"O"</formula>
    </cfRule>
    <cfRule type="cellIs" dxfId="3159" priority="5262" operator="equal">
      <formula>0</formula>
    </cfRule>
  </conditionalFormatting>
  <conditionalFormatting sqref="WP21">
    <cfRule type="cellIs" dxfId="3158" priority="5259" operator="equal">
      <formula>"/"</formula>
    </cfRule>
  </conditionalFormatting>
  <conditionalFormatting sqref="WP21">
    <cfRule type="cellIs" dxfId="3157" priority="5258" operator="equal">
      <formula>"["</formula>
    </cfRule>
  </conditionalFormatting>
  <conditionalFormatting sqref="WP21">
    <cfRule type="cellIs" dxfId="3156" priority="5256" operator="equal">
      <formula>"."</formula>
    </cfRule>
    <cfRule type="cellIs" priority="5257" operator="equal">
      <formula>"."</formula>
    </cfRule>
  </conditionalFormatting>
  <conditionalFormatting sqref="WP27">
    <cfRule type="cellIs" dxfId="3155" priority="5253" operator="equal">
      <formula>"V"</formula>
    </cfRule>
    <cfRule type="cellIs" dxfId="3154" priority="5254" operator="equal">
      <formula>"O"</formula>
    </cfRule>
    <cfRule type="cellIs" dxfId="3153" priority="5255" operator="equal">
      <formula>0</formula>
    </cfRule>
  </conditionalFormatting>
  <conditionalFormatting sqref="WP27">
    <cfRule type="cellIs" dxfId="3152" priority="5252" operator="equal">
      <formula>"/"</formula>
    </cfRule>
  </conditionalFormatting>
  <conditionalFormatting sqref="WP27">
    <cfRule type="cellIs" dxfId="3151" priority="5251" operator="equal">
      <formula>"["</formula>
    </cfRule>
  </conditionalFormatting>
  <conditionalFormatting sqref="WP27">
    <cfRule type="cellIs" dxfId="3150" priority="5249" operator="equal">
      <formula>"."</formula>
    </cfRule>
    <cfRule type="cellIs" priority="5250" operator="equal">
      <formula>"."</formula>
    </cfRule>
  </conditionalFormatting>
  <conditionalFormatting sqref="WP28">
    <cfRule type="cellIs" dxfId="3149" priority="5246" operator="equal">
      <formula>"V"</formula>
    </cfRule>
    <cfRule type="cellIs" dxfId="3148" priority="5247" operator="equal">
      <formula>"O"</formula>
    </cfRule>
    <cfRule type="cellIs" dxfId="3147" priority="5248" operator="equal">
      <formula>0</formula>
    </cfRule>
  </conditionalFormatting>
  <conditionalFormatting sqref="WP28">
    <cfRule type="cellIs" dxfId="3146" priority="5245" operator="equal">
      <formula>"/"</formula>
    </cfRule>
  </conditionalFormatting>
  <conditionalFormatting sqref="WP28">
    <cfRule type="cellIs" dxfId="3145" priority="5244" operator="equal">
      <formula>"["</formula>
    </cfRule>
  </conditionalFormatting>
  <conditionalFormatting sqref="WP28">
    <cfRule type="cellIs" dxfId="3144" priority="5242" operator="equal">
      <formula>"."</formula>
    </cfRule>
    <cfRule type="cellIs" priority="5243" operator="equal">
      <formula>"."</formula>
    </cfRule>
  </conditionalFormatting>
  <conditionalFormatting sqref="WP8">
    <cfRule type="cellIs" dxfId="3143" priority="5239" operator="equal">
      <formula>"V"</formula>
    </cfRule>
    <cfRule type="cellIs" dxfId="3142" priority="5240" operator="equal">
      <formula>"O"</formula>
    </cfRule>
    <cfRule type="cellIs" dxfId="3141" priority="5241" operator="equal">
      <formula>0</formula>
    </cfRule>
  </conditionalFormatting>
  <conditionalFormatting sqref="WP8">
    <cfRule type="cellIs" dxfId="3140" priority="5238" operator="equal">
      <formula>"/"</formula>
    </cfRule>
  </conditionalFormatting>
  <conditionalFormatting sqref="WP8">
    <cfRule type="cellIs" dxfId="3139" priority="5237" operator="equal">
      <formula>"["</formula>
    </cfRule>
  </conditionalFormatting>
  <conditionalFormatting sqref="WP8">
    <cfRule type="cellIs" dxfId="3138" priority="5235" operator="equal">
      <formula>"."</formula>
    </cfRule>
    <cfRule type="cellIs" priority="5236" operator="equal">
      <formula>"."</formula>
    </cfRule>
  </conditionalFormatting>
  <conditionalFormatting sqref="WP6">
    <cfRule type="cellIs" dxfId="3137" priority="5232" operator="equal">
      <formula>"V"</formula>
    </cfRule>
    <cfRule type="cellIs" dxfId="3136" priority="5233" operator="equal">
      <formula>"O"</formula>
    </cfRule>
    <cfRule type="cellIs" dxfId="3135" priority="5234" operator="equal">
      <formula>0</formula>
    </cfRule>
  </conditionalFormatting>
  <conditionalFormatting sqref="WP6">
    <cfRule type="cellIs" dxfId="3134" priority="5231" operator="equal">
      <formula>"/"</formula>
    </cfRule>
  </conditionalFormatting>
  <conditionalFormatting sqref="WP6">
    <cfRule type="cellIs" dxfId="3133" priority="5230" operator="equal">
      <formula>"["</formula>
    </cfRule>
  </conditionalFormatting>
  <conditionalFormatting sqref="WP6">
    <cfRule type="cellIs" dxfId="3132" priority="5228" operator="equal">
      <formula>"."</formula>
    </cfRule>
    <cfRule type="cellIs" priority="5229" operator="equal">
      <formula>"."</formula>
    </cfRule>
  </conditionalFormatting>
  <conditionalFormatting sqref="WP23">
    <cfRule type="cellIs" dxfId="3131" priority="5225" operator="equal">
      <formula>"V"</formula>
    </cfRule>
    <cfRule type="cellIs" dxfId="3130" priority="5226" operator="equal">
      <formula>"O"</formula>
    </cfRule>
    <cfRule type="cellIs" dxfId="3129" priority="5227" operator="equal">
      <formula>0</formula>
    </cfRule>
  </conditionalFormatting>
  <conditionalFormatting sqref="WP23">
    <cfRule type="cellIs" dxfId="3128" priority="5224" operator="equal">
      <formula>"/"</formula>
    </cfRule>
  </conditionalFormatting>
  <conditionalFormatting sqref="WP23">
    <cfRule type="cellIs" dxfId="3127" priority="5223" operator="equal">
      <formula>"["</formula>
    </cfRule>
  </conditionalFormatting>
  <conditionalFormatting sqref="WP23">
    <cfRule type="cellIs" dxfId="3126" priority="5221" operator="equal">
      <formula>"."</formula>
    </cfRule>
    <cfRule type="cellIs" priority="5222" operator="equal">
      <formula>"."</formula>
    </cfRule>
  </conditionalFormatting>
  <conditionalFormatting sqref="WP46">
    <cfRule type="cellIs" dxfId="3125" priority="5218" operator="equal">
      <formula>"V"</formula>
    </cfRule>
    <cfRule type="cellIs" dxfId="3124" priority="5219" operator="equal">
      <formula>"O"</formula>
    </cfRule>
    <cfRule type="cellIs" dxfId="3123" priority="5220" operator="equal">
      <formula>0</formula>
    </cfRule>
  </conditionalFormatting>
  <conditionalFormatting sqref="WP46">
    <cfRule type="cellIs" dxfId="3122" priority="5217" operator="equal">
      <formula>"/"</formula>
    </cfRule>
  </conditionalFormatting>
  <conditionalFormatting sqref="WP46">
    <cfRule type="cellIs" dxfId="3121" priority="5216" operator="equal">
      <formula>"["</formula>
    </cfRule>
  </conditionalFormatting>
  <conditionalFormatting sqref="WP46">
    <cfRule type="cellIs" dxfId="3120" priority="5214" operator="equal">
      <formula>"."</formula>
    </cfRule>
    <cfRule type="cellIs" priority="5215" operator="equal">
      <formula>"."</formula>
    </cfRule>
  </conditionalFormatting>
  <conditionalFormatting sqref="WP32">
    <cfRule type="cellIs" dxfId="3119" priority="5211" operator="equal">
      <formula>"V"</formula>
    </cfRule>
    <cfRule type="cellIs" dxfId="3118" priority="5212" operator="equal">
      <formula>"O"</formula>
    </cfRule>
    <cfRule type="cellIs" dxfId="3117" priority="5213" operator="equal">
      <formula>0</formula>
    </cfRule>
  </conditionalFormatting>
  <conditionalFormatting sqref="WP32">
    <cfRule type="cellIs" dxfId="3116" priority="5210" operator="equal">
      <formula>"/"</formula>
    </cfRule>
  </conditionalFormatting>
  <conditionalFormatting sqref="WP32">
    <cfRule type="cellIs" dxfId="3115" priority="5209" operator="equal">
      <formula>"["</formula>
    </cfRule>
  </conditionalFormatting>
  <conditionalFormatting sqref="WP32">
    <cfRule type="cellIs" dxfId="3114" priority="5207" operator="equal">
      <formula>"."</formula>
    </cfRule>
    <cfRule type="cellIs" priority="5208" operator="equal">
      <formula>"."</formula>
    </cfRule>
  </conditionalFormatting>
  <conditionalFormatting sqref="WP16">
    <cfRule type="cellIs" dxfId="3113" priority="5204" operator="equal">
      <formula>"V"</formula>
    </cfRule>
    <cfRule type="cellIs" dxfId="3112" priority="5205" operator="equal">
      <formula>"O"</formula>
    </cfRule>
    <cfRule type="cellIs" dxfId="3111" priority="5206" operator="equal">
      <formula>0</formula>
    </cfRule>
  </conditionalFormatting>
  <conditionalFormatting sqref="WP16">
    <cfRule type="cellIs" dxfId="3110" priority="5203" operator="equal">
      <formula>"/"</formula>
    </cfRule>
  </conditionalFormatting>
  <conditionalFormatting sqref="WP16">
    <cfRule type="cellIs" dxfId="3109" priority="5202" operator="equal">
      <formula>"["</formula>
    </cfRule>
  </conditionalFormatting>
  <conditionalFormatting sqref="WP16">
    <cfRule type="cellIs" dxfId="3108" priority="5200" operator="equal">
      <formula>"."</formula>
    </cfRule>
    <cfRule type="cellIs" priority="5201" operator="equal">
      <formula>"."</formula>
    </cfRule>
  </conditionalFormatting>
  <conditionalFormatting sqref="WR33">
    <cfRule type="cellIs" dxfId="3107" priority="5148" operator="equal">
      <formula>"V"</formula>
    </cfRule>
    <cfRule type="cellIs" dxfId="3106" priority="5149" operator="equal">
      <formula>"O"</formula>
    </cfRule>
    <cfRule type="cellIs" dxfId="3105" priority="5150" operator="equal">
      <formula>0</formula>
    </cfRule>
  </conditionalFormatting>
  <conditionalFormatting sqref="WR33">
    <cfRule type="cellIs" dxfId="3104" priority="5147" operator="equal">
      <formula>"/"</formula>
    </cfRule>
  </conditionalFormatting>
  <conditionalFormatting sqref="WR33">
    <cfRule type="cellIs" dxfId="3103" priority="5146" operator="equal">
      <formula>"["</formula>
    </cfRule>
  </conditionalFormatting>
  <conditionalFormatting sqref="WR33">
    <cfRule type="cellIs" dxfId="3102" priority="5144" operator="equal">
      <formula>"."</formula>
    </cfRule>
    <cfRule type="cellIs" priority="5145" operator="equal">
      <formula>"."</formula>
    </cfRule>
  </conditionalFormatting>
  <conditionalFormatting sqref="WR18">
    <cfRule type="cellIs" dxfId="3101" priority="5141" operator="equal">
      <formula>"V"</formula>
    </cfRule>
    <cfRule type="cellIs" dxfId="3100" priority="5142" operator="equal">
      <formula>"O"</formula>
    </cfRule>
    <cfRule type="cellIs" dxfId="3099" priority="5143" operator="equal">
      <formula>0</formula>
    </cfRule>
  </conditionalFormatting>
  <conditionalFormatting sqref="WR18">
    <cfRule type="cellIs" dxfId="3098" priority="5140" operator="equal">
      <formula>"/"</formula>
    </cfRule>
  </conditionalFormatting>
  <conditionalFormatting sqref="WR18">
    <cfRule type="cellIs" dxfId="3097" priority="5139" operator="equal">
      <formula>"["</formula>
    </cfRule>
  </conditionalFormatting>
  <conditionalFormatting sqref="WR18">
    <cfRule type="cellIs" dxfId="3096" priority="5137" operator="equal">
      <formula>"."</formula>
    </cfRule>
    <cfRule type="cellIs" priority="5138" operator="equal">
      <formula>"."</formula>
    </cfRule>
  </conditionalFormatting>
  <conditionalFormatting sqref="WR34">
    <cfRule type="cellIs" dxfId="3095" priority="5134" operator="equal">
      <formula>"V"</formula>
    </cfRule>
    <cfRule type="cellIs" dxfId="3094" priority="5135" operator="equal">
      <formula>"O"</formula>
    </cfRule>
    <cfRule type="cellIs" dxfId="3093" priority="5136" operator="equal">
      <formula>0</formula>
    </cfRule>
  </conditionalFormatting>
  <conditionalFormatting sqref="WR34">
    <cfRule type="cellIs" dxfId="3092" priority="5133" operator="equal">
      <formula>"/"</formula>
    </cfRule>
  </conditionalFormatting>
  <conditionalFormatting sqref="WR34">
    <cfRule type="cellIs" dxfId="3091" priority="5132" operator="equal">
      <formula>"["</formula>
    </cfRule>
  </conditionalFormatting>
  <conditionalFormatting sqref="WR34">
    <cfRule type="cellIs" dxfId="3090" priority="5130" operator="equal">
      <formula>"."</formula>
    </cfRule>
    <cfRule type="cellIs" priority="5131" operator="equal">
      <formula>"."</formula>
    </cfRule>
  </conditionalFormatting>
  <conditionalFormatting sqref="WS33">
    <cfRule type="cellIs" dxfId="3089" priority="5120" operator="equal">
      <formula>"V"</formula>
    </cfRule>
    <cfRule type="cellIs" dxfId="3088" priority="5121" operator="equal">
      <formula>"O"</formula>
    </cfRule>
    <cfRule type="cellIs" dxfId="3087" priority="5122" operator="equal">
      <formula>0</formula>
    </cfRule>
  </conditionalFormatting>
  <conditionalFormatting sqref="WS33">
    <cfRule type="cellIs" dxfId="3086" priority="5119" operator="equal">
      <formula>"/"</formula>
    </cfRule>
  </conditionalFormatting>
  <conditionalFormatting sqref="WS33">
    <cfRule type="cellIs" dxfId="3085" priority="5118" operator="equal">
      <formula>"["</formula>
    </cfRule>
  </conditionalFormatting>
  <conditionalFormatting sqref="WS33">
    <cfRule type="cellIs" dxfId="3084" priority="5116" operator="equal">
      <formula>"."</formula>
    </cfRule>
    <cfRule type="cellIs" priority="5117" operator="equal">
      <formula>"."</formula>
    </cfRule>
  </conditionalFormatting>
  <conditionalFormatting sqref="WS18">
    <cfRule type="cellIs" dxfId="3083" priority="5106" operator="equal">
      <formula>"V"</formula>
    </cfRule>
    <cfRule type="cellIs" dxfId="3082" priority="5107" operator="equal">
      <formula>"O"</formula>
    </cfRule>
    <cfRule type="cellIs" dxfId="3081" priority="5108" operator="equal">
      <formula>0</formula>
    </cfRule>
  </conditionalFormatting>
  <conditionalFormatting sqref="WS18">
    <cfRule type="cellIs" dxfId="3080" priority="5105" operator="equal">
      <formula>"/"</formula>
    </cfRule>
  </conditionalFormatting>
  <conditionalFormatting sqref="WS18">
    <cfRule type="cellIs" dxfId="3079" priority="5104" operator="equal">
      <formula>"["</formula>
    </cfRule>
  </conditionalFormatting>
  <conditionalFormatting sqref="WS18">
    <cfRule type="cellIs" dxfId="3078" priority="5102" operator="equal">
      <formula>"."</formula>
    </cfRule>
    <cfRule type="cellIs" priority="5103" operator="equal">
      <formula>"."</formula>
    </cfRule>
  </conditionalFormatting>
  <conditionalFormatting sqref="WS34">
    <cfRule type="cellIs" dxfId="3077" priority="5099" operator="equal">
      <formula>"V"</formula>
    </cfRule>
    <cfRule type="cellIs" dxfId="3076" priority="5100" operator="equal">
      <formula>"O"</formula>
    </cfRule>
    <cfRule type="cellIs" dxfId="3075" priority="5101" operator="equal">
      <formula>0</formula>
    </cfRule>
  </conditionalFormatting>
  <conditionalFormatting sqref="WS34">
    <cfRule type="cellIs" dxfId="3074" priority="5098" operator="equal">
      <formula>"/"</formula>
    </cfRule>
  </conditionalFormatting>
  <conditionalFormatting sqref="WS34">
    <cfRule type="cellIs" dxfId="3073" priority="5097" operator="equal">
      <formula>"["</formula>
    </cfRule>
  </conditionalFormatting>
  <conditionalFormatting sqref="WS34">
    <cfRule type="cellIs" dxfId="3072" priority="5095" operator="equal">
      <formula>"."</formula>
    </cfRule>
    <cfRule type="cellIs" priority="5096" operator="equal">
      <formula>"."</formula>
    </cfRule>
  </conditionalFormatting>
  <conditionalFormatting sqref="ADU3:ADU77">
    <cfRule type="colorScale" priority="5038">
      <colorScale>
        <cfvo type="percent" val="99"/>
        <cfvo type="percent" val="100"/>
        <color rgb="FFFF99CC"/>
        <color rgb="FF00FFCC"/>
      </colorScale>
    </cfRule>
  </conditionalFormatting>
  <conditionalFormatting sqref="ADN3:ADN77">
    <cfRule type="cellIs" dxfId="3071" priority="5035" operator="greaterThan">
      <formula>0.69</formula>
    </cfRule>
    <cfRule type="cellIs" dxfId="3070" priority="5036" operator="equal">
      <formula>1</formula>
    </cfRule>
    <cfRule type="cellIs" dxfId="3069" priority="5037" operator="lessThan">
      <formula>0.7</formula>
    </cfRule>
  </conditionalFormatting>
  <conditionalFormatting sqref="ADO3:ADO77">
    <cfRule type="dataBar" priority="50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{9662586B-9EDA-4854-8822-41F721CFDA7B}</x14:id>
        </ext>
      </extLst>
    </cfRule>
  </conditionalFormatting>
  <conditionalFormatting sqref="ADT3:ADT77">
    <cfRule type="dataBar" priority="5032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{13E35432-420C-433A-B29D-3A9A7EBF3F41}</x14:id>
        </ext>
      </extLst>
    </cfRule>
  </conditionalFormatting>
  <conditionalFormatting sqref="ADQ3:ADQ77">
    <cfRule type="dataBar" priority="5031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{9807D483-44C3-4B0C-AA71-EADF5B2F3936}</x14:id>
        </ext>
      </extLst>
    </cfRule>
  </conditionalFormatting>
  <conditionalFormatting sqref="ADS3:ADS77">
    <cfRule type="dataBar" priority="5030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{F0E142D9-724D-4E9C-9ACB-073AB888FF33}</x14:id>
        </ext>
      </extLst>
    </cfRule>
  </conditionalFormatting>
  <conditionalFormatting sqref="ADP3:ADP77">
    <cfRule type="dataBar" priority="5034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{804A59B7-8F7B-46FE-9147-794A9842FF19}</x14:id>
        </ext>
      </extLst>
    </cfRule>
  </conditionalFormatting>
  <conditionalFormatting sqref="ADR3:ADR77">
    <cfRule type="dataBar" priority="5029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{C4FBD3BD-B4FA-494F-86B5-D4A935DA687E}</x14:id>
        </ext>
      </extLst>
    </cfRule>
  </conditionalFormatting>
  <conditionalFormatting sqref="XJ3:XJ48">
    <cfRule type="cellIs" dxfId="3068" priority="4991" operator="equal">
      <formula>"V"</formula>
    </cfRule>
    <cfRule type="cellIs" dxfId="3067" priority="4992" operator="equal">
      <formula>"O"</formula>
    </cfRule>
    <cfRule type="cellIs" dxfId="3066" priority="4993" operator="equal">
      <formula>0</formula>
    </cfRule>
  </conditionalFormatting>
  <conditionalFormatting sqref="XJ3:XJ48">
    <cfRule type="cellIs" dxfId="3065" priority="4990" operator="equal">
      <formula>"/"</formula>
    </cfRule>
  </conditionalFormatting>
  <conditionalFormatting sqref="XJ3:XJ48">
    <cfRule type="cellIs" dxfId="3064" priority="4989" operator="equal">
      <formula>"["</formula>
    </cfRule>
  </conditionalFormatting>
  <conditionalFormatting sqref="XJ3:XJ48">
    <cfRule type="cellIs" dxfId="3063" priority="4987" operator="equal">
      <formula>"."</formula>
    </cfRule>
    <cfRule type="cellIs" priority="4988" operator="equal">
      <formula>"."</formula>
    </cfRule>
  </conditionalFormatting>
  <conditionalFormatting sqref="YD46">
    <cfRule type="cellIs" dxfId="3062" priority="4718" operator="equal">
      <formula>"V"</formula>
    </cfRule>
    <cfRule type="cellIs" dxfId="3061" priority="4719" operator="equal">
      <formula>"O"</formula>
    </cfRule>
    <cfRule type="cellIs" dxfId="3060" priority="4720" operator="equal">
      <formula>0</formula>
    </cfRule>
  </conditionalFormatting>
  <conditionalFormatting sqref="YD46">
    <cfRule type="cellIs" dxfId="3059" priority="4717" operator="equal">
      <formula>"/"</formula>
    </cfRule>
  </conditionalFormatting>
  <conditionalFormatting sqref="YD46">
    <cfRule type="cellIs" dxfId="3058" priority="4716" operator="equal">
      <formula>"["</formula>
    </cfRule>
  </conditionalFormatting>
  <conditionalFormatting sqref="YD46">
    <cfRule type="cellIs" dxfId="3057" priority="4714" operator="equal">
      <formula>"."</formula>
    </cfRule>
    <cfRule type="cellIs" priority="4715" operator="equal">
      <formula>"."</formula>
    </cfRule>
  </conditionalFormatting>
  <conditionalFormatting sqref="YD22">
    <cfRule type="cellIs" dxfId="3056" priority="4704" operator="equal">
      <formula>"V"</formula>
    </cfRule>
    <cfRule type="cellIs" dxfId="3055" priority="4705" operator="equal">
      <formula>"O"</formula>
    </cfRule>
    <cfRule type="cellIs" dxfId="3054" priority="4706" operator="equal">
      <formula>0</formula>
    </cfRule>
  </conditionalFormatting>
  <conditionalFormatting sqref="YD22">
    <cfRule type="cellIs" dxfId="3053" priority="4703" operator="equal">
      <formula>"/"</formula>
    </cfRule>
  </conditionalFormatting>
  <conditionalFormatting sqref="YD22">
    <cfRule type="cellIs" dxfId="3052" priority="4702" operator="equal">
      <formula>"["</formula>
    </cfRule>
  </conditionalFormatting>
  <conditionalFormatting sqref="YD22">
    <cfRule type="cellIs" dxfId="3051" priority="4700" operator="equal">
      <formula>"."</formula>
    </cfRule>
    <cfRule type="cellIs" priority="4701" operator="equal">
      <formula>"."</formula>
    </cfRule>
  </conditionalFormatting>
  <conditionalFormatting sqref="YD4">
    <cfRule type="cellIs" dxfId="3050" priority="4697" operator="equal">
      <formula>"V"</formula>
    </cfRule>
    <cfRule type="cellIs" dxfId="3049" priority="4698" operator="equal">
      <formula>"O"</formula>
    </cfRule>
    <cfRule type="cellIs" dxfId="3048" priority="4699" operator="equal">
      <formula>0</formula>
    </cfRule>
  </conditionalFormatting>
  <conditionalFormatting sqref="YD4">
    <cfRule type="cellIs" dxfId="3047" priority="4696" operator="equal">
      <formula>"/"</formula>
    </cfRule>
  </conditionalFormatting>
  <conditionalFormatting sqref="YD4">
    <cfRule type="cellIs" dxfId="3046" priority="4695" operator="equal">
      <formula>"["</formula>
    </cfRule>
  </conditionalFormatting>
  <conditionalFormatting sqref="YD4">
    <cfRule type="cellIs" dxfId="3045" priority="4693" operator="equal">
      <formula>"."</formula>
    </cfRule>
    <cfRule type="cellIs" priority="4694" operator="equal">
      <formula>"."</formula>
    </cfRule>
  </conditionalFormatting>
  <conditionalFormatting sqref="YD10">
    <cfRule type="cellIs" dxfId="3044" priority="4690" operator="equal">
      <formula>"V"</formula>
    </cfRule>
    <cfRule type="cellIs" dxfId="3043" priority="4691" operator="equal">
      <formula>"O"</formula>
    </cfRule>
    <cfRule type="cellIs" dxfId="3042" priority="4692" operator="equal">
      <formula>0</formula>
    </cfRule>
  </conditionalFormatting>
  <conditionalFormatting sqref="YD10">
    <cfRule type="cellIs" dxfId="3041" priority="4689" operator="equal">
      <formula>"/"</formula>
    </cfRule>
  </conditionalFormatting>
  <conditionalFormatting sqref="YD10">
    <cfRule type="cellIs" dxfId="3040" priority="4688" operator="equal">
      <formula>"["</formula>
    </cfRule>
  </conditionalFormatting>
  <conditionalFormatting sqref="YD10">
    <cfRule type="cellIs" dxfId="3039" priority="4686" operator="equal">
      <formula>"."</formula>
    </cfRule>
    <cfRule type="cellIs" priority="4687" operator="equal">
      <formula>"."</formula>
    </cfRule>
  </conditionalFormatting>
  <conditionalFormatting sqref="YD26">
    <cfRule type="cellIs" dxfId="3038" priority="4683" operator="equal">
      <formula>"V"</formula>
    </cfRule>
    <cfRule type="cellIs" dxfId="3037" priority="4684" operator="equal">
      <formula>"O"</formula>
    </cfRule>
    <cfRule type="cellIs" dxfId="3036" priority="4685" operator="equal">
      <formula>0</formula>
    </cfRule>
  </conditionalFormatting>
  <conditionalFormatting sqref="YD26">
    <cfRule type="cellIs" dxfId="3035" priority="4682" operator="equal">
      <formula>"/"</formula>
    </cfRule>
  </conditionalFormatting>
  <conditionalFormatting sqref="YD26">
    <cfRule type="cellIs" dxfId="3034" priority="4681" operator="equal">
      <formula>"["</formula>
    </cfRule>
  </conditionalFormatting>
  <conditionalFormatting sqref="YD26">
    <cfRule type="cellIs" dxfId="3033" priority="4679" operator="equal">
      <formula>"."</formula>
    </cfRule>
    <cfRule type="cellIs" priority="4680" operator="equal">
      <formula>"."</formula>
    </cfRule>
  </conditionalFormatting>
  <conditionalFormatting sqref="YD34">
    <cfRule type="cellIs" dxfId="3032" priority="4676" operator="equal">
      <formula>"V"</formula>
    </cfRule>
    <cfRule type="cellIs" dxfId="3031" priority="4677" operator="equal">
      <formula>"O"</formula>
    </cfRule>
    <cfRule type="cellIs" dxfId="3030" priority="4678" operator="equal">
      <formula>0</formula>
    </cfRule>
  </conditionalFormatting>
  <conditionalFormatting sqref="YD34">
    <cfRule type="cellIs" dxfId="3029" priority="4675" operator="equal">
      <formula>"/"</formula>
    </cfRule>
  </conditionalFormatting>
  <conditionalFormatting sqref="YD34">
    <cfRule type="cellIs" dxfId="3028" priority="4674" operator="equal">
      <formula>"["</formula>
    </cfRule>
  </conditionalFormatting>
  <conditionalFormatting sqref="YD34">
    <cfRule type="cellIs" dxfId="3027" priority="4672" operator="equal">
      <formula>"."</formula>
    </cfRule>
    <cfRule type="cellIs" priority="4673" operator="equal">
      <formula>"."</formula>
    </cfRule>
  </conditionalFormatting>
  <conditionalFormatting sqref="YD42">
    <cfRule type="cellIs" dxfId="3026" priority="4669" operator="equal">
      <formula>"V"</formula>
    </cfRule>
    <cfRule type="cellIs" dxfId="3025" priority="4670" operator="equal">
      <formula>"O"</formula>
    </cfRule>
    <cfRule type="cellIs" dxfId="3024" priority="4671" operator="equal">
      <formula>0</formula>
    </cfRule>
  </conditionalFormatting>
  <conditionalFormatting sqref="YD42">
    <cfRule type="cellIs" dxfId="3023" priority="4668" operator="equal">
      <formula>"/"</formula>
    </cfRule>
  </conditionalFormatting>
  <conditionalFormatting sqref="YD42">
    <cfRule type="cellIs" dxfId="3022" priority="4667" operator="equal">
      <formula>"["</formula>
    </cfRule>
  </conditionalFormatting>
  <conditionalFormatting sqref="YD42">
    <cfRule type="cellIs" dxfId="3021" priority="4665" operator="equal">
      <formula>"."</formula>
    </cfRule>
    <cfRule type="cellIs" priority="4666" operator="equal">
      <formula>"."</formula>
    </cfRule>
  </conditionalFormatting>
  <conditionalFormatting sqref="YD45">
    <cfRule type="cellIs" dxfId="3020" priority="4662" operator="equal">
      <formula>"V"</formula>
    </cfRule>
    <cfRule type="cellIs" dxfId="3019" priority="4663" operator="equal">
      <formula>"O"</formula>
    </cfRule>
    <cfRule type="cellIs" dxfId="3018" priority="4664" operator="equal">
      <formula>0</formula>
    </cfRule>
  </conditionalFormatting>
  <conditionalFormatting sqref="YD45">
    <cfRule type="cellIs" dxfId="3017" priority="4661" operator="equal">
      <formula>"/"</formula>
    </cfRule>
  </conditionalFormatting>
  <conditionalFormatting sqref="YD45">
    <cfRule type="cellIs" dxfId="3016" priority="4660" operator="equal">
      <formula>"["</formula>
    </cfRule>
  </conditionalFormatting>
  <conditionalFormatting sqref="YD45">
    <cfRule type="cellIs" dxfId="3015" priority="4658" operator="equal">
      <formula>"."</formula>
    </cfRule>
    <cfRule type="cellIs" priority="4659" operator="equal">
      <formula>"."</formula>
    </cfRule>
  </conditionalFormatting>
  <conditionalFormatting sqref="YD33">
    <cfRule type="cellIs" dxfId="3014" priority="4655" operator="equal">
      <formula>"V"</formula>
    </cfRule>
    <cfRule type="cellIs" dxfId="3013" priority="4656" operator="equal">
      <formula>"O"</formula>
    </cfRule>
    <cfRule type="cellIs" dxfId="3012" priority="4657" operator="equal">
      <formula>0</formula>
    </cfRule>
  </conditionalFormatting>
  <conditionalFormatting sqref="YD33">
    <cfRule type="cellIs" dxfId="3011" priority="4654" operator="equal">
      <formula>"/"</formula>
    </cfRule>
  </conditionalFormatting>
  <conditionalFormatting sqref="YD33">
    <cfRule type="cellIs" dxfId="3010" priority="4653" operator="equal">
      <formula>"["</formula>
    </cfRule>
  </conditionalFormatting>
  <conditionalFormatting sqref="YD33">
    <cfRule type="cellIs" dxfId="3009" priority="4651" operator="equal">
      <formula>"."</formula>
    </cfRule>
    <cfRule type="cellIs" priority="4652" operator="equal">
      <formula>"."</formula>
    </cfRule>
  </conditionalFormatting>
  <conditionalFormatting sqref="YD14">
    <cfRule type="cellIs" dxfId="3008" priority="4648" operator="equal">
      <formula>"V"</formula>
    </cfRule>
    <cfRule type="cellIs" dxfId="3007" priority="4649" operator="equal">
      <formula>"O"</formula>
    </cfRule>
    <cfRule type="cellIs" dxfId="3006" priority="4650" operator="equal">
      <formula>0</formula>
    </cfRule>
  </conditionalFormatting>
  <conditionalFormatting sqref="YD14">
    <cfRule type="cellIs" dxfId="3005" priority="4647" operator="equal">
      <formula>"/"</formula>
    </cfRule>
  </conditionalFormatting>
  <conditionalFormatting sqref="YD14">
    <cfRule type="cellIs" dxfId="3004" priority="4646" operator="equal">
      <formula>"["</formula>
    </cfRule>
  </conditionalFormatting>
  <conditionalFormatting sqref="YD14">
    <cfRule type="cellIs" dxfId="3003" priority="4644" operator="equal">
      <formula>"."</formula>
    </cfRule>
    <cfRule type="cellIs" priority="4645" operator="equal">
      <formula>"."</formula>
    </cfRule>
  </conditionalFormatting>
  <conditionalFormatting sqref="YD44">
    <cfRule type="cellIs" dxfId="3002" priority="4641" operator="equal">
      <formula>"V"</formula>
    </cfRule>
    <cfRule type="cellIs" dxfId="3001" priority="4642" operator="equal">
      <formula>"O"</formula>
    </cfRule>
    <cfRule type="cellIs" dxfId="3000" priority="4643" operator="equal">
      <formula>0</formula>
    </cfRule>
  </conditionalFormatting>
  <conditionalFormatting sqref="YD44">
    <cfRule type="cellIs" dxfId="2999" priority="4640" operator="equal">
      <formula>"/"</formula>
    </cfRule>
  </conditionalFormatting>
  <conditionalFormatting sqref="YD44">
    <cfRule type="cellIs" dxfId="2998" priority="4639" operator="equal">
      <formula>"["</formula>
    </cfRule>
  </conditionalFormatting>
  <conditionalFormatting sqref="YD44">
    <cfRule type="cellIs" dxfId="2997" priority="4637" operator="equal">
      <formula>"."</formula>
    </cfRule>
    <cfRule type="cellIs" priority="4638" operator="equal">
      <formula>"."</formula>
    </cfRule>
  </conditionalFormatting>
  <conditionalFormatting sqref="YD23">
    <cfRule type="cellIs" dxfId="2996" priority="4634" operator="equal">
      <formula>"V"</formula>
    </cfRule>
    <cfRule type="cellIs" dxfId="2995" priority="4635" operator="equal">
      <formula>"O"</formula>
    </cfRule>
    <cfRule type="cellIs" dxfId="2994" priority="4636" operator="equal">
      <formula>0</formula>
    </cfRule>
  </conditionalFormatting>
  <conditionalFormatting sqref="YD23">
    <cfRule type="cellIs" dxfId="2993" priority="4633" operator="equal">
      <formula>"/"</formula>
    </cfRule>
  </conditionalFormatting>
  <conditionalFormatting sqref="YD23">
    <cfRule type="cellIs" dxfId="2992" priority="4632" operator="equal">
      <formula>"["</formula>
    </cfRule>
  </conditionalFormatting>
  <conditionalFormatting sqref="YD23">
    <cfRule type="cellIs" dxfId="2991" priority="4630" operator="equal">
      <formula>"."</formula>
    </cfRule>
    <cfRule type="cellIs" priority="4631" operator="equal">
      <formula>"."</formula>
    </cfRule>
  </conditionalFormatting>
  <conditionalFormatting sqref="YD3">
    <cfRule type="cellIs" dxfId="2990" priority="4627" operator="equal">
      <formula>"V"</formula>
    </cfRule>
    <cfRule type="cellIs" dxfId="2989" priority="4628" operator="equal">
      <formula>"O"</formula>
    </cfRule>
    <cfRule type="cellIs" dxfId="2988" priority="4629" operator="equal">
      <formula>0</formula>
    </cfRule>
  </conditionalFormatting>
  <conditionalFormatting sqref="YD3">
    <cfRule type="cellIs" dxfId="2987" priority="4626" operator="equal">
      <formula>"/"</formula>
    </cfRule>
  </conditionalFormatting>
  <conditionalFormatting sqref="YD3">
    <cfRule type="cellIs" dxfId="2986" priority="4625" operator="equal">
      <formula>"["</formula>
    </cfRule>
  </conditionalFormatting>
  <conditionalFormatting sqref="YD3">
    <cfRule type="cellIs" dxfId="2985" priority="4623" operator="equal">
      <formula>"."</formula>
    </cfRule>
    <cfRule type="cellIs" priority="4624" operator="equal">
      <formula>"."</formula>
    </cfRule>
  </conditionalFormatting>
  <conditionalFormatting sqref="YD6">
    <cfRule type="cellIs" dxfId="2984" priority="4620" operator="equal">
      <formula>"V"</formula>
    </cfRule>
    <cfRule type="cellIs" dxfId="2983" priority="4621" operator="equal">
      <formula>"O"</formula>
    </cfRule>
    <cfRule type="cellIs" dxfId="2982" priority="4622" operator="equal">
      <formula>0</formula>
    </cfRule>
  </conditionalFormatting>
  <conditionalFormatting sqref="YD6">
    <cfRule type="cellIs" dxfId="2981" priority="4619" operator="equal">
      <formula>"/"</formula>
    </cfRule>
  </conditionalFormatting>
  <conditionalFormatting sqref="YD6">
    <cfRule type="cellIs" dxfId="2980" priority="4618" operator="equal">
      <formula>"["</formula>
    </cfRule>
  </conditionalFormatting>
  <conditionalFormatting sqref="YD6">
    <cfRule type="cellIs" dxfId="2979" priority="4616" operator="equal">
      <formula>"."</formula>
    </cfRule>
    <cfRule type="cellIs" priority="4617" operator="equal">
      <formula>"."</formula>
    </cfRule>
  </conditionalFormatting>
  <conditionalFormatting sqref="YD41">
    <cfRule type="cellIs" dxfId="2978" priority="4613" operator="equal">
      <formula>"V"</formula>
    </cfRule>
    <cfRule type="cellIs" dxfId="2977" priority="4614" operator="equal">
      <formula>"O"</formula>
    </cfRule>
    <cfRule type="cellIs" dxfId="2976" priority="4615" operator="equal">
      <formula>0</formula>
    </cfRule>
  </conditionalFormatting>
  <conditionalFormatting sqref="YD41">
    <cfRule type="cellIs" dxfId="2975" priority="4612" operator="equal">
      <formula>"/"</formula>
    </cfRule>
  </conditionalFormatting>
  <conditionalFormatting sqref="YD41">
    <cfRule type="cellIs" dxfId="2974" priority="4611" operator="equal">
      <formula>"["</formula>
    </cfRule>
  </conditionalFormatting>
  <conditionalFormatting sqref="YD41">
    <cfRule type="cellIs" dxfId="2973" priority="4609" operator="equal">
      <formula>"."</formula>
    </cfRule>
    <cfRule type="cellIs" priority="4610" operator="equal">
      <formula>"."</formula>
    </cfRule>
  </conditionalFormatting>
  <conditionalFormatting sqref="YD21">
    <cfRule type="cellIs" dxfId="2972" priority="4606" operator="equal">
      <formula>"V"</formula>
    </cfRule>
    <cfRule type="cellIs" dxfId="2971" priority="4607" operator="equal">
      <formula>"O"</formula>
    </cfRule>
    <cfRule type="cellIs" dxfId="2970" priority="4608" operator="equal">
      <formula>0</formula>
    </cfRule>
  </conditionalFormatting>
  <conditionalFormatting sqref="YD21">
    <cfRule type="cellIs" dxfId="2969" priority="4605" operator="equal">
      <formula>"/"</formula>
    </cfRule>
  </conditionalFormatting>
  <conditionalFormatting sqref="YD21">
    <cfRule type="cellIs" dxfId="2968" priority="4604" operator="equal">
      <formula>"["</formula>
    </cfRule>
  </conditionalFormatting>
  <conditionalFormatting sqref="YD21">
    <cfRule type="cellIs" dxfId="2967" priority="4602" operator="equal">
      <formula>"."</formula>
    </cfRule>
    <cfRule type="cellIs" priority="4603" operator="equal">
      <formula>"."</formula>
    </cfRule>
  </conditionalFormatting>
  <conditionalFormatting sqref="YE22">
    <cfRule type="cellIs" dxfId="2966" priority="4578" operator="equal">
      <formula>"V"</formula>
    </cfRule>
    <cfRule type="cellIs" dxfId="2965" priority="4579" operator="equal">
      <formula>"O"</formula>
    </cfRule>
    <cfRule type="cellIs" dxfId="2964" priority="4580" operator="equal">
      <formula>0</formula>
    </cfRule>
  </conditionalFormatting>
  <conditionalFormatting sqref="YE22">
    <cfRule type="cellIs" dxfId="2963" priority="4577" operator="equal">
      <formula>"/"</formula>
    </cfRule>
  </conditionalFormatting>
  <conditionalFormatting sqref="YE22">
    <cfRule type="cellIs" dxfId="2962" priority="4576" operator="equal">
      <formula>"["</formula>
    </cfRule>
  </conditionalFormatting>
  <conditionalFormatting sqref="YE22">
    <cfRule type="cellIs" dxfId="2961" priority="4574" operator="equal">
      <formula>"."</formula>
    </cfRule>
    <cfRule type="cellIs" priority="4575" operator="equal">
      <formula>"."</formula>
    </cfRule>
  </conditionalFormatting>
  <conditionalFormatting sqref="YE24">
    <cfRule type="cellIs" dxfId="2960" priority="4564" operator="equal">
      <formula>"V"</formula>
    </cfRule>
    <cfRule type="cellIs" dxfId="2959" priority="4565" operator="equal">
      <formula>"O"</formula>
    </cfRule>
    <cfRule type="cellIs" dxfId="2958" priority="4566" operator="equal">
      <formula>0</formula>
    </cfRule>
  </conditionalFormatting>
  <conditionalFormatting sqref="YE24">
    <cfRule type="cellIs" dxfId="2957" priority="4563" operator="equal">
      <formula>"/"</formula>
    </cfRule>
  </conditionalFormatting>
  <conditionalFormatting sqref="YE24">
    <cfRule type="cellIs" dxfId="2956" priority="4562" operator="equal">
      <formula>"["</formula>
    </cfRule>
  </conditionalFormatting>
  <conditionalFormatting sqref="YE24">
    <cfRule type="cellIs" dxfId="2955" priority="4560" operator="equal">
      <formula>"."</formula>
    </cfRule>
    <cfRule type="cellIs" priority="4561" operator="equal">
      <formula>"."</formula>
    </cfRule>
  </conditionalFormatting>
  <conditionalFormatting sqref="YE30">
    <cfRule type="cellIs" dxfId="2954" priority="4550" operator="equal">
      <formula>"V"</formula>
    </cfRule>
    <cfRule type="cellIs" dxfId="2953" priority="4551" operator="equal">
      <formula>"O"</formula>
    </cfRule>
    <cfRule type="cellIs" dxfId="2952" priority="4552" operator="equal">
      <formula>0</formula>
    </cfRule>
  </conditionalFormatting>
  <conditionalFormatting sqref="YE30">
    <cfRule type="cellIs" dxfId="2951" priority="4549" operator="equal">
      <formula>"/"</formula>
    </cfRule>
  </conditionalFormatting>
  <conditionalFormatting sqref="YE30">
    <cfRule type="cellIs" dxfId="2950" priority="4548" operator="equal">
      <formula>"["</formula>
    </cfRule>
  </conditionalFormatting>
  <conditionalFormatting sqref="YE30">
    <cfRule type="cellIs" dxfId="2949" priority="4546" operator="equal">
      <formula>"."</formula>
    </cfRule>
    <cfRule type="cellIs" priority="4547" operator="equal">
      <formula>"."</formula>
    </cfRule>
  </conditionalFormatting>
  <conditionalFormatting sqref="YE33">
    <cfRule type="cellIs" dxfId="2948" priority="4543" operator="equal">
      <formula>"V"</formula>
    </cfRule>
    <cfRule type="cellIs" dxfId="2947" priority="4544" operator="equal">
      <formula>"O"</formula>
    </cfRule>
    <cfRule type="cellIs" dxfId="2946" priority="4545" operator="equal">
      <formula>0</formula>
    </cfRule>
  </conditionalFormatting>
  <conditionalFormatting sqref="YE33">
    <cfRule type="cellIs" dxfId="2945" priority="4542" operator="equal">
      <formula>"/"</formula>
    </cfRule>
  </conditionalFormatting>
  <conditionalFormatting sqref="YE33">
    <cfRule type="cellIs" dxfId="2944" priority="4541" operator="equal">
      <formula>"["</formula>
    </cfRule>
  </conditionalFormatting>
  <conditionalFormatting sqref="YE33">
    <cfRule type="cellIs" dxfId="2943" priority="4539" operator="equal">
      <formula>"."</formula>
    </cfRule>
    <cfRule type="cellIs" priority="4540" operator="equal">
      <formula>"."</formula>
    </cfRule>
  </conditionalFormatting>
  <conditionalFormatting sqref="YE14">
    <cfRule type="cellIs" dxfId="2942" priority="4536" operator="equal">
      <formula>"V"</formula>
    </cfRule>
    <cfRule type="cellIs" dxfId="2941" priority="4537" operator="equal">
      <formula>"O"</formula>
    </cfRule>
    <cfRule type="cellIs" dxfId="2940" priority="4538" operator="equal">
      <formula>0</formula>
    </cfRule>
  </conditionalFormatting>
  <conditionalFormatting sqref="YE14">
    <cfRule type="cellIs" dxfId="2939" priority="4535" operator="equal">
      <formula>"/"</formula>
    </cfRule>
  </conditionalFormatting>
  <conditionalFormatting sqref="YE14">
    <cfRule type="cellIs" dxfId="2938" priority="4534" operator="equal">
      <formula>"["</formula>
    </cfRule>
  </conditionalFormatting>
  <conditionalFormatting sqref="YE14">
    <cfRule type="cellIs" dxfId="2937" priority="4532" operator="equal">
      <formula>"."</formula>
    </cfRule>
    <cfRule type="cellIs" priority="4533" operator="equal">
      <formula>"."</formula>
    </cfRule>
  </conditionalFormatting>
  <conditionalFormatting sqref="YE36">
    <cfRule type="cellIs" dxfId="2936" priority="4529" operator="equal">
      <formula>"V"</formula>
    </cfRule>
    <cfRule type="cellIs" dxfId="2935" priority="4530" operator="equal">
      <formula>"O"</formula>
    </cfRule>
    <cfRule type="cellIs" dxfId="2934" priority="4531" operator="equal">
      <formula>0</formula>
    </cfRule>
  </conditionalFormatting>
  <conditionalFormatting sqref="YE36">
    <cfRule type="cellIs" dxfId="2933" priority="4528" operator="equal">
      <formula>"/"</formula>
    </cfRule>
  </conditionalFormatting>
  <conditionalFormatting sqref="YE36">
    <cfRule type="cellIs" dxfId="2932" priority="4527" operator="equal">
      <formula>"["</formula>
    </cfRule>
  </conditionalFormatting>
  <conditionalFormatting sqref="YE36">
    <cfRule type="cellIs" dxfId="2931" priority="4525" operator="equal">
      <formula>"."</formula>
    </cfRule>
    <cfRule type="cellIs" priority="4526" operator="equal">
      <formula>"."</formula>
    </cfRule>
  </conditionalFormatting>
  <conditionalFormatting sqref="YE34">
    <cfRule type="cellIs" dxfId="2930" priority="4522" operator="equal">
      <formula>"V"</formula>
    </cfRule>
    <cfRule type="cellIs" dxfId="2929" priority="4523" operator="equal">
      <formula>"O"</formula>
    </cfRule>
    <cfRule type="cellIs" dxfId="2928" priority="4524" operator="equal">
      <formula>0</formula>
    </cfRule>
  </conditionalFormatting>
  <conditionalFormatting sqref="YE34">
    <cfRule type="cellIs" dxfId="2927" priority="4521" operator="equal">
      <formula>"/"</formula>
    </cfRule>
  </conditionalFormatting>
  <conditionalFormatting sqref="YE34">
    <cfRule type="cellIs" dxfId="2926" priority="4520" operator="equal">
      <formula>"["</formula>
    </cfRule>
  </conditionalFormatting>
  <conditionalFormatting sqref="YE34">
    <cfRule type="cellIs" dxfId="2925" priority="4518" operator="equal">
      <formula>"."</formula>
    </cfRule>
    <cfRule type="cellIs" priority="4519" operator="equal">
      <formula>"."</formula>
    </cfRule>
  </conditionalFormatting>
  <conditionalFormatting sqref="YE31">
    <cfRule type="cellIs" dxfId="2924" priority="4515" operator="equal">
      <formula>"V"</formula>
    </cfRule>
    <cfRule type="cellIs" dxfId="2923" priority="4516" operator="equal">
      <formula>"O"</formula>
    </cfRule>
    <cfRule type="cellIs" dxfId="2922" priority="4517" operator="equal">
      <formula>0</formula>
    </cfRule>
  </conditionalFormatting>
  <conditionalFormatting sqref="YE31">
    <cfRule type="cellIs" dxfId="2921" priority="4514" operator="equal">
      <formula>"/"</formula>
    </cfRule>
  </conditionalFormatting>
  <conditionalFormatting sqref="YE31">
    <cfRule type="cellIs" dxfId="2920" priority="4513" operator="equal">
      <formula>"["</formula>
    </cfRule>
  </conditionalFormatting>
  <conditionalFormatting sqref="YE31">
    <cfRule type="cellIs" dxfId="2919" priority="4511" operator="equal">
      <formula>"."</formula>
    </cfRule>
    <cfRule type="cellIs" priority="4512" operator="equal">
      <formula>"."</formula>
    </cfRule>
  </conditionalFormatting>
  <conditionalFormatting sqref="YE17">
    <cfRule type="cellIs" dxfId="2918" priority="4508" operator="equal">
      <formula>"V"</formula>
    </cfRule>
    <cfRule type="cellIs" dxfId="2917" priority="4509" operator="equal">
      <formula>"O"</formula>
    </cfRule>
    <cfRule type="cellIs" dxfId="2916" priority="4510" operator="equal">
      <formula>0</formula>
    </cfRule>
  </conditionalFormatting>
  <conditionalFormatting sqref="YE17">
    <cfRule type="cellIs" dxfId="2915" priority="4507" operator="equal">
      <formula>"/"</formula>
    </cfRule>
  </conditionalFormatting>
  <conditionalFormatting sqref="YE17">
    <cfRule type="cellIs" dxfId="2914" priority="4506" operator="equal">
      <formula>"["</formula>
    </cfRule>
  </conditionalFormatting>
  <conditionalFormatting sqref="YE17">
    <cfRule type="cellIs" dxfId="2913" priority="4504" operator="equal">
      <formula>"."</formula>
    </cfRule>
    <cfRule type="cellIs" priority="4505" operator="equal">
      <formula>"."</formula>
    </cfRule>
  </conditionalFormatting>
  <conditionalFormatting sqref="YE32">
    <cfRule type="cellIs" dxfId="2912" priority="4501" operator="equal">
      <formula>"V"</formula>
    </cfRule>
    <cfRule type="cellIs" dxfId="2911" priority="4502" operator="equal">
      <formula>"O"</formula>
    </cfRule>
    <cfRule type="cellIs" dxfId="2910" priority="4503" operator="equal">
      <formula>0</formula>
    </cfRule>
  </conditionalFormatting>
  <conditionalFormatting sqref="YE32">
    <cfRule type="cellIs" dxfId="2909" priority="4500" operator="equal">
      <formula>"/"</formula>
    </cfRule>
  </conditionalFormatting>
  <conditionalFormatting sqref="YE32">
    <cfRule type="cellIs" dxfId="2908" priority="4499" operator="equal">
      <formula>"["</formula>
    </cfRule>
  </conditionalFormatting>
  <conditionalFormatting sqref="YE32">
    <cfRule type="cellIs" dxfId="2907" priority="4497" operator="equal">
      <formula>"."</formula>
    </cfRule>
    <cfRule type="cellIs" priority="4498" operator="equal">
      <formula>"."</formula>
    </cfRule>
  </conditionalFormatting>
  <conditionalFormatting sqref="YE25">
    <cfRule type="cellIs" dxfId="2906" priority="4494" operator="equal">
      <formula>"V"</formula>
    </cfRule>
    <cfRule type="cellIs" dxfId="2905" priority="4495" operator="equal">
      <formula>"O"</formula>
    </cfRule>
    <cfRule type="cellIs" dxfId="2904" priority="4496" operator="equal">
      <formula>0</formula>
    </cfRule>
  </conditionalFormatting>
  <conditionalFormatting sqref="YE25">
    <cfRule type="cellIs" dxfId="2903" priority="4493" operator="equal">
      <formula>"/"</formula>
    </cfRule>
  </conditionalFormatting>
  <conditionalFormatting sqref="YE25">
    <cfRule type="cellIs" dxfId="2902" priority="4492" operator="equal">
      <formula>"["</formula>
    </cfRule>
  </conditionalFormatting>
  <conditionalFormatting sqref="YE25">
    <cfRule type="cellIs" dxfId="2901" priority="4490" operator="equal">
      <formula>"."</formula>
    </cfRule>
    <cfRule type="cellIs" priority="4491" operator="equal">
      <formula>"."</formula>
    </cfRule>
  </conditionalFormatting>
  <conditionalFormatting sqref="YE19">
    <cfRule type="cellIs" dxfId="2900" priority="4487" operator="equal">
      <formula>"V"</formula>
    </cfRule>
    <cfRule type="cellIs" dxfId="2899" priority="4488" operator="equal">
      <formula>"O"</formula>
    </cfRule>
    <cfRule type="cellIs" dxfId="2898" priority="4489" operator="equal">
      <formula>0</formula>
    </cfRule>
  </conditionalFormatting>
  <conditionalFormatting sqref="YE19">
    <cfRule type="cellIs" dxfId="2897" priority="4486" operator="equal">
      <formula>"/"</formula>
    </cfRule>
  </conditionalFormatting>
  <conditionalFormatting sqref="YE19">
    <cfRule type="cellIs" dxfId="2896" priority="4485" operator="equal">
      <formula>"["</formula>
    </cfRule>
  </conditionalFormatting>
  <conditionalFormatting sqref="YE19">
    <cfRule type="cellIs" dxfId="2895" priority="4483" operator="equal">
      <formula>"."</formula>
    </cfRule>
    <cfRule type="cellIs" priority="4484" operator="equal">
      <formula>"."</formula>
    </cfRule>
  </conditionalFormatting>
  <conditionalFormatting sqref="YE39">
    <cfRule type="cellIs" dxfId="2894" priority="4480" operator="equal">
      <formula>"V"</formula>
    </cfRule>
    <cfRule type="cellIs" dxfId="2893" priority="4481" operator="equal">
      <formula>"O"</formula>
    </cfRule>
    <cfRule type="cellIs" dxfId="2892" priority="4482" operator="equal">
      <formula>0</formula>
    </cfRule>
  </conditionalFormatting>
  <conditionalFormatting sqref="YE39">
    <cfRule type="cellIs" dxfId="2891" priority="4479" operator="equal">
      <formula>"/"</formula>
    </cfRule>
  </conditionalFormatting>
  <conditionalFormatting sqref="YE39">
    <cfRule type="cellIs" dxfId="2890" priority="4478" operator="equal">
      <formula>"["</formula>
    </cfRule>
  </conditionalFormatting>
  <conditionalFormatting sqref="YE39">
    <cfRule type="cellIs" dxfId="2889" priority="4476" operator="equal">
      <formula>"."</formula>
    </cfRule>
    <cfRule type="cellIs" priority="4477" operator="equal">
      <formula>"."</formula>
    </cfRule>
  </conditionalFormatting>
  <conditionalFormatting sqref="YE16">
    <cfRule type="cellIs" dxfId="2888" priority="4473" operator="equal">
      <formula>"V"</formula>
    </cfRule>
    <cfRule type="cellIs" dxfId="2887" priority="4474" operator="equal">
      <formula>"O"</formula>
    </cfRule>
    <cfRule type="cellIs" dxfId="2886" priority="4475" operator="equal">
      <formula>0</formula>
    </cfRule>
  </conditionalFormatting>
  <conditionalFormatting sqref="YE16">
    <cfRule type="cellIs" dxfId="2885" priority="4472" operator="equal">
      <formula>"/"</formula>
    </cfRule>
  </conditionalFormatting>
  <conditionalFormatting sqref="YE16">
    <cfRule type="cellIs" dxfId="2884" priority="4471" operator="equal">
      <formula>"["</formula>
    </cfRule>
  </conditionalFormatting>
  <conditionalFormatting sqref="YE16">
    <cfRule type="cellIs" dxfId="2883" priority="4469" operator="equal">
      <formula>"."</formula>
    </cfRule>
    <cfRule type="cellIs" priority="4470" operator="equal">
      <formula>"."</formula>
    </cfRule>
  </conditionalFormatting>
  <conditionalFormatting sqref="YE29">
    <cfRule type="cellIs" dxfId="2882" priority="4459" operator="equal">
      <formula>"V"</formula>
    </cfRule>
    <cfRule type="cellIs" dxfId="2881" priority="4460" operator="equal">
      <formula>"O"</formula>
    </cfRule>
    <cfRule type="cellIs" dxfId="2880" priority="4461" operator="equal">
      <formula>0</formula>
    </cfRule>
  </conditionalFormatting>
  <conditionalFormatting sqref="YE29">
    <cfRule type="cellIs" dxfId="2879" priority="4458" operator="equal">
      <formula>"/"</formula>
    </cfRule>
  </conditionalFormatting>
  <conditionalFormatting sqref="YE29">
    <cfRule type="cellIs" dxfId="2878" priority="4457" operator="equal">
      <formula>"["</formula>
    </cfRule>
  </conditionalFormatting>
  <conditionalFormatting sqref="YE29">
    <cfRule type="cellIs" dxfId="2877" priority="4455" operator="equal">
      <formula>"."</formula>
    </cfRule>
    <cfRule type="cellIs" priority="4456" operator="equal">
      <formula>"."</formula>
    </cfRule>
  </conditionalFormatting>
  <conditionalFormatting sqref="YE27">
    <cfRule type="cellIs" dxfId="2876" priority="4452" operator="equal">
      <formula>"V"</formula>
    </cfRule>
    <cfRule type="cellIs" dxfId="2875" priority="4453" operator="equal">
      <formula>"O"</formula>
    </cfRule>
    <cfRule type="cellIs" dxfId="2874" priority="4454" operator="equal">
      <formula>0</formula>
    </cfRule>
  </conditionalFormatting>
  <conditionalFormatting sqref="YE27">
    <cfRule type="cellIs" dxfId="2873" priority="4451" operator="equal">
      <formula>"/"</formula>
    </cfRule>
  </conditionalFormatting>
  <conditionalFormatting sqref="YE27">
    <cfRule type="cellIs" dxfId="2872" priority="4450" operator="equal">
      <formula>"["</formula>
    </cfRule>
  </conditionalFormatting>
  <conditionalFormatting sqref="YE27">
    <cfRule type="cellIs" dxfId="2871" priority="4448" operator="equal">
      <formula>"."</formula>
    </cfRule>
    <cfRule type="cellIs" priority="4449" operator="equal">
      <formula>"."</formula>
    </cfRule>
  </conditionalFormatting>
  <conditionalFormatting sqref="YA9:YE9">
    <cfRule type="cellIs" dxfId="2870" priority="4424" operator="equal">
      <formula>"V"</formula>
    </cfRule>
    <cfRule type="cellIs" dxfId="2869" priority="4425" operator="equal">
      <formula>"O"</formula>
    </cfRule>
    <cfRule type="cellIs" dxfId="2868" priority="4426" operator="equal">
      <formula>0</formula>
    </cfRule>
  </conditionalFormatting>
  <conditionalFormatting sqref="YA9:YE9">
    <cfRule type="cellIs" dxfId="2867" priority="4423" operator="equal">
      <formula>"/"</formula>
    </cfRule>
  </conditionalFormatting>
  <conditionalFormatting sqref="YA9:YE9">
    <cfRule type="cellIs" dxfId="2866" priority="4422" operator="equal">
      <formula>"["</formula>
    </cfRule>
  </conditionalFormatting>
  <conditionalFormatting sqref="YA9:YE9">
    <cfRule type="cellIs" dxfId="2865" priority="4420" operator="equal">
      <formula>"."</formula>
    </cfRule>
    <cfRule type="cellIs" priority="4421" operator="equal">
      <formula>"."</formula>
    </cfRule>
  </conditionalFormatting>
  <conditionalFormatting sqref="YF9">
    <cfRule type="cellIs" dxfId="2864" priority="4417" operator="equal">
      <formula>"V"</formula>
    </cfRule>
    <cfRule type="cellIs" dxfId="2863" priority="4418" operator="equal">
      <formula>"O"</formula>
    </cfRule>
    <cfRule type="cellIs" dxfId="2862" priority="4419" operator="equal">
      <formula>0</formula>
    </cfRule>
  </conditionalFormatting>
  <conditionalFormatting sqref="YF9">
    <cfRule type="cellIs" dxfId="2861" priority="4416" operator="equal">
      <formula>"/"</formula>
    </cfRule>
  </conditionalFormatting>
  <conditionalFormatting sqref="YF9">
    <cfRule type="cellIs" dxfId="2860" priority="4415" operator="equal">
      <formula>"["</formula>
    </cfRule>
  </conditionalFormatting>
  <conditionalFormatting sqref="YF9">
    <cfRule type="cellIs" dxfId="2859" priority="4413" operator="equal">
      <formula>"."</formula>
    </cfRule>
    <cfRule type="cellIs" priority="4414" operator="equal">
      <formula>"."</formula>
    </cfRule>
  </conditionalFormatting>
  <conditionalFormatting sqref="YJ16">
    <cfRule type="cellIs" dxfId="2858" priority="4354" operator="equal">
      <formula>"V"</formula>
    </cfRule>
    <cfRule type="cellIs" dxfId="2857" priority="4355" operator="equal">
      <formula>"O"</formula>
    </cfRule>
    <cfRule type="cellIs" dxfId="2856" priority="4356" operator="equal">
      <formula>0</formula>
    </cfRule>
  </conditionalFormatting>
  <conditionalFormatting sqref="YJ16">
    <cfRule type="cellIs" dxfId="2855" priority="4353" operator="equal">
      <formula>"/"</formula>
    </cfRule>
  </conditionalFormatting>
  <conditionalFormatting sqref="YJ16">
    <cfRule type="cellIs" dxfId="2854" priority="4352" operator="equal">
      <formula>"["</formula>
    </cfRule>
  </conditionalFormatting>
  <conditionalFormatting sqref="YJ16">
    <cfRule type="cellIs" dxfId="2853" priority="4350" operator="equal">
      <formula>"."</formula>
    </cfRule>
    <cfRule type="cellIs" priority="4351" operator="equal">
      <formula>"."</formula>
    </cfRule>
  </conditionalFormatting>
  <conditionalFormatting sqref="YJ34">
    <cfRule type="cellIs" dxfId="2852" priority="4347" operator="equal">
      <formula>"V"</formula>
    </cfRule>
    <cfRule type="cellIs" dxfId="2851" priority="4348" operator="equal">
      <formula>"O"</formula>
    </cfRule>
    <cfRule type="cellIs" dxfId="2850" priority="4349" operator="equal">
      <formula>0</formula>
    </cfRule>
  </conditionalFormatting>
  <conditionalFormatting sqref="YJ34">
    <cfRule type="cellIs" dxfId="2849" priority="4346" operator="equal">
      <formula>"/"</formula>
    </cfRule>
  </conditionalFormatting>
  <conditionalFormatting sqref="YJ34">
    <cfRule type="cellIs" dxfId="2848" priority="4345" operator="equal">
      <formula>"["</formula>
    </cfRule>
  </conditionalFormatting>
  <conditionalFormatting sqref="YJ34">
    <cfRule type="cellIs" dxfId="2847" priority="4343" operator="equal">
      <formula>"."</formula>
    </cfRule>
    <cfRule type="cellIs" priority="4344" operator="equal">
      <formula>"."</formula>
    </cfRule>
  </conditionalFormatting>
  <conditionalFormatting sqref="YJ41">
    <cfRule type="cellIs" dxfId="2846" priority="4333" operator="equal">
      <formula>"V"</formula>
    </cfRule>
    <cfRule type="cellIs" dxfId="2845" priority="4334" operator="equal">
      <formula>"O"</formula>
    </cfRule>
    <cfRule type="cellIs" dxfId="2844" priority="4335" operator="equal">
      <formula>0</formula>
    </cfRule>
  </conditionalFormatting>
  <conditionalFormatting sqref="YJ41">
    <cfRule type="cellIs" dxfId="2843" priority="4332" operator="equal">
      <formula>"/"</formula>
    </cfRule>
  </conditionalFormatting>
  <conditionalFormatting sqref="YJ41">
    <cfRule type="cellIs" dxfId="2842" priority="4331" operator="equal">
      <formula>"["</formula>
    </cfRule>
  </conditionalFormatting>
  <conditionalFormatting sqref="YJ41">
    <cfRule type="cellIs" dxfId="2841" priority="4329" operator="equal">
      <formula>"."</formula>
    </cfRule>
    <cfRule type="cellIs" priority="4330" operator="equal">
      <formula>"."</formula>
    </cfRule>
  </conditionalFormatting>
  <conditionalFormatting sqref="AEC3:AEC77">
    <cfRule type="colorScale" priority="4328">
      <colorScale>
        <cfvo type="percent" val="99"/>
        <cfvo type="percent" val="100"/>
        <color rgb="FFFF99CC"/>
        <color rgb="FF00FFCC"/>
      </colorScale>
    </cfRule>
  </conditionalFormatting>
  <conditionalFormatting sqref="ADV3:ADV77">
    <cfRule type="cellIs" dxfId="2840" priority="4325" operator="greaterThan">
      <formula>0.69</formula>
    </cfRule>
    <cfRule type="cellIs" dxfId="2839" priority="4326" operator="equal">
      <formula>1</formula>
    </cfRule>
    <cfRule type="cellIs" dxfId="2838" priority="4327" operator="lessThan">
      <formula>0.7</formula>
    </cfRule>
  </conditionalFormatting>
  <conditionalFormatting sqref="ADW3:ADW77">
    <cfRule type="dataBar" priority="43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{B8B88B05-3A13-40EC-9213-EBA1ABF30B56}</x14:id>
        </ext>
      </extLst>
    </cfRule>
  </conditionalFormatting>
  <conditionalFormatting sqref="AEB3:AEB77">
    <cfRule type="dataBar" priority="4322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{0F076B7B-D49E-4700-B346-A59A8414C2F4}</x14:id>
        </ext>
      </extLst>
    </cfRule>
  </conditionalFormatting>
  <conditionalFormatting sqref="ADY3:ADY77">
    <cfRule type="dataBar" priority="4321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{E1195AEF-712E-4860-BAEE-43607759EA77}</x14:id>
        </ext>
      </extLst>
    </cfRule>
  </conditionalFormatting>
  <conditionalFormatting sqref="AEA3:AEA77">
    <cfRule type="dataBar" priority="4320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{C390678E-41D9-4656-AAD5-62BB83C5DCFD}</x14:id>
        </ext>
      </extLst>
    </cfRule>
  </conditionalFormatting>
  <conditionalFormatting sqref="ADX3:ADX77">
    <cfRule type="dataBar" priority="4324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{12E94D48-098B-46CF-B001-7C04C7DD0E5F}</x14:id>
        </ext>
      </extLst>
    </cfRule>
  </conditionalFormatting>
  <conditionalFormatting sqref="ADZ3:ADZ77">
    <cfRule type="dataBar" priority="4319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{3738ABF0-FB47-42B3-A1A8-C46586A36FB0}</x14:id>
        </ext>
      </extLst>
    </cfRule>
  </conditionalFormatting>
  <conditionalFormatting sqref="ZJ23">
    <cfRule type="cellIs" dxfId="2837" priority="4008" operator="equal">
      <formula>"V"</formula>
    </cfRule>
    <cfRule type="cellIs" dxfId="2836" priority="4009" operator="equal">
      <formula>"O"</formula>
    </cfRule>
    <cfRule type="cellIs" dxfId="2835" priority="4010" operator="equal">
      <formula>0</formula>
    </cfRule>
  </conditionalFormatting>
  <conditionalFormatting sqref="ZJ23">
    <cfRule type="cellIs" dxfId="2834" priority="4007" operator="equal">
      <formula>"/"</formula>
    </cfRule>
  </conditionalFormatting>
  <conditionalFormatting sqref="ZJ23">
    <cfRule type="cellIs" dxfId="2833" priority="4006" operator="equal">
      <formula>"["</formula>
    </cfRule>
  </conditionalFormatting>
  <conditionalFormatting sqref="ZJ23">
    <cfRule type="cellIs" dxfId="2832" priority="4004" operator="equal">
      <formula>"."</formula>
    </cfRule>
    <cfRule type="cellIs" priority="4005" operator="equal">
      <formula>"."</formula>
    </cfRule>
  </conditionalFormatting>
  <conditionalFormatting sqref="ZJ50">
    <cfRule type="cellIs" dxfId="2831" priority="4001" operator="equal">
      <formula>"V"</formula>
    </cfRule>
    <cfRule type="cellIs" dxfId="2830" priority="4002" operator="equal">
      <formula>"O"</formula>
    </cfRule>
    <cfRule type="cellIs" dxfId="2829" priority="4003" operator="equal">
      <formula>0</formula>
    </cfRule>
  </conditionalFormatting>
  <conditionalFormatting sqref="ZJ50">
    <cfRule type="cellIs" dxfId="2828" priority="4000" operator="equal">
      <formula>"/"</formula>
    </cfRule>
  </conditionalFormatting>
  <conditionalFormatting sqref="ZJ50">
    <cfRule type="cellIs" dxfId="2827" priority="3999" operator="equal">
      <formula>"["</formula>
    </cfRule>
  </conditionalFormatting>
  <conditionalFormatting sqref="ZJ50">
    <cfRule type="cellIs" dxfId="2826" priority="3997" operator="equal">
      <formula>"."</formula>
    </cfRule>
    <cfRule type="cellIs" priority="3998" operator="equal">
      <formula>"."</formula>
    </cfRule>
  </conditionalFormatting>
  <conditionalFormatting sqref="ZJ39">
    <cfRule type="cellIs" dxfId="2825" priority="3994" operator="equal">
      <formula>"V"</formula>
    </cfRule>
    <cfRule type="cellIs" dxfId="2824" priority="3995" operator="equal">
      <formula>"O"</formula>
    </cfRule>
    <cfRule type="cellIs" dxfId="2823" priority="3996" operator="equal">
      <formula>0</formula>
    </cfRule>
  </conditionalFormatting>
  <conditionalFormatting sqref="ZJ39">
    <cfRule type="cellIs" dxfId="2822" priority="3993" operator="equal">
      <formula>"/"</formula>
    </cfRule>
  </conditionalFormatting>
  <conditionalFormatting sqref="ZJ39">
    <cfRule type="cellIs" dxfId="2821" priority="3992" operator="equal">
      <formula>"["</formula>
    </cfRule>
  </conditionalFormatting>
  <conditionalFormatting sqref="ZJ39">
    <cfRule type="cellIs" dxfId="2820" priority="3990" operator="equal">
      <formula>"."</formula>
    </cfRule>
    <cfRule type="cellIs" priority="3991" operator="equal">
      <formula>"."</formula>
    </cfRule>
  </conditionalFormatting>
  <conditionalFormatting sqref="ZK51 ZB52:ZJ52 ZK72:ZK76 ZL53:ZQ53 ZK53:ZK56">
    <cfRule type="cellIs" dxfId="2819" priority="3987" operator="equal">
      <formula>"V"</formula>
    </cfRule>
    <cfRule type="cellIs" dxfId="2818" priority="3988" operator="equal">
      <formula>"O"</formula>
    </cfRule>
    <cfRule type="cellIs" dxfId="2817" priority="3989" operator="equal">
      <formula>0</formula>
    </cfRule>
  </conditionalFormatting>
  <conditionalFormatting sqref="ZK51 ZB52:ZJ52 ZK72:ZK76 ZL53:ZQ53 ZK53:ZK56">
    <cfRule type="cellIs" dxfId="2816" priority="3986" operator="equal">
      <formula>"/"</formula>
    </cfRule>
  </conditionalFormatting>
  <conditionalFormatting sqref="ZK51 ZB52:ZJ52 ZK72:ZK76 ZL53:ZQ53 ZK53:ZK56">
    <cfRule type="cellIs" dxfId="2815" priority="3985" operator="equal">
      <formula>"["</formula>
    </cfRule>
  </conditionalFormatting>
  <conditionalFormatting sqref="ZK51 ZB52:ZJ52 ZK72:ZK76 ZL53:ZQ53 ZK53:ZK56">
    <cfRule type="cellIs" dxfId="2814" priority="3983" operator="equal">
      <formula>"."</formula>
    </cfRule>
    <cfRule type="cellIs" priority="3984" operator="equal">
      <formula>"."</formula>
    </cfRule>
  </conditionalFormatting>
  <conditionalFormatting sqref="ZK77">
    <cfRule type="cellIs" dxfId="2813" priority="3980" operator="equal">
      <formula>"V"</formula>
    </cfRule>
    <cfRule type="cellIs" dxfId="2812" priority="3981" operator="equal">
      <formula>"O"</formula>
    </cfRule>
    <cfRule type="cellIs" dxfId="2811" priority="3982" operator="equal">
      <formula>0</formula>
    </cfRule>
  </conditionalFormatting>
  <conditionalFormatting sqref="ZK77">
    <cfRule type="cellIs" dxfId="2810" priority="3979" operator="equal">
      <formula>"/"</formula>
    </cfRule>
  </conditionalFormatting>
  <conditionalFormatting sqref="ZK77">
    <cfRule type="cellIs" dxfId="2809" priority="3978" operator="equal">
      <formula>"["</formula>
    </cfRule>
  </conditionalFormatting>
  <conditionalFormatting sqref="ZK77">
    <cfRule type="cellIs" dxfId="2808" priority="3976" operator="equal">
      <formula>"."</formula>
    </cfRule>
    <cfRule type="cellIs" priority="3977" operator="equal">
      <formula>"."</formula>
    </cfRule>
  </conditionalFormatting>
  <conditionalFormatting sqref="ZL54:ZL56 ZL72:ZL77">
    <cfRule type="cellIs" dxfId="2807" priority="3959" operator="equal">
      <formula>"V"</formula>
    </cfRule>
    <cfRule type="cellIs" dxfId="2806" priority="3960" operator="equal">
      <formula>"O"</formula>
    </cfRule>
    <cfRule type="cellIs" dxfId="2805" priority="3961" operator="equal">
      <formula>0</formula>
    </cfRule>
  </conditionalFormatting>
  <conditionalFormatting sqref="ZL54:ZL56 ZL72:ZL77">
    <cfRule type="cellIs" dxfId="2804" priority="3958" operator="equal">
      <formula>"/"</formula>
    </cfRule>
  </conditionalFormatting>
  <conditionalFormatting sqref="ZL54:ZL56 ZL72:ZL77">
    <cfRule type="cellIs" dxfId="2803" priority="3957" operator="equal">
      <formula>"["</formula>
    </cfRule>
  </conditionalFormatting>
  <conditionalFormatting sqref="ZL54:ZL56 ZL72:ZL77">
    <cfRule type="cellIs" dxfId="2802" priority="3955" operator="equal">
      <formula>"."</formula>
    </cfRule>
    <cfRule type="cellIs" priority="3956" operator="equal">
      <formula>"."</formula>
    </cfRule>
  </conditionalFormatting>
  <conditionalFormatting sqref="ZM54:ZM56 ZM72:ZM77">
    <cfRule type="cellIs" dxfId="2801" priority="3945" operator="equal">
      <formula>"V"</formula>
    </cfRule>
    <cfRule type="cellIs" dxfId="2800" priority="3946" operator="equal">
      <formula>"O"</formula>
    </cfRule>
    <cfRule type="cellIs" dxfId="2799" priority="3947" operator="equal">
      <formula>0</formula>
    </cfRule>
  </conditionalFormatting>
  <conditionalFormatting sqref="ZM54:ZM56 ZM72:ZM77">
    <cfRule type="cellIs" dxfId="2798" priority="3944" operator="equal">
      <formula>"/"</formula>
    </cfRule>
  </conditionalFormatting>
  <conditionalFormatting sqref="ZM54:ZM56 ZM72:ZM77">
    <cfRule type="cellIs" dxfId="2797" priority="3943" operator="equal">
      <formula>"["</formula>
    </cfRule>
  </conditionalFormatting>
  <conditionalFormatting sqref="ZM54:ZM56 ZM72:ZM77">
    <cfRule type="cellIs" dxfId="2796" priority="3941" operator="equal">
      <formula>"."</formula>
    </cfRule>
    <cfRule type="cellIs" priority="3942" operator="equal">
      <formula>"."</formula>
    </cfRule>
  </conditionalFormatting>
  <conditionalFormatting sqref="ZM16">
    <cfRule type="cellIs" dxfId="2795" priority="3931" operator="equal">
      <formula>"V"</formula>
    </cfRule>
    <cfRule type="cellIs" dxfId="2794" priority="3932" operator="equal">
      <formula>"O"</formula>
    </cfRule>
    <cfRule type="cellIs" dxfId="2793" priority="3933" operator="equal">
      <formula>0</formula>
    </cfRule>
  </conditionalFormatting>
  <conditionalFormatting sqref="ZM16">
    <cfRule type="cellIs" dxfId="2792" priority="3930" operator="equal">
      <formula>"/"</formula>
    </cfRule>
  </conditionalFormatting>
  <conditionalFormatting sqref="ZM16">
    <cfRule type="cellIs" dxfId="2791" priority="3929" operator="equal">
      <formula>"["</formula>
    </cfRule>
  </conditionalFormatting>
  <conditionalFormatting sqref="ZM16">
    <cfRule type="cellIs" dxfId="2790" priority="3927" operator="equal">
      <formula>"."</formula>
    </cfRule>
    <cfRule type="cellIs" priority="3928" operator="equal">
      <formula>"."</formula>
    </cfRule>
  </conditionalFormatting>
  <conditionalFormatting sqref="ZM9">
    <cfRule type="cellIs" dxfId="2789" priority="3924" operator="equal">
      <formula>"V"</formula>
    </cfRule>
    <cfRule type="cellIs" dxfId="2788" priority="3925" operator="equal">
      <formula>"O"</formula>
    </cfRule>
    <cfRule type="cellIs" dxfId="2787" priority="3926" operator="equal">
      <formula>0</formula>
    </cfRule>
  </conditionalFormatting>
  <conditionalFormatting sqref="ZM9">
    <cfRule type="cellIs" dxfId="2786" priority="3923" operator="equal">
      <formula>"/"</formula>
    </cfRule>
  </conditionalFormatting>
  <conditionalFormatting sqref="ZM9">
    <cfRule type="cellIs" dxfId="2785" priority="3922" operator="equal">
      <formula>"["</formula>
    </cfRule>
  </conditionalFormatting>
  <conditionalFormatting sqref="ZM9">
    <cfRule type="cellIs" dxfId="2784" priority="3920" operator="equal">
      <formula>"."</formula>
    </cfRule>
    <cfRule type="cellIs" priority="3921" operator="equal">
      <formula>"."</formula>
    </cfRule>
  </conditionalFormatting>
  <conditionalFormatting sqref="ZM34">
    <cfRule type="cellIs" dxfId="2783" priority="3868" operator="equal">
      <formula>"V"</formula>
    </cfRule>
    <cfRule type="cellIs" dxfId="2782" priority="3869" operator="equal">
      <formula>"O"</formula>
    </cfRule>
    <cfRule type="cellIs" dxfId="2781" priority="3870" operator="equal">
      <formula>0</formula>
    </cfRule>
  </conditionalFormatting>
  <conditionalFormatting sqref="ZM34">
    <cfRule type="cellIs" dxfId="2780" priority="3867" operator="equal">
      <formula>"/"</formula>
    </cfRule>
  </conditionalFormatting>
  <conditionalFormatting sqref="ZM34">
    <cfRule type="cellIs" dxfId="2779" priority="3866" operator="equal">
      <formula>"["</formula>
    </cfRule>
  </conditionalFormatting>
  <conditionalFormatting sqref="ZM34">
    <cfRule type="cellIs" dxfId="2778" priority="3864" operator="equal">
      <formula>"."</formula>
    </cfRule>
    <cfRule type="cellIs" priority="3865" operator="equal">
      <formula>"."</formula>
    </cfRule>
  </conditionalFormatting>
  <conditionalFormatting sqref="ZM42">
    <cfRule type="cellIs" dxfId="2777" priority="3903" operator="equal">
      <formula>"V"</formula>
    </cfRule>
    <cfRule type="cellIs" dxfId="2776" priority="3904" operator="equal">
      <formula>"O"</formula>
    </cfRule>
    <cfRule type="cellIs" dxfId="2775" priority="3905" operator="equal">
      <formula>0</formula>
    </cfRule>
  </conditionalFormatting>
  <conditionalFormatting sqref="ZM42">
    <cfRule type="cellIs" dxfId="2774" priority="3902" operator="equal">
      <formula>"/"</formula>
    </cfRule>
  </conditionalFormatting>
  <conditionalFormatting sqref="ZM42">
    <cfRule type="cellIs" dxfId="2773" priority="3901" operator="equal">
      <formula>"["</formula>
    </cfRule>
  </conditionalFormatting>
  <conditionalFormatting sqref="ZM42">
    <cfRule type="cellIs" dxfId="2772" priority="3899" operator="equal">
      <formula>"."</formula>
    </cfRule>
    <cfRule type="cellIs" priority="3900" operator="equal">
      <formula>"."</formula>
    </cfRule>
  </conditionalFormatting>
  <conditionalFormatting sqref="ZM43">
    <cfRule type="cellIs" dxfId="2771" priority="3819" operator="equal">
      <formula>"V"</formula>
    </cfRule>
    <cfRule type="cellIs" dxfId="2770" priority="3820" operator="equal">
      <formula>"O"</formula>
    </cfRule>
    <cfRule type="cellIs" dxfId="2769" priority="3821" operator="equal">
      <formula>0</formula>
    </cfRule>
  </conditionalFormatting>
  <conditionalFormatting sqref="ZM43">
    <cfRule type="cellIs" dxfId="2768" priority="3818" operator="equal">
      <formula>"/"</formula>
    </cfRule>
  </conditionalFormatting>
  <conditionalFormatting sqref="ZM43">
    <cfRule type="cellIs" dxfId="2767" priority="3817" operator="equal">
      <formula>"["</formula>
    </cfRule>
  </conditionalFormatting>
  <conditionalFormatting sqref="ZM43">
    <cfRule type="cellIs" dxfId="2766" priority="3815" operator="equal">
      <formula>"."</formula>
    </cfRule>
    <cfRule type="cellIs" priority="3816" operator="equal">
      <formula>"."</formula>
    </cfRule>
  </conditionalFormatting>
  <conditionalFormatting sqref="ZM33">
    <cfRule type="cellIs" dxfId="2765" priority="3847" operator="equal">
      <formula>"V"</formula>
    </cfRule>
    <cfRule type="cellIs" dxfId="2764" priority="3848" operator="equal">
      <formula>"O"</formula>
    </cfRule>
    <cfRule type="cellIs" dxfId="2763" priority="3849" operator="equal">
      <formula>0</formula>
    </cfRule>
  </conditionalFormatting>
  <conditionalFormatting sqref="ZM33">
    <cfRule type="cellIs" dxfId="2762" priority="3846" operator="equal">
      <formula>"/"</formula>
    </cfRule>
  </conditionalFormatting>
  <conditionalFormatting sqref="ZM33">
    <cfRule type="cellIs" dxfId="2761" priority="3845" operator="equal">
      <formula>"["</formula>
    </cfRule>
  </conditionalFormatting>
  <conditionalFormatting sqref="ZM33">
    <cfRule type="cellIs" dxfId="2760" priority="3843" operator="equal">
      <formula>"."</formula>
    </cfRule>
    <cfRule type="cellIs" priority="3844" operator="equal">
      <formula>"."</formula>
    </cfRule>
  </conditionalFormatting>
  <conditionalFormatting sqref="ZM5">
    <cfRule type="cellIs" dxfId="2759" priority="3875" operator="equal">
      <formula>"V"</formula>
    </cfRule>
    <cfRule type="cellIs" dxfId="2758" priority="3876" operator="equal">
      <formula>"O"</formula>
    </cfRule>
    <cfRule type="cellIs" dxfId="2757" priority="3877" operator="equal">
      <formula>0</formula>
    </cfRule>
  </conditionalFormatting>
  <conditionalFormatting sqref="ZM5">
    <cfRule type="cellIs" dxfId="2756" priority="3874" operator="equal">
      <formula>"/"</formula>
    </cfRule>
  </conditionalFormatting>
  <conditionalFormatting sqref="ZM5">
    <cfRule type="cellIs" dxfId="2755" priority="3873" operator="equal">
      <formula>"["</formula>
    </cfRule>
  </conditionalFormatting>
  <conditionalFormatting sqref="ZM5">
    <cfRule type="cellIs" dxfId="2754" priority="3871" operator="equal">
      <formula>"."</formula>
    </cfRule>
    <cfRule type="cellIs" priority="3872" operator="equal">
      <formula>"."</formula>
    </cfRule>
  </conditionalFormatting>
  <conditionalFormatting sqref="ZM35">
    <cfRule type="cellIs" dxfId="2753" priority="3861" operator="equal">
      <formula>"V"</formula>
    </cfRule>
    <cfRule type="cellIs" dxfId="2752" priority="3862" operator="equal">
      <formula>"O"</formula>
    </cfRule>
    <cfRule type="cellIs" dxfId="2751" priority="3863" operator="equal">
      <formula>0</formula>
    </cfRule>
  </conditionalFormatting>
  <conditionalFormatting sqref="ZM35">
    <cfRule type="cellIs" dxfId="2750" priority="3860" operator="equal">
      <formula>"/"</formula>
    </cfRule>
  </conditionalFormatting>
  <conditionalFormatting sqref="ZM35">
    <cfRule type="cellIs" dxfId="2749" priority="3859" operator="equal">
      <formula>"["</formula>
    </cfRule>
  </conditionalFormatting>
  <conditionalFormatting sqref="ZM35">
    <cfRule type="cellIs" dxfId="2748" priority="3857" operator="equal">
      <formula>"."</formula>
    </cfRule>
    <cfRule type="cellIs" priority="3858" operator="equal">
      <formula>"."</formula>
    </cfRule>
  </conditionalFormatting>
  <conditionalFormatting sqref="ZM6">
    <cfRule type="cellIs" dxfId="2747" priority="3854" operator="equal">
      <formula>"V"</formula>
    </cfRule>
    <cfRule type="cellIs" dxfId="2746" priority="3855" operator="equal">
      <formula>"O"</formula>
    </cfRule>
    <cfRule type="cellIs" dxfId="2745" priority="3856" operator="equal">
      <formula>0</formula>
    </cfRule>
  </conditionalFormatting>
  <conditionalFormatting sqref="ZM6">
    <cfRule type="cellIs" dxfId="2744" priority="3853" operator="equal">
      <formula>"/"</formula>
    </cfRule>
  </conditionalFormatting>
  <conditionalFormatting sqref="ZM6">
    <cfRule type="cellIs" dxfId="2743" priority="3852" operator="equal">
      <formula>"["</formula>
    </cfRule>
  </conditionalFormatting>
  <conditionalFormatting sqref="ZM6">
    <cfRule type="cellIs" dxfId="2742" priority="3850" operator="equal">
      <formula>"."</formula>
    </cfRule>
    <cfRule type="cellIs" priority="3851" operator="equal">
      <formula>"."</formula>
    </cfRule>
  </conditionalFormatting>
  <conditionalFormatting sqref="ZM17">
    <cfRule type="cellIs" dxfId="2741" priority="3798" operator="equal">
      <formula>"V"</formula>
    </cfRule>
    <cfRule type="cellIs" dxfId="2740" priority="3799" operator="equal">
      <formula>"O"</formula>
    </cfRule>
    <cfRule type="cellIs" dxfId="2739" priority="3800" operator="equal">
      <formula>0</formula>
    </cfRule>
  </conditionalFormatting>
  <conditionalFormatting sqref="ZM17">
    <cfRule type="cellIs" dxfId="2738" priority="3797" operator="equal">
      <formula>"/"</formula>
    </cfRule>
  </conditionalFormatting>
  <conditionalFormatting sqref="ZM17">
    <cfRule type="cellIs" dxfId="2737" priority="3796" operator="equal">
      <formula>"["</formula>
    </cfRule>
  </conditionalFormatting>
  <conditionalFormatting sqref="ZM17">
    <cfRule type="cellIs" dxfId="2736" priority="3794" operator="equal">
      <formula>"."</formula>
    </cfRule>
    <cfRule type="cellIs" priority="3795" operator="equal">
      <formula>"."</formula>
    </cfRule>
  </conditionalFormatting>
  <conditionalFormatting sqref="ZM4">
    <cfRule type="cellIs" dxfId="2735" priority="3826" operator="equal">
      <formula>"V"</formula>
    </cfRule>
    <cfRule type="cellIs" dxfId="2734" priority="3827" operator="equal">
      <formula>"O"</formula>
    </cfRule>
    <cfRule type="cellIs" dxfId="2733" priority="3828" operator="equal">
      <formula>0</formula>
    </cfRule>
  </conditionalFormatting>
  <conditionalFormatting sqref="ZM4">
    <cfRule type="cellIs" dxfId="2732" priority="3825" operator="equal">
      <formula>"/"</formula>
    </cfRule>
  </conditionalFormatting>
  <conditionalFormatting sqref="ZM4">
    <cfRule type="cellIs" dxfId="2731" priority="3824" operator="equal">
      <formula>"["</formula>
    </cfRule>
  </conditionalFormatting>
  <conditionalFormatting sqref="ZM4">
    <cfRule type="cellIs" dxfId="2730" priority="3822" operator="equal">
      <formula>"."</formula>
    </cfRule>
    <cfRule type="cellIs" priority="3823" operator="equal">
      <formula>"."</formula>
    </cfRule>
  </conditionalFormatting>
  <conditionalFormatting sqref="ZM12">
    <cfRule type="cellIs" dxfId="2729" priority="3812" operator="equal">
      <formula>"V"</formula>
    </cfRule>
    <cfRule type="cellIs" dxfId="2728" priority="3813" operator="equal">
      <formula>"O"</formula>
    </cfRule>
    <cfRule type="cellIs" dxfId="2727" priority="3814" operator="equal">
      <formula>0</formula>
    </cfRule>
  </conditionalFormatting>
  <conditionalFormatting sqref="ZM12">
    <cfRule type="cellIs" dxfId="2726" priority="3811" operator="equal">
      <formula>"/"</formula>
    </cfRule>
  </conditionalFormatting>
  <conditionalFormatting sqref="ZM12">
    <cfRule type="cellIs" dxfId="2725" priority="3810" operator="equal">
      <formula>"["</formula>
    </cfRule>
  </conditionalFormatting>
  <conditionalFormatting sqref="ZM12">
    <cfRule type="cellIs" dxfId="2724" priority="3808" operator="equal">
      <formula>"."</formula>
    </cfRule>
    <cfRule type="cellIs" priority="3809" operator="equal">
      <formula>"."</formula>
    </cfRule>
  </conditionalFormatting>
  <conditionalFormatting sqref="ZM22">
    <cfRule type="cellIs" dxfId="2723" priority="3791" operator="equal">
      <formula>"V"</formula>
    </cfRule>
    <cfRule type="cellIs" dxfId="2722" priority="3792" operator="equal">
      <formula>"O"</formula>
    </cfRule>
    <cfRule type="cellIs" dxfId="2721" priority="3793" operator="equal">
      <formula>0</formula>
    </cfRule>
  </conditionalFormatting>
  <conditionalFormatting sqref="ZM22">
    <cfRule type="cellIs" dxfId="2720" priority="3790" operator="equal">
      <formula>"/"</formula>
    </cfRule>
  </conditionalFormatting>
  <conditionalFormatting sqref="ZM22">
    <cfRule type="cellIs" dxfId="2719" priority="3789" operator="equal">
      <formula>"["</formula>
    </cfRule>
  </conditionalFormatting>
  <conditionalFormatting sqref="ZM22">
    <cfRule type="cellIs" dxfId="2718" priority="3787" operator="equal">
      <formula>"."</formula>
    </cfRule>
    <cfRule type="cellIs" priority="3788" operator="equal">
      <formula>"."</formula>
    </cfRule>
  </conditionalFormatting>
  <conditionalFormatting sqref="ZM36">
    <cfRule type="cellIs" dxfId="2717" priority="3784" operator="equal">
      <formula>"V"</formula>
    </cfRule>
    <cfRule type="cellIs" dxfId="2716" priority="3785" operator="equal">
      <formula>"O"</formula>
    </cfRule>
    <cfRule type="cellIs" dxfId="2715" priority="3786" operator="equal">
      <formula>0</formula>
    </cfRule>
  </conditionalFormatting>
  <conditionalFormatting sqref="ZM36">
    <cfRule type="cellIs" dxfId="2714" priority="3783" operator="equal">
      <formula>"/"</formula>
    </cfRule>
  </conditionalFormatting>
  <conditionalFormatting sqref="ZM36">
    <cfRule type="cellIs" dxfId="2713" priority="3782" operator="equal">
      <formula>"["</formula>
    </cfRule>
  </conditionalFormatting>
  <conditionalFormatting sqref="ZM36">
    <cfRule type="cellIs" dxfId="2712" priority="3780" operator="equal">
      <formula>"."</formula>
    </cfRule>
    <cfRule type="cellIs" priority="3781" operator="equal">
      <formula>"."</formula>
    </cfRule>
  </conditionalFormatting>
  <conditionalFormatting sqref="ZN54:ZN56 ZN72:ZN77">
    <cfRule type="cellIs" dxfId="2711" priority="3770" operator="equal">
      <formula>"V"</formula>
    </cfRule>
    <cfRule type="cellIs" dxfId="2710" priority="3771" operator="equal">
      <formula>"O"</formula>
    </cfRule>
    <cfRule type="cellIs" dxfId="2709" priority="3772" operator="equal">
      <formula>0</formula>
    </cfRule>
  </conditionalFormatting>
  <conditionalFormatting sqref="ZN54:ZN56 ZN72:ZN77">
    <cfRule type="cellIs" dxfId="2708" priority="3769" operator="equal">
      <formula>"/"</formula>
    </cfRule>
  </conditionalFormatting>
  <conditionalFormatting sqref="ZN54:ZN56 ZN72:ZN77">
    <cfRule type="cellIs" dxfId="2707" priority="3768" operator="equal">
      <formula>"["</formula>
    </cfRule>
  </conditionalFormatting>
  <conditionalFormatting sqref="ZN54:ZN56 ZN72:ZN77">
    <cfRule type="cellIs" dxfId="2706" priority="3766" operator="equal">
      <formula>"."</formula>
    </cfRule>
    <cfRule type="cellIs" priority="3767" operator="equal">
      <formula>"."</formula>
    </cfRule>
  </conditionalFormatting>
  <conditionalFormatting sqref="ZN41">
    <cfRule type="cellIs" dxfId="2705" priority="3742" operator="equal">
      <formula>"V"</formula>
    </cfRule>
    <cfRule type="cellIs" dxfId="2704" priority="3743" operator="equal">
      <formula>"O"</formula>
    </cfRule>
    <cfRule type="cellIs" dxfId="2703" priority="3744" operator="equal">
      <formula>0</formula>
    </cfRule>
  </conditionalFormatting>
  <conditionalFormatting sqref="ZN41">
    <cfRule type="cellIs" dxfId="2702" priority="3741" operator="equal">
      <formula>"/"</formula>
    </cfRule>
  </conditionalFormatting>
  <conditionalFormatting sqref="ZN41">
    <cfRule type="cellIs" dxfId="2701" priority="3740" operator="equal">
      <formula>"["</formula>
    </cfRule>
  </conditionalFormatting>
  <conditionalFormatting sqref="ZN41">
    <cfRule type="cellIs" dxfId="2700" priority="3738" operator="equal">
      <formula>"."</formula>
    </cfRule>
    <cfRule type="cellIs" priority="3739" operator="equal">
      <formula>"."</formula>
    </cfRule>
  </conditionalFormatting>
  <conditionalFormatting sqref="ZN40">
    <cfRule type="cellIs" dxfId="2699" priority="3735" operator="equal">
      <formula>"V"</formula>
    </cfRule>
    <cfRule type="cellIs" dxfId="2698" priority="3736" operator="equal">
      <formula>"O"</formula>
    </cfRule>
    <cfRule type="cellIs" dxfId="2697" priority="3737" operator="equal">
      <formula>0</formula>
    </cfRule>
  </conditionalFormatting>
  <conditionalFormatting sqref="ZN40">
    <cfRule type="cellIs" dxfId="2696" priority="3734" operator="equal">
      <formula>"/"</formula>
    </cfRule>
  </conditionalFormatting>
  <conditionalFormatting sqref="ZN40">
    <cfRule type="cellIs" dxfId="2695" priority="3733" operator="equal">
      <formula>"["</formula>
    </cfRule>
  </conditionalFormatting>
  <conditionalFormatting sqref="ZN40">
    <cfRule type="cellIs" dxfId="2694" priority="3731" operator="equal">
      <formula>"."</formula>
    </cfRule>
    <cfRule type="cellIs" priority="3732" operator="equal">
      <formula>"."</formula>
    </cfRule>
  </conditionalFormatting>
  <conditionalFormatting sqref="ZN8">
    <cfRule type="cellIs" dxfId="2693" priority="3728" operator="equal">
      <formula>"V"</formula>
    </cfRule>
    <cfRule type="cellIs" dxfId="2692" priority="3729" operator="equal">
      <formula>"O"</formula>
    </cfRule>
    <cfRule type="cellIs" dxfId="2691" priority="3730" operator="equal">
      <formula>0</formula>
    </cfRule>
  </conditionalFormatting>
  <conditionalFormatting sqref="ZN8">
    <cfRule type="cellIs" dxfId="2690" priority="3727" operator="equal">
      <formula>"/"</formula>
    </cfRule>
  </conditionalFormatting>
  <conditionalFormatting sqref="ZN8">
    <cfRule type="cellIs" dxfId="2689" priority="3726" operator="equal">
      <formula>"["</formula>
    </cfRule>
  </conditionalFormatting>
  <conditionalFormatting sqref="ZN8">
    <cfRule type="cellIs" dxfId="2688" priority="3724" operator="equal">
      <formula>"."</formula>
    </cfRule>
    <cfRule type="cellIs" priority="3725" operator="equal">
      <formula>"."</formula>
    </cfRule>
  </conditionalFormatting>
  <conditionalFormatting sqref="ZN26">
    <cfRule type="cellIs" dxfId="2687" priority="3721" operator="equal">
      <formula>"V"</formula>
    </cfRule>
    <cfRule type="cellIs" dxfId="2686" priority="3722" operator="equal">
      <formula>"O"</formula>
    </cfRule>
    <cfRule type="cellIs" dxfId="2685" priority="3723" operator="equal">
      <formula>0</formula>
    </cfRule>
  </conditionalFormatting>
  <conditionalFormatting sqref="ZN26">
    <cfRule type="cellIs" dxfId="2684" priority="3720" operator="equal">
      <formula>"/"</formula>
    </cfRule>
  </conditionalFormatting>
  <conditionalFormatting sqref="ZN26">
    <cfRule type="cellIs" dxfId="2683" priority="3719" operator="equal">
      <formula>"["</formula>
    </cfRule>
  </conditionalFormatting>
  <conditionalFormatting sqref="ZN26">
    <cfRule type="cellIs" dxfId="2682" priority="3717" operator="equal">
      <formula>"."</formula>
    </cfRule>
    <cfRule type="cellIs" priority="3718" operator="equal">
      <formula>"."</formula>
    </cfRule>
  </conditionalFormatting>
  <conditionalFormatting sqref="ZN25">
    <cfRule type="cellIs" dxfId="2681" priority="3714" operator="equal">
      <formula>"V"</formula>
    </cfRule>
    <cfRule type="cellIs" dxfId="2680" priority="3715" operator="equal">
      <formula>"O"</formula>
    </cfRule>
    <cfRule type="cellIs" dxfId="2679" priority="3716" operator="equal">
      <formula>0</formula>
    </cfRule>
  </conditionalFormatting>
  <conditionalFormatting sqref="ZN25">
    <cfRule type="cellIs" dxfId="2678" priority="3713" operator="equal">
      <formula>"/"</formula>
    </cfRule>
  </conditionalFormatting>
  <conditionalFormatting sqref="ZN25">
    <cfRule type="cellIs" dxfId="2677" priority="3712" operator="equal">
      <formula>"["</formula>
    </cfRule>
  </conditionalFormatting>
  <conditionalFormatting sqref="ZN25">
    <cfRule type="cellIs" dxfId="2676" priority="3710" operator="equal">
      <formula>"."</formula>
    </cfRule>
    <cfRule type="cellIs" priority="3711" operator="equal">
      <formula>"."</formula>
    </cfRule>
  </conditionalFormatting>
  <conditionalFormatting sqref="ZN6">
    <cfRule type="cellIs" dxfId="2675" priority="3707" operator="equal">
      <formula>"V"</formula>
    </cfRule>
    <cfRule type="cellIs" dxfId="2674" priority="3708" operator="equal">
      <formula>"O"</formula>
    </cfRule>
    <cfRule type="cellIs" dxfId="2673" priority="3709" operator="equal">
      <formula>0</formula>
    </cfRule>
  </conditionalFormatting>
  <conditionalFormatting sqref="ZN6">
    <cfRule type="cellIs" dxfId="2672" priority="3706" operator="equal">
      <formula>"/"</formula>
    </cfRule>
  </conditionalFormatting>
  <conditionalFormatting sqref="ZN6">
    <cfRule type="cellIs" dxfId="2671" priority="3705" operator="equal">
      <formula>"["</formula>
    </cfRule>
  </conditionalFormatting>
  <conditionalFormatting sqref="ZN6">
    <cfRule type="cellIs" dxfId="2670" priority="3703" operator="equal">
      <formula>"."</formula>
    </cfRule>
    <cfRule type="cellIs" priority="3704" operator="equal">
      <formula>"."</formula>
    </cfRule>
  </conditionalFormatting>
  <conditionalFormatting sqref="ZN3">
    <cfRule type="cellIs" dxfId="2669" priority="3700" operator="equal">
      <formula>"V"</formula>
    </cfRule>
    <cfRule type="cellIs" dxfId="2668" priority="3701" operator="equal">
      <formula>"O"</formula>
    </cfRule>
    <cfRule type="cellIs" dxfId="2667" priority="3702" operator="equal">
      <formula>0</formula>
    </cfRule>
  </conditionalFormatting>
  <conditionalFormatting sqref="ZN3">
    <cfRule type="cellIs" dxfId="2666" priority="3699" operator="equal">
      <formula>"/"</formula>
    </cfRule>
  </conditionalFormatting>
  <conditionalFormatting sqref="ZN3">
    <cfRule type="cellIs" dxfId="2665" priority="3698" operator="equal">
      <formula>"["</formula>
    </cfRule>
  </conditionalFormatting>
  <conditionalFormatting sqref="ZN3">
    <cfRule type="cellIs" dxfId="2664" priority="3696" operator="equal">
      <formula>"."</formula>
    </cfRule>
    <cfRule type="cellIs" priority="3697" operator="equal">
      <formula>"."</formula>
    </cfRule>
  </conditionalFormatting>
  <conditionalFormatting sqref="ZN30">
    <cfRule type="cellIs" dxfId="2663" priority="3693" operator="equal">
      <formula>"V"</formula>
    </cfRule>
    <cfRule type="cellIs" dxfId="2662" priority="3694" operator="equal">
      <formula>"O"</formula>
    </cfRule>
    <cfRule type="cellIs" dxfId="2661" priority="3695" operator="equal">
      <formula>0</formula>
    </cfRule>
  </conditionalFormatting>
  <conditionalFormatting sqref="ZN30">
    <cfRule type="cellIs" dxfId="2660" priority="3692" operator="equal">
      <formula>"/"</formula>
    </cfRule>
  </conditionalFormatting>
  <conditionalFormatting sqref="ZN30">
    <cfRule type="cellIs" dxfId="2659" priority="3691" operator="equal">
      <formula>"["</formula>
    </cfRule>
  </conditionalFormatting>
  <conditionalFormatting sqref="ZN30">
    <cfRule type="cellIs" dxfId="2658" priority="3689" operator="equal">
      <formula>"."</formula>
    </cfRule>
    <cfRule type="cellIs" priority="3690" operator="equal">
      <formula>"."</formula>
    </cfRule>
  </conditionalFormatting>
  <conditionalFormatting sqref="ZN45">
    <cfRule type="cellIs" dxfId="2657" priority="3686" operator="equal">
      <formula>"V"</formula>
    </cfRule>
    <cfRule type="cellIs" dxfId="2656" priority="3687" operator="equal">
      <formula>"O"</formula>
    </cfRule>
    <cfRule type="cellIs" dxfId="2655" priority="3688" operator="equal">
      <formula>0</formula>
    </cfRule>
  </conditionalFormatting>
  <conditionalFormatting sqref="ZN45">
    <cfRule type="cellIs" dxfId="2654" priority="3685" operator="equal">
      <formula>"/"</formula>
    </cfRule>
  </conditionalFormatting>
  <conditionalFormatting sqref="ZN45">
    <cfRule type="cellIs" dxfId="2653" priority="3684" operator="equal">
      <formula>"["</formula>
    </cfRule>
  </conditionalFormatting>
  <conditionalFormatting sqref="ZN45">
    <cfRule type="cellIs" dxfId="2652" priority="3682" operator="equal">
      <formula>"."</formula>
    </cfRule>
    <cfRule type="cellIs" priority="3683" operator="equal">
      <formula>"."</formula>
    </cfRule>
  </conditionalFormatting>
  <conditionalFormatting sqref="ZN22">
    <cfRule type="cellIs" dxfId="2651" priority="3679" operator="equal">
      <formula>"V"</formula>
    </cfRule>
    <cfRule type="cellIs" dxfId="2650" priority="3680" operator="equal">
      <formula>"O"</formula>
    </cfRule>
    <cfRule type="cellIs" dxfId="2649" priority="3681" operator="equal">
      <formula>0</formula>
    </cfRule>
  </conditionalFormatting>
  <conditionalFormatting sqref="ZN22">
    <cfRule type="cellIs" dxfId="2648" priority="3678" operator="equal">
      <formula>"/"</formula>
    </cfRule>
  </conditionalFormatting>
  <conditionalFormatting sqref="ZN22">
    <cfRule type="cellIs" dxfId="2647" priority="3677" operator="equal">
      <formula>"["</formula>
    </cfRule>
  </conditionalFormatting>
  <conditionalFormatting sqref="ZN22">
    <cfRule type="cellIs" dxfId="2646" priority="3675" operator="equal">
      <formula>"."</formula>
    </cfRule>
    <cfRule type="cellIs" priority="3676" operator="equal">
      <formula>"."</formula>
    </cfRule>
  </conditionalFormatting>
  <conditionalFormatting sqref="ZN23">
    <cfRule type="cellIs" dxfId="2645" priority="3672" operator="equal">
      <formula>"V"</formula>
    </cfRule>
    <cfRule type="cellIs" dxfId="2644" priority="3673" operator="equal">
      <formula>"O"</formula>
    </cfRule>
    <cfRule type="cellIs" dxfId="2643" priority="3674" operator="equal">
      <formula>0</formula>
    </cfRule>
  </conditionalFormatting>
  <conditionalFormatting sqref="ZN23">
    <cfRule type="cellIs" dxfId="2642" priority="3671" operator="equal">
      <formula>"/"</formula>
    </cfRule>
  </conditionalFormatting>
  <conditionalFormatting sqref="ZN23">
    <cfRule type="cellIs" dxfId="2641" priority="3670" operator="equal">
      <formula>"["</formula>
    </cfRule>
  </conditionalFormatting>
  <conditionalFormatting sqref="ZN23">
    <cfRule type="cellIs" dxfId="2640" priority="3668" operator="equal">
      <formula>"."</formula>
    </cfRule>
    <cfRule type="cellIs" priority="3669" operator="equal">
      <formula>"."</formula>
    </cfRule>
  </conditionalFormatting>
  <conditionalFormatting sqref="ZN16">
    <cfRule type="cellIs" dxfId="2639" priority="3665" operator="equal">
      <formula>"V"</formula>
    </cfRule>
    <cfRule type="cellIs" dxfId="2638" priority="3666" operator="equal">
      <formula>"O"</formula>
    </cfRule>
    <cfRule type="cellIs" dxfId="2637" priority="3667" operator="equal">
      <formula>0</formula>
    </cfRule>
  </conditionalFormatting>
  <conditionalFormatting sqref="ZN16">
    <cfRule type="cellIs" dxfId="2636" priority="3664" operator="equal">
      <formula>"/"</formula>
    </cfRule>
  </conditionalFormatting>
  <conditionalFormatting sqref="ZN16">
    <cfRule type="cellIs" dxfId="2635" priority="3663" operator="equal">
      <formula>"["</formula>
    </cfRule>
  </conditionalFormatting>
  <conditionalFormatting sqref="ZN16">
    <cfRule type="cellIs" dxfId="2634" priority="3661" operator="equal">
      <formula>"."</formula>
    </cfRule>
    <cfRule type="cellIs" priority="3662" operator="equal">
      <formula>"."</formula>
    </cfRule>
  </conditionalFormatting>
  <conditionalFormatting sqref="ZN12">
    <cfRule type="cellIs" dxfId="2633" priority="3658" operator="equal">
      <formula>"V"</formula>
    </cfRule>
    <cfRule type="cellIs" dxfId="2632" priority="3659" operator="equal">
      <formula>"O"</formula>
    </cfRule>
    <cfRule type="cellIs" dxfId="2631" priority="3660" operator="equal">
      <formula>0</formula>
    </cfRule>
  </conditionalFormatting>
  <conditionalFormatting sqref="ZN12">
    <cfRule type="cellIs" dxfId="2630" priority="3657" operator="equal">
      <formula>"/"</formula>
    </cfRule>
  </conditionalFormatting>
  <conditionalFormatting sqref="ZN12">
    <cfRule type="cellIs" dxfId="2629" priority="3656" operator="equal">
      <formula>"["</formula>
    </cfRule>
  </conditionalFormatting>
  <conditionalFormatting sqref="ZN12">
    <cfRule type="cellIs" dxfId="2628" priority="3654" operator="equal">
      <formula>"."</formula>
    </cfRule>
    <cfRule type="cellIs" priority="3655" operator="equal">
      <formula>"."</formula>
    </cfRule>
  </conditionalFormatting>
  <conditionalFormatting sqref="ZN33">
    <cfRule type="cellIs" dxfId="2627" priority="3651" operator="equal">
      <formula>"V"</formula>
    </cfRule>
    <cfRule type="cellIs" dxfId="2626" priority="3652" operator="equal">
      <formula>"O"</formula>
    </cfRule>
    <cfRule type="cellIs" dxfId="2625" priority="3653" operator="equal">
      <formula>0</formula>
    </cfRule>
  </conditionalFormatting>
  <conditionalFormatting sqref="ZN33">
    <cfRule type="cellIs" dxfId="2624" priority="3650" operator="equal">
      <formula>"/"</formula>
    </cfRule>
  </conditionalFormatting>
  <conditionalFormatting sqref="ZN33">
    <cfRule type="cellIs" dxfId="2623" priority="3649" operator="equal">
      <formula>"["</formula>
    </cfRule>
  </conditionalFormatting>
  <conditionalFormatting sqref="ZN33">
    <cfRule type="cellIs" dxfId="2622" priority="3647" operator="equal">
      <formula>"."</formula>
    </cfRule>
    <cfRule type="cellIs" priority="3648" operator="equal">
      <formula>"."</formula>
    </cfRule>
  </conditionalFormatting>
  <conditionalFormatting sqref="ZN21">
    <cfRule type="cellIs" dxfId="2621" priority="3644" operator="equal">
      <formula>"V"</formula>
    </cfRule>
    <cfRule type="cellIs" dxfId="2620" priority="3645" operator="equal">
      <formula>"O"</formula>
    </cfRule>
    <cfRule type="cellIs" dxfId="2619" priority="3646" operator="equal">
      <formula>0</formula>
    </cfRule>
  </conditionalFormatting>
  <conditionalFormatting sqref="ZN21">
    <cfRule type="cellIs" dxfId="2618" priority="3643" operator="equal">
      <formula>"/"</formula>
    </cfRule>
  </conditionalFormatting>
  <conditionalFormatting sqref="ZN21">
    <cfRule type="cellIs" dxfId="2617" priority="3642" operator="equal">
      <formula>"["</formula>
    </cfRule>
  </conditionalFormatting>
  <conditionalFormatting sqref="ZN21">
    <cfRule type="cellIs" dxfId="2616" priority="3640" operator="equal">
      <formula>"."</formula>
    </cfRule>
    <cfRule type="cellIs" priority="3641" operator="equal">
      <formula>"."</formula>
    </cfRule>
  </conditionalFormatting>
  <conditionalFormatting sqref="ZN36">
    <cfRule type="cellIs" dxfId="2615" priority="3637" operator="equal">
      <formula>"V"</formula>
    </cfRule>
    <cfRule type="cellIs" dxfId="2614" priority="3638" operator="equal">
      <formula>"O"</formula>
    </cfRule>
    <cfRule type="cellIs" dxfId="2613" priority="3639" operator="equal">
      <formula>0</formula>
    </cfRule>
  </conditionalFormatting>
  <conditionalFormatting sqref="ZN36">
    <cfRule type="cellIs" dxfId="2612" priority="3636" operator="equal">
      <formula>"/"</formula>
    </cfRule>
  </conditionalFormatting>
  <conditionalFormatting sqref="ZN36">
    <cfRule type="cellIs" dxfId="2611" priority="3635" operator="equal">
      <formula>"["</formula>
    </cfRule>
  </conditionalFormatting>
  <conditionalFormatting sqref="ZN36">
    <cfRule type="cellIs" dxfId="2610" priority="3633" operator="equal">
      <formula>"."</formula>
    </cfRule>
    <cfRule type="cellIs" priority="3634" operator="equal">
      <formula>"."</formula>
    </cfRule>
  </conditionalFormatting>
  <conditionalFormatting sqref="ZN37">
    <cfRule type="cellIs" dxfId="2609" priority="3630" operator="equal">
      <formula>"V"</formula>
    </cfRule>
    <cfRule type="cellIs" dxfId="2608" priority="3631" operator="equal">
      <formula>"O"</formula>
    </cfRule>
    <cfRule type="cellIs" dxfId="2607" priority="3632" operator="equal">
      <formula>0</formula>
    </cfRule>
  </conditionalFormatting>
  <conditionalFormatting sqref="ZN37">
    <cfRule type="cellIs" dxfId="2606" priority="3629" operator="equal">
      <formula>"/"</formula>
    </cfRule>
  </conditionalFormatting>
  <conditionalFormatting sqref="ZN37">
    <cfRule type="cellIs" dxfId="2605" priority="3628" operator="equal">
      <formula>"["</formula>
    </cfRule>
  </conditionalFormatting>
  <conditionalFormatting sqref="ZN37">
    <cfRule type="cellIs" dxfId="2604" priority="3626" operator="equal">
      <formula>"."</formula>
    </cfRule>
    <cfRule type="cellIs" priority="3627" operator="equal">
      <formula>"."</formula>
    </cfRule>
  </conditionalFormatting>
  <conditionalFormatting sqref="ZN10">
    <cfRule type="cellIs" dxfId="2603" priority="3623" operator="equal">
      <formula>"V"</formula>
    </cfRule>
    <cfRule type="cellIs" dxfId="2602" priority="3624" operator="equal">
      <formula>"O"</formula>
    </cfRule>
    <cfRule type="cellIs" dxfId="2601" priority="3625" operator="equal">
      <formula>0</formula>
    </cfRule>
  </conditionalFormatting>
  <conditionalFormatting sqref="ZN10">
    <cfRule type="cellIs" dxfId="2600" priority="3622" operator="equal">
      <formula>"/"</formula>
    </cfRule>
  </conditionalFormatting>
  <conditionalFormatting sqref="ZN10">
    <cfRule type="cellIs" dxfId="2599" priority="3621" operator="equal">
      <formula>"["</formula>
    </cfRule>
  </conditionalFormatting>
  <conditionalFormatting sqref="ZN10">
    <cfRule type="cellIs" dxfId="2598" priority="3619" operator="equal">
      <formula>"."</formula>
    </cfRule>
    <cfRule type="cellIs" priority="3620" operator="equal">
      <formula>"."</formula>
    </cfRule>
  </conditionalFormatting>
  <conditionalFormatting sqref="ZN34">
    <cfRule type="cellIs" dxfId="2597" priority="3616" operator="equal">
      <formula>"V"</formula>
    </cfRule>
    <cfRule type="cellIs" dxfId="2596" priority="3617" operator="equal">
      <formula>"O"</formula>
    </cfRule>
    <cfRule type="cellIs" dxfId="2595" priority="3618" operator="equal">
      <formula>0</formula>
    </cfRule>
  </conditionalFormatting>
  <conditionalFormatting sqref="ZN34">
    <cfRule type="cellIs" dxfId="2594" priority="3615" operator="equal">
      <formula>"/"</formula>
    </cfRule>
  </conditionalFormatting>
  <conditionalFormatting sqref="ZN34">
    <cfRule type="cellIs" dxfId="2593" priority="3614" operator="equal">
      <formula>"["</formula>
    </cfRule>
  </conditionalFormatting>
  <conditionalFormatting sqref="ZN34">
    <cfRule type="cellIs" dxfId="2592" priority="3612" operator="equal">
      <formula>"."</formula>
    </cfRule>
    <cfRule type="cellIs" priority="3613" operator="equal">
      <formula>"."</formula>
    </cfRule>
  </conditionalFormatting>
  <conditionalFormatting sqref="ZN4">
    <cfRule type="cellIs" dxfId="2591" priority="3609" operator="equal">
      <formula>"V"</formula>
    </cfRule>
    <cfRule type="cellIs" dxfId="2590" priority="3610" operator="equal">
      <formula>"O"</formula>
    </cfRule>
    <cfRule type="cellIs" dxfId="2589" priority="3611" operator="equal">
      <formula>0</formula>
    </cfRule>
  </conditionalFormatting>
  <conditionalFormatting sqref="ZN4">
    <cfRule type="cellIs" dxfId="2588" priority="3608" operator="equal">
      <formula>"/"</formula>
    </cfRule>
  </conditionalFormatting>
  <conditionalFormatting sqref="ZN4">
    <cfRule type="cellIs" dxfId="2587" priority="3607" operator="equal">
      <formula>"["</formula>
    </cfRule>
  </conditionalFormatting>
  <conditionalFormatting sqref="ZN4">
    <cfRule type="cellIs" dxfId="2586" priority="3605" operator="equal">
      <formula>"."</formula>
    </cfRule>
    <cfRule type="cellIs" priority="3606" operator="equal">
      <formula>"."</formula>
    </cfRule>
  </conditionalFormatting>
  <conditionalFormatting sqref="ZN19">
    <cfRule type="cellIs" dxfId="2585" priority="3602" operator="equal">
      <formula>"V"</formula>
    </cfRule>
    <cfRule type="cellIs" dxfId="2584" priority="3603" operator="equal">
      <formula>"O"</formula>
    </cfRule>
    <cfRule type="cellIs" dxfId="2583" priority="3604" operator="equal">
      <formula>0</formula>
    </cfRule>
  </conditionalFormatting>
  <conditionalFormatting sqref="ZN19">
    <cfRule type="cellIs" dxfId="2582" priority="3601" operator="equal">
      <formula>"/"</formula>
    </cfRule>
  </conditionalFormatting>
  <conditionalFormatting sqref="ZN19">
    <cfRule type="cellIs" dxfId="2581" priority="3600" operator="equal">
      <formula>"["</formula>
    </cfRule>
  </conditionalFormatting>
  <conditionalFormatting sqref="ZN19">
    <cfRule type="cellIs" dxfId="2580" priority="3598" operator="equal">
      <formula>"."</formula>
    </cfRule>
    <cfRule type="cellIs" priority="3599" operator="equal">
      <formula>"."</formula>
    </cfRule>
  </conditionalFormatting>
  <conditionalFormatting sqref="ZN5">
    <cfRule type="cellIs" dxfId="2579" priority="3595" operator="equal">
      <formula>"V"</formula>
    </cfRule>
    <cfRule type="cellIs" dxfId="2578" priority="3596" operator="equal">
      <formula>"O"</formula>
    </cfRule>
    <cfRule type="cellIs" dxfId="2577" priority="3597" operator="equal">
      <formula>0</formula>
    </cfRule>
  </conditionalFormatting>
  <conditionalFormatting sqref="ZN5">
    <cfRule type="cellIs" dxfId="2576" priority="3594" operator="equal">
      <formula>"/"</formula>
    </cfRule>
  </conditionalFormatting>
  <conditionalFormatting sqref="ZN5">
    <cfRule type="cellIs" dxfId="2575" priority="3593" operator="equal">
      <formula>"["</formula>
    </cfRule>
  </conditionalFormatting>
  <conditionalFormatting sqref="ZN5">
    <cfRule type="cellIs" dxfId="2574" priority="3591" operator="equal">
      <formula>"."</formula>
    </cfRule>
    <cfRule type="cellIs" priority="3592" operator="equal">
      <formula>"."</formula>
    </cfRule>
  </conditionalFormatting>
  <conditionalFormatting sqref="ZN42">
    <cfRule type="cellIs" dxfId="2573" priority="3588" operator="equal">
      <formula>"V"</formula>
    </cfRule>
    <cfRule type="cellIs" dxfId="2572" priority="3589" operator="equal">
      <formula>"O"</formula>
    </cfRule>
    <cfRule type="cellIs" dxfId="2571" priority="3590" operator="equal">
      <formula>0</formula>
    </cfRule>
  </conditionalFormatting>
  <conditionalFormatting sqref="ZN42">
    <cfRule type="cellIs" dxfId="2570" priority="3587" operator="equal">
      <formula>"/"</formula>
    </cfRule>
  </conditionalFormatting>
  <conditionalFormatting sqref="ZN42">
    <cfRule type="cellIs" dxfId="2569" priority="3586" operator="equal">
      <formula>"["</formula>
    </cfRule>
  </conditionalFormatting>
  <conditionalFormatting sqref="ZN42">
    <cfRule type="cellIs" dxfId="2568" priority="3584" operator="equal">
      <formula>"."</formula>
    </cfRule>
    <cfRule type="cellIs" priority="3585" operator="equal">
      <formula>"."</formula>
    </cfRule>
  </conditionalFormatting>
  <conditionalFormatting sqref="ZN32">
    <cfRule type="cellIs" dxfId="2567" priority="3581" operator="equal">
      <formula>"V"</formula>
    </cfRule>
    <cfRule type="cellIs" dxfId="2566" priority="3582" operator="equal">
      <formula>"O"</formula>
    </cfRule>
    <cfRule type="cellIs" dxfId="2565" priority="3583" operator="equal">
      <formula>0</formula>
    </cfRule>
  </conditionalFormatting>
  <conditionalFormatting sqref="ZN32">
    <cfRule type="cellIs" dxfId="2564" priority="3580" operator="equal">
      <formula>"/"</formula>
    </cfRule>
  </conditionalFormatting>
  <conditionalFormatting sqref="ZN32">
    <cfRule type="cellIs" dxfId="2563" priority="3579" operator="equal">
      <formula>"["</formula>
    </cfRule>
  </conditionalFormatting>
  <conditionalFormatting sqref="ZN32">
    <cfRule type="cellIs" dxfId="2562" priority="3577" operator="equal">
      <formula>"."</formula>
    </cfRule>
    <cfRule type="cellIs" priority="3578" operator="equal">
      <formula>"."</formula>
    </cfRule>
  </conditionalFormatting>
  <conditionalFormatting sqref="ZN7">
    <cfRule type="cellIs" dxfId="2561" priority="3574" operator="equal">
      <formula>"V"</formula>
    </cfRule>
    <cfRule type="cellIs" dxfId="2560" priority="3575" operator="equal">
      <formula>"O"</formula>
    </cfRule>
    <cfRule type="cellIs" dxfId="2559" priority="3576" operator="equal">
      <formula>0</formula>
    </cfRule>
  </conditionalFormatting>
  <conditionalFormatting sqref="ZN7">
    <cfRule type="cellIs" dxfId="2558" priority="3573" operator="equal">
      <formula>"/"</formula>
    </cfRule>
  </conditionalFormatting>
  <conditionalFormatting sqref="ZN7">
    <cfRule type="cellIs" dxfId="2557" priority="3572" operator="equal">
      <formula>"["</formula>
    </cfRule>
  </conditionalFormatting>
  <conditionalFormatting sqref="ZN7">
    <cfRule type="cellIs" dxfId="2556" priority="3570" operator="equal">
      <formula>"."</formula>
    </cfRule>
    <cfRule type="cellIs" priority="3571" operator="equal">
      <formula>"."</formula>
    </cfRule>
  </conditionalFormatting>
  <conditionalFormatting sqref="ZN46">
    <cfRule type="cellIs" dxfId="2555" priority="3567" operator="equal">
      <formula>"V"</formula>
    </cfRule>
    <cfRule type="cellIs" dxfId="2554" priority="3568" operator="equal">
      <formula>"O"</formula>
    </cfRule>
    <cfRule type="cellIs" dxfId="2553" priority="3569" operator="equal">
      <formula>0</formula>
    </cfRule>
  </conditionalFormatting>
  <conditionalFormatting sqref="ZN46">
    <cfRule type="cellIs" dxfId="2552" priority="3566" operator="equal">
      <formula>"/"</formula>
    </cfRule>
  </conditionalFormatting>
  <conditionalFormatting sqref="ZN46">
    <cfRule type="cellIs" dxfId="2551" priority="3565" operator="equal">
      <formula>"["</formula>
    </cfRule>
  </conditionalFormatting>
  <conditionalFormatting sqref="ZN46">
    <cfRule type="cellIs" dxfId="2550" priority="3563" operator="equal">
      <formula>"."</formula>
    </cfRule>
    <cfRule type="cellIs" priority="3564" operator="equal">
      <formula>"."</formula>
    </cfRule>
  </conditionalFormatting>
  <conditionalFormatting sqref="ZN17">
    <cfRule type="cellIs" dxfId="2549" priority="3560" operator="equal">
      <formula>"V"</formula>
    </cfRule>
    <cfRule type="cellIs" dxfId="2548" priority="3561" operator="equal">
      <formula>"O"</formula>
    </cfRule>
    <cfRule type="cellIs" dxfId="2547" priority="3562" operator="equal">
      <formula>0</formula>
    </cfRule>
  </conditionalFormatting>
  <conditionalFormatting sqref="ZN17">
    <cfRule type="cellIs" dxfId="2546" priority="3559" operator="equal">
      <formula>"/"</formula>
    </cfRule>
  </conditionalFormatting>
  <conditionalFormatting sqref="ZN17">
    <cfRule type="cellIs" dxfId="2545" priority="3558" operator="equal">
      <formula>"["</formula>
    </cfRule>
  </conditionalFormatting>
  <conditionalFormatting sqref="ZN17">
    <cfRule type="cellIs" dxfId="2544" priority="3556" operator="equal">
      <formula>"."</formula>
    </cfRule>
    <cfRule type="cellIs" priority="3557" operator="equal">
      <formula>"."</formula>
    </cfRule>
  </conditionalFormatting>
  <conditionalFormatting sqref="ZP9">
    <cfRule type="cellIs" dxfId="2543" priority="3511" operator="equal">
      <formula>"V"</formula>
    </cfRule>
    <cfRule type="cellIs" dxfId="2542" priority="3512" operator="equal">
      <formula>"O"</formula>
    </cfRule>
    <cfRule type="cellIs" dxfId="2541" priority="3513" operator="equal">
      <formula>0</formula>
    </cfRule>
  </conditionalFormatting>
  <conditionalFormatting sqref="ZP9">
    <cfRule type="cellIs" dxfId="2540" priority="3510" operator="equal">
      <formula>"/"</formula>
    </cfRule>
  </conditionalFormatting>
  <conditionalFormatting sqref="ZP9">
    <cfRule type="cellIs" dxfId="2539" priority="3509" operator="equal">
      <formula>"["</formula>
    </cfRule>
  </conditionalFormatting>
  <conditionalFormatting sqref="ZP9">
    <cfRule type="cellIs" dxfId="2538" priority="3507" operator="equal">
      <formula>"."</formula>
    </cfRule>
    <cfRule type="cellIs" priority="3508" operator="equal">
      <formula>"."</formula>
    </cfRule>
  </conditionalFormatting>
  <conditionalFormatting sqref="ZR53:ZR59 ZR72:ZR77">
    <cfRule type="cellIs" dxfId="2537" priority="3441" operator="equal">
      <formula>"V"</formula>
    </cfRule>
    <cfRule type="cellIs" dxfId="2536" priority="3442" operator="equal">
      <formula>"O"</formula>
    </cfRule>
    <cfRule type="cellIs" dxfId="2535" priority="3443" operator="equal">
      <formula>0</formula>
    </cfRule>
  </conditionalFormatting>
  <conditionalFormatting sqref="ZR53:ZR59 ZR72:ZR77">
    <cfRule type="cellIs" dxfId="2534" priority="3440" operator="equal">
      <formula>"/"</formula>
    </cfRule>
  </conditionalFormatting>
  <conditionalFormatting sqref="ZR53:ZR59 ZR72:ZR77">
    <cfRule type="cellIs" dxfId="2533" priority="3439" operator="equal">
      <formula>"["</formula>
    </cfRule>
  </conditionalFormatting>
  <conditionalFormatting sqref="ZR53:ZR59 ZR72:ZR77">
    <cfRule type="cellIs" dxfId="2532" priority="3437" operator="equal">
      <formula>"."</formula>
    </cfRule>
    <cfRule type="cellIs" priority="3438" operator="equal">
      <formula>"."</formula>
    </cfRule>
  </conditionalFormatting>
  <conditionalFormatting sqref="ZR42">
    <cfRule type="cellIs" dxfId="2531" priority="3434" operator="equal">
      <formula>"V"</formula>
    </cfRule>
    <cfRule type="cellIs" dxfId="2530" priority="3435" operator="equal">
      <formula>"O"</formula>
    </cfRule>
    <cfRule type="cellIs" dxfId="2529" priority="3436" operator="equal">
      <formula>0</formula>
    </cfRule>
  </conditionalFormatting>
  <conditionalFormatting sqref="ZR42">
    <cfRule type="cellIs" dxfId="2528" priority="3433" operator="equal">
      <formula>"/"</formula>
    </cfRule>
  </conditionalFormatting>
  <conditionalFormatting sqref="ZR42">
    <cfRule type="cellIs" dxfId="2527" priority="3432" operator="equal">
      <formula>"["</formula>
    </cfRule>
  </conditionalFormatting>
  <conditionalFormatting sqref="ZR42">
    <cfRule type="cellIs" dxfId="2526" priority="3430" operator="equal">
      <formula>"."</formula>
    </cfRule>
    <cfRule type="cellIs" priority="3431" operator="equal">
      <formula>"."</formula>
    </cfRule>
  </conditionalFormatting>
  <conditionalFormatting sqref="ZR41">
    <cfRule type="cellIs" dxfId="2525" priority="3427" operator="equal">
      <formula>"V"</formula>
    </cfRule>
    <cfRule type="cellIs" dxfId="2524" priority="3428" operator="equal">
      <formula>"O"</formula>
    </cfRule>
    <cfRule type="cellIs" dxfId="2523" priority="3429" operator="equal">
      <formula>0</formula>
    </cfRule>
  </conditionalFormatting>
  <conditionalFormatting sqref="ZR41">
    <cfRule type="cellIs" dxfId="2522" priority="3426" operator="equal">
      <formula>"/"</formula>
    </cfRule>
  </conditionalFormatting>
  <conditionalFormatting sqref="ZR41">
    <cfRule type="cellIs" dxfId="2521" priority="3425" operator="equal">
      <formula>"["</formula>
    </cfRule>
  </conditionalFormatting>
  <conditionalFormatting sqref="ZR41">
    <cfRule type="cellIs" dxfId="2520" priority="3423" operator="equal">
      <formula>"."</formula>
    </cfRule>
    <cfRule type="cellIs" priority="3424" operator="equal">
      <formula>"."</formula>
    </cfRule>
  </conditionalFormatting>
  <conditionalFormatting sqref="ZR7">
    <cfRule type="cellIs" dxfId="2519" priority="3420" operator="equal">
      <formula>"V"</formula>
    </cfRule>
    <cfRule type="cellIs" dxfId="2518" priority="3421" operator="equal">
      <formula>"O"</formula>
    </cfRule>
    <cfRule type="cellIs" dxfId="2517" priority="3422" operator="equal">
      <formula>0</formula>
    </cfRule>
  </conditionalFormatting>
  <conditionalFormatting sqref="ZR7">
    <cfRule type="cellIs" dxfId="2516" priority="3419" operator="equal">
      <formula>"/"</formula>
    </cfRule>
  </conditionalFormatting>
  <conditionalFormatting sqref="ZR7">
    <cfRule type="cellIs" dxfId="2515" priority="3418" operator="equal">
      <formula>"["</formula>
    </cfRule>
  </conditionalFormatting>
  <conditionalFormatting sqref="ZR7">
    <cfRule type="cellIs" dxfId="2514" priority="3416" operator="equal">
      <formula>"."</formula>
    </cfRule>
    <cfRule type="cellIs" priority="3417" operator="equal">
      <formula>"."</formula>
    </cfRule>
  </conditionalFormatting>
  <conditionalFormatting sqref="ZR40">
    <cfRule type="cellIs" dxfId="2513" priority="3406" operator="equal">
      <formula>"V"</formula>
    </cfRule>
    <cfRule type="cellIs" dxfId="2512" priority="3407" operator="equal">
      <formula>"O"</formula>
    </cfRule>
    <cfRule type="cellIs" dxfId="2511" priority="3408" operator="equal">
      <formula>0</formula>
    </cfRule>
  </conditionalFormatting>
  <conditionalFormatting sqref="ZR40">
    <cfRule type="cellIs" dxfId="2510" priority="3405" operator="equal">
      <formula>"/"</formula>
    </cfRule>
  </conditionalFormatting>
  <conditionalFormatting sqref="ZR40">
    <cfRule type="cellIs" dxfId="2509" priority="3404" operator="equal">
      <formula>"["</formula>
    </cfRule>
  </conditionalFormatting>
  <conditionalFormatting sqref="ZR40">
    <cfRule type="cellIs" dxfId="2508" priority="3402" operator="equal">
      <formula>"."</formula>
    </cfRule>
    <cfRule type="cellIs" priority="3403" operator="equal">
      <formula>"."</formula>
    </cfRule>
  </conditionalFormatting>
  <conditionalFormatting sqref="ZR22">
    <cfRule type="cellIs" dxfId="2507" priority="3399" operator="equal">
      <formula>"V"</formula>
    </cfRule>
    <cfRule type="cellIs" dxfId="2506" priority="3400" operator="equal">
      <formula>"O"</formula>
    </cfRule>
    <cfRule type="cellIs" dxfId="2505" priority="3401" operator="equal">
      <formula>0</formula>
    </cfRule>
  </conditionalFormatting>
  <conditionalFormatting sqref="ZR22">
    <cfRule type="cellIs" dxfId="2504" priority="3398" operator="equal">
      <formula>"/"</formula>
    </cfRule>
  </conditionalFormatting>
  <conditionalFormatting sqref="ZR22">
    <cfRule type="cellIs" dxfId="2503" priority="3397" operator="equal">
      <formula>"["</formula>
    </cfRule>
  </conditionalFormatting>
  <conditionalFormatting sqref="ZR22">
    <cfRule type="cellIs" dxfId="2502" priority="3395" operator="equal">
      <formula>"."</formula>
    </cfRule>
    <cfRule type="cellIs" priority="3396" operator="equal">
      <formula>"."</formula>
    </cfRule>
  </conditionalFormatting>
  <conditionalFormatting sqref="ZR13">
    <cfRule type="cellIs" dxfId="2501" priority="3392" operator="equal">
      <formula>"V"</formula>
    </cfRule>
    <cfRule type="cellIs" dxfId="2500" priority="3393" operator="equal">
      <formula>"O"</formula>
    </cfRule>
    <cfRule type="cellIs" dxfId="2499" priority="3394" operator="equal">
      <formula>0</formula>
    </cfRule>
  </conditionalFormatting>
  <conditionalFormatting sqref="ZR13">
    <cfRule type="cellIs" dxfId="2498" priority="3391" operator="equal">
      <formula>"/"</formula>
    </cfRule>
  </conditionalFormatting>
  <conditionalFormatting sqref="ZR13">
    <cfRule type="cellIs" dxfId="2497" priority="3390" operator="equal">
      <formula>"["</formula>
    </cfRule>
  </conditionalFormatting>
  <conditionalFormatting sqref="ZR13">
    <cfRule type="cellIs" dxfId="2496" priority="3388" operator="equal">
      <formula>"."</formula>
    </cfRule>
    <cfRule type="cellIs" priority="3389" operator="equal">
      <formula>"."</formula>
    </cfRule>
  </conditionalFormatting>
  <conditionalFormatting sqref="ZR43">
    <cfRule type="cellIs" dxfId="2495" priority="3385" operator="equal">
      <formula>"V"</formula>
    </cfRule>
    <cfRule type="cellIs" dxfId="2494" priority="3386" operator="equal">
      <formula>"O"</formula>
    </cfRule>
    <cfRule type="cellIs" dxfId="2493" priority="3387" operator="equal">
      <formula>0</formula>
    </cfRule>
  </conditionalFormatting>
  <conditionalFormatting sqref="ZR43">
    <cfRule type="cellIs" dxfId="2492" priority="3384" operator="equal">
      <formula>"/"</formula>
    </cfRule>
  </conditionalFormatting>
  <conditionalFormatting sqref="ZR43">
    <cfRule type="cellIs" dxfId="2491" priority="3383" operator="equal">
      <formula>"["</formula>
    </cfRule>
  </conditionalFormatting>
  <conditionalFormatting sqref="ZR43">
    <cfRule type="cellIs" dxfId="2490" priority="3381" operator="equal">
      <formula>"."</formula>
    </cfRule>
    <cfRule type="cellIs" priority="3382" operator="equal">
      <formula>"."</formula>
    </cfRule>
  </conditionalFormatting>
  <conditionalFormatting sqref="ZR49">
    <cfRule type="cellIs" dxfId="2489" priority="3378" operator="equal">
      <formula>"V"</formula>
    </cfRule>
    <cfRule type="cellIs" dxfId="2488" priority="3379" operator="equal">
      <formula>"O"</formula>
    </cfRule>
    <cfRule type="cellIs" dxfId="2487" priority="3380" operator="equal">
      <formula>0</formula>
    </cfRule>
  </conditionalFormatting>
  <conditionalFormatting sqref="ZR49">
    <cfRule type="cellIs" dxfId="2486" priority="3377" operator="equal">
      <formula>"/"</formula>
    </cfRule>
  </conditionalFormatting>
  <conditionalFormatting sqref="ZR49">
    <cfRule type="cellIs" dxfId="2485" priority="3376" operator="equal">
      <formula>"["</formula>
    </cfRule>
  </conditionalFormatting>
  <conditionalFormatting sqref="ZR49">
    <cfRule type="cellIs" dxfId="2484" priority="3374" operator="equal">
      <formula>"."</formula>
    </cfRule>
    <cfRule type="cellIs" priority="3375" operator="equal">
      <formula>"."</formula>
    </cfRule>
  </conditionalFormatting>
  <conditionalFormatting sqref="ZR12">
    <cfRule type="cellIs" dxfId="2483" priority="3329" operator="equal">
      <formula>"V"</formula>
    </cfRule>
    <cfRule type="cellIs" dxfId="2482" priority="3330" operator="equal">
      <formula>"O"</formula>
    </cfRule>
    <cfRule type="cellIs" dxfId="2481" priority="3331" operator="equal">
      <formula>0</formula>
    </cfRule>
  </conditionalFormatting>
  <conditionalFormatting sqref="ZR12">
    <cfRule type="cellIs" dxfId="2480" priority="3328" operator="equal">
      <formula>"/"</formula>
    </cfRule>
  </conditionalFormatting>
  <conditionalFormatting sqref="ZR12">
    <cfRule type="cellIs" dxfId="2479" priority="3327" operator="equal">
      <formula>"["</formula>
    </cfRule>
  </conditionalFormatting>
  <conditionalFormatting sqref="ZR12">
    <cfRule type="cellIs" dxfId="2478" priority="3325" operator="equal">
      <formula>"."</formula>
    </cfRule>
    <cfRule type="cellIs" priority="3326" operator="equal">
      <formula>"."</formula>
    </cfRule>
  </conditionalFormatting>
  <conditionalFormatting sqref="ZR44">
    <cfRule type="cellIs" dxfId="2477" priority="3364" operator="equal">
      <formula>"V"</formula>
    </cfRule>
    <cfRule type="cellIs" dxfId="2476" priority="3365" operator="equal">
      <formula>"O"</formula>
    </cfRule>
    <cfRule type="cellIs" dxfId="2475" priority="3366" operator="equal">
      <formula>0</formula>
    </cfRule>
  </conditionalFormatting>
  <conditionalFormatting sqref="ZR44">
    <cfRule type="cellIs" dxfId="2474" priority="3363" operator="equal">
      <formula>"/"</formula>
    </cfRule>
  </conditionalFormatting>
  <conditionalFormatting sqref="ZR44">
    <cfRule type="cellIs" dxfId="2473" priority="3362" operator="equal">
      <formula>"["</formula>
    </cfRule>
  </conditionalFormatting>
  <conditionalFormatting sqref="ZR44">
    <cfRule type="cellIs" dxfId="2472" priority="3360" operator="equal">
      <formula>"."</formula>
    </cfRule>
    <cfRule type="cellIs" priority="3361" operator="equal">
      <formula>"."</formula>
    </cfRule>
  </conditionalFormatting>
  <conditionalFormatting sqref="ZR24">
    <cfRule type="cellIs" dxfId="2471" priority="3259" operator="equal">
      <formula>"V"</formula>
    </cfRule>
    <cfRule type="cellIs" dxfId="2470" priority="3260" operator="equal">
      <formula>"O"</formula>
    </cfRule>
    <cfRule type="cellIs" dxfId="2469" priority="3261" operator="equal">
      <formula>0</formula>
    </cfRule>
  </conditionalFormatting>
  <conditionalFormatting sqref="ZR24">
    <cfRule type="cellIs" dxfId="2468" priority="3258" operator="equal">
      <formula>"/"</formula>
    </cfRule>
  </conditionalFormatting>
  <conditionalFormatting sqref="ZR24">
    <cfRule type="cellIs" dxfId="2467" priority="3257" operator="equal">
      <formula>"["</formula>
    </cfRule>
  </conditionalFormatting>
  <conditionalFormatting sqref="ZR24">
    <cfRule type="cellIs" dxfId="2466" priority="3255" operator="equal">
      <formula>"."</formula>
    </cfRule>
    <cfRule type="cellIs" priority="3256" operator="equal">
      <formula>"."</formula>
    </cfRule>
  </conditionalFormatting>
  <conditionalFormatting sqref="ZR4">
    <cfRule type="cellIs" dxfId="2465" priority="3336" operator="equal">
      <formula>"V"</formula>
    </cfRule>
    <cfRule type="cellIs" dxfId="2464" priority="3337" operator="equal">
      <formula>"O"</formula>
    </cfRule>
    <cfRule type="cellIs" dxfId="2463" priority="3338" operator="equal">
      <formula>0</formula>
    </cfRule>
  </conditionalFormatting>
  <conditionalFormatting sqref="ZR4">
    <cfRule type="cellIs" dxfId="2462" priority="3335" operator="equal">
      <formula>"/"</formula>
    </cfRule>
  </conditionalFormatting>
  <conditionalFormatting sqref="ZR4">
    <cfRule type="cellIs" dxfId="2461" priority="3334" operator="equal">
      <formula>"["</formula>
    </cfRule>
  </conditionalFormatting>
  <conditionalFormatting sqref="ZR4">
    <cfRule type="cellIs" dxfId="2460" priority="3332" operator="equal">
      <formula>"."</formula>
    </cfRule>
    <cfRule type="cellIs" priority="3333" operator="equal">
      <formula>"."</formula>
    </cfRule>
  </conditionalFormatting>
  <conditionalFormatting sqref="ZR45">
    <cfRule type="cellIs" dxfId="2459" priority="3322" operator="equal">
      <formula>"V"</formula>
    </cfRule>
    <cfRule type="cellIs" dxfId="2458" priority="3323" operator="equal">
      <formula>"O"</formula>
    </cfRule>
    <cfRule type="cellIs" dxfId="2457" priority="3324" operator="equal">
      <formula>0</formula>
    </cfRule>
  </conditionalFormatting>
  <conditionalFormatting sqref="ZR45">
    <cfRule type="cellIs" dxfId="2456" priority="3321" operator="equal">
      <formula>"/"</formula>
    </cfRule>
  </conditionalFormatting>
  <conditionalFormatting sqref="ZR45">
    <cfRule type="cellIs" dxfId="2455" priority="3320" operator="equal">
      <formula>"["</formula>
    </cfRule>
  </conditionalFormatting>
  <conditionalFormatting sqref="ZR45">
    <cfRule type="cellIs" dxfId="2454" priority="3318" operator="equal">
      <formula>"."</formula>
    </cfRule>
    <cfRule type="cellIs" priority="3319" operator="equal">
      <formula>"."</formula>
    </cfRule>
  </conditionalFormatting>
  <conditionalFormatting sqref="ZR3">
    <cfRule type="cellIs" dxfId="2453" priority="3315" operator="equal">
      <formula>"V"</formula>
    </cfRule>
    <cfRule type="cellIs" dxfId="2452" priority="3316" operator="equal">
      <formula>"O"</formula>
    </cfRule>
    <cfRule type="cellIs" dxfId="2451" priority="3317" operator="equal">
      <formula>0</formula>
    </cfRule>
  </conditionalFormatting>
  <conditionalFormatting sqref="ZR3">
    <cfRule type="cellIs" dxfId="2450" priority="3314" operator="equal">
      <formula>"/"</formula>
    </cfRule>
  </conditionalFormatting>
  <conditionalFormatting sqref="ZR3">
    <cfRule type="cellIs" dxfId="2449" priority="3313" operator="equal">
      <formula>"["</formula>
    </cfRule>
  </conditionalFormatting>
  <conditionalFormatting sqref="ZR3">
    <cfRule type="cellIs" dxfId="2448" priority="3311" operator="equal">
      <formula>"."</formula>
    </cfRule>
    <cfRule type="cellIs" priority="3312" operator="equal">
      <formula>"."</formula>
    </cfRule>
  </conditionalFormatting>
  <conditionalFormatting sqref="ZR5">
    <cfRule type="cellIs" dxfId="2447" priority="3266" operator="equal">
      <formula>"V"</formula>
    </cfRule>
    <cfRule type="cellIs" dxfId="2446" priority="3267" operator="equal">
      <formula>"O"</formula>
    </cfRule>
    <cfRule type="cellIs" dxfId="2445" priority="3268" operator="equal">
      <formula>0</formula>
    </cfRule>
  </conditionalFormatting>
  <conditionalFormatting sqref="ZR5">
    <cfRule type="cellIs" dxfId="2444" priority="3265" operator="equal">
      <formula>"/"</formula>
    </cfRule>
  </conditionalFormatting>
  <conditionalFormatting sqref="ZR5">
    <cfRule type="cellIs" dxfId="2443" priority="3264" operator="equal">
      <formula>"["</formula>
    </cfRule>
  </conditionalFormatting>
  <conditionalFormatting sqref="ZR5">
    <cfRule type="cellIs" dxfId="2442" priority="3262" operator="equal">
      <formula>"."</formula>
    </cfRule>
    <cfRule type="cellIs" priority="3263" operator="equal">
      <formula>"."</formula>
    </cfRule>
  </conditionalFormatting>
  <conditionalFormatting sqref="ZR11">
    <cfRule type="cellIs" dxfId="2441" priority="3287" operator="equal">
      <formula>"V"</formula>
    </cfRule>
    <cfRule type="cellIs" dxfId="2440" priority="3288" operator="equal">
      <formula>"O"</formula>
    </cfRule>
    <cfRule type="cellIs" dxfId="2439" priority="3289" operator="equal">
      <formula>0</formula>
    </cfRule>
  </conditionalFormatting>
  <conditionalFormatting sqref="ZR11">
    <cfRule type="cellIs" dxfId="2438" priority="3286" operator="equal">
      <formula>"/"</formula>
    </cfRule>
  </conditionalFormatting>
  <conditionalFormatting sqref="ZR11">
    <cfRule type="cellIs" dxfId="2437" priority="3285" operator="equal">
      <formula>"["</formula>
    </cfRule>
  </conditionalFormatting>
  <conditionalFormatting sqref="ZR11">
    <cfRule type="cellIs" dxfId="2436" priority="3283" operator="equal">
      <formula>"."</formula>
    </cfRule>
    <cfRule type="cellIs" priority="3284" operator="equal">
      <formula>"."</formula>
    </cfRule>
  </conditionalFormatting>
  <conditionalFormatting sqref="ZR14">
    <cfRule type="cellIs" dxfId="2435" priority="3280" operator="equal">
      <formula>"V"</formula>
    </cfRule>
    <cfRule type="cellIs" dxfId="2434" priority="3281" operator="equal">
      <formula>"O"</formula>
    </cfRule>
    <cfRule type="cellIs" dxfId="2433" priority="3282" operator="equal">
      <formula>0</formula>
    </cfRule>
  </conditionalFormatting>
  <conditionalFormatting sqref="ZR14">
    <cfRule type="cellIs" dxfId="2432" priority="3279" operator="equal">
      <formula>"/"</formula>
    </cfRule>
  </conditionalFormatting>
  <conditionalFormatting sqref="ZR14">
    <cfRule type="cellIs" dxfId="2431" priority="3278" operator="equal">
      <formula>"["</formula>
    </cfRule>
  </conditionalFormatting>
  <conditionalFormatting sqref="ZR14">
    <cfRule type="cellIs" dxfId="2430" priority="3276" operator="equal">
      <formula>"."</formula>
    </cfRule>
    <cfRule type="cellIs" priority="3277" operator="equal">
      <formula>"."</formula>
    </cfRule>
  </conditionalFormatting>
  <conditionalFormatting sqref="ZR15">
    <cfRule type="cellIs" dxfId="2429" priority="3273" operator="equal">
      <formula>"V"</formula>
    </cfRule>
    <cfRule type="cellIs" dxfId="2428" priority="3274" operator="equal">
      <formula>"O"</formula>
    </cfRule>
    <cfRule type="cellIs" dxfId="2427" priority="3275" operator="equal">
      <formula>0</formula>
    </cfRule>
  </conditionalFormatting>
  <conditionalFormatting sqref="ZR15">
    <cfRule type="cellIs" dxfId="2426" priority="3272" operator="equal">
      <formula>"/"</formula>
    </cfRule>
  </conditionalFormatting>
  <conditionalFormatting sqref="ZR15">
    <cfRule type="cellIs" dxfId="2425" priority="3271" operator="equal">
      <formula>"["</formula>
    </cfRule>
  </conditionalFormatting>
  <conditionalFormatting sqref="ZR15">
    <cfRule type="cellIs" dxfId="2424" priority="3269" operator="equal">
      <formula>"."</formula>
    </cfRule>
    <cfRule type="cellIs" priority="3270" operator="equal">
      <formula>"."</formula>
    </cfRule>
  </conditionalFormatting>
  <conditionalFormatting sqref="ZR46">
    <cfRule type="cellIs" dxfId="2423" priority="3252" operator="equal">
      <formula>"V"</formula>
    </cfRule>
    <cfRule type="cellIs" dxfId="2422" priority="3253" operator="equal">
      <formula>"O"</formula>
    </cfRule>
    <cfRule type="cellIs" dxfId="2421" priority="3254" operator="equal">
      <formula>0</formula>
    </cfRule>
  </conditionalFormatting>
  <conditionalFormatting sqref="ZR46">
    <cfRule type="cellIs" dxfId="2420" priority="3251" operator="equal">
      <formula>"/"</formula>
    </cfRule>
  </conditionalFormatting>
  <conditionalFormatting sqref="ZR46">
    <cfRule type="cellIs" dxfId="2419" priority="3250" operator="equal">
      <formula>"["</formula>
    </cfRule>
  </conditionalFormatting>
  <conditionalFormatting sqref="ZR46">
    <cfRule type="cellIs" dxfId="2418" priority="3248" operator="equal">
      <formula>"."</formula>
    </cfRule>
    <cfRule type="cellIs" priority="3249" operator="equal">
      <formula>"."</formula>
    </cfRule>
  </conditionalFormatting>
  <conditionalFormatting sqref="ZR16">
    <cfRule type="cellIs" dxfId="2417" priority="3245" operator="equal">
      <formula>"V"</formula>
    </cfRule>
    <cfRule type="cellIs" dxfId="2416" priority="3246" operator="equal">
      <formula>"O"</formula>
    </cfRule>
    <cfRule type="cellIs" dxfId="2415" priority="3247" operator="equal">
      <formula>0</formula>
    </cfRule>
  </conditionalFormatting>
  <conditionalFormatting sqref="ZR16">
    <cfRule type="cellIs" dxfId="2414" priority="3244" operator="equal">
      <formula>"/"</formula>
    </cfRule>
  </conditionalFormatting>
  <conditionalFormatting sqref="ZR16">
    <cfRule type="cellIs" dxfId="2413" priority="3243" operator="equal">
      <formula>"["</formula>
    </cfRule>
  </conditionalFormatting>
  <conditionalFormatting sqref="ZR16">
    <cfRule type="cellIs" dxfId="2412" priority="3241" operator="equal">
      <formula>"."</formula>
    </cfRule>
    <cfRule type="cellIs" priority="3242" operator="equal">
      <formula>"."</formula>
    </cfRule>
  </conditionalFormatting>
  <conditionalFormatting sqref="ZR23">
    <cfRule type="cellIs" dxfId="2411" priority="3238" operator="equal">
      <formula>"V"</formula>
    </cfRule>
    <cfRule type="cellIs" dxfId="2410" priority="3239" operator="equal">
      <formula>"O"</formula>
    </cfRule>
    <cfRule type="cellIs" dxfId="2409" priority="3240" operator="equal">
      <formula>0</formula>
    </cfRule>
  </conditionalFormatting>
  <conditionalFormatting sqref="ZR23">
    <cfRule type="cellIs" dxfId="2408" priority="3237" operator="equal">
      <formula>"/"</formula>
    </cfRule>
  </conditionalFormatting>
  <conditionalFormatting sqref="ZR23">
    <cfRule type="cellIs" dxfId="2407" priority="3236" operator="equal">
      <formula>"["</formula>
    </cfRule>
  </conditionalFormatting>
  <conditionalFormatting sqref="ZR23">
    <cfRule type="cellIs" dxfId="2406" priority="3234" operator="equal">
      <formula>"."</formula>
    </cfRule>
    <cfRule type="cellIs" priority="3235" operator="equal">
      <formula>"."</formula>
    </cfRule>
  </conditionalFormatting>
  <conditionalFormatting sqref="ZR18">
    <cfRule type="cellIs" dxfId="2405" priority="3231" operator="equal">
      <formula>"V"</formula>
    </cfRule>
    <cfRule type="cellIs" dxfId="2404" priority="3232" operator="equal">
      <formula>"O"</formula>
    </cfRule>
    <cfRule type="cellIs" dxfId="2403" priority="3233" operator="equal">
      <formula>0</formula>
    </cfRule>
  </conditionalFormatting>
  <conditionalFormatting sqref="ZR18">
    <cfRule type="cellIs" dxfId="2402" priority="3230" operator="equal">
      <formula>"/"</formula>
    </cfRule>
  </conditionalFormatting>
  <conditionalFormatting sqref="ZR18">
    <cfRule type="cellIs" dxfId="2401" priority="3229" operator="equal">
      <formula>"["</formula>
    </cfRule>
  </conditionalFormatting>
  <conditionalFormatting sqref="ZR18">
    <cfRule type="cellIs" dxfId="2400" priority="3227" operator="equal">
      <formula>"."</formula>
    </cfRule>
    <cfRule type="cellIs" priority="3228" operator="equal">
      <formula>"."</formula>
    </cfRule>
  </conditionalFormatting>
  <conditionalFormatting sqref="ZR6">
    <cfRule type="cellIs" dxfId="2399" priority="3217" operator="equal">
      <formula>"V"</formula>
    </cfRule>
    <cfRule type="cellIs" dxfId="2398" priority="3218" operator="equal">
      <formula>"O"</formula>
    </cfRule>
    <cfRule type="cellIs" dxfId="2397" priority="3219" operator="equal">
      <formula>0</formula>
    </cfRule>
  </conditionalFormatting>
  <conditionalFormatting sqref="ZR6">
    <cfRule type="cellIs" dxfId="2396" priority="3216" operator="equal">
      <formula>"/"</formula>
    </cfRule>
  </conditionalFormatting>
  <conditionalFormatting sqref="ZR6">
    <cfRule type="cellIs" dxfId="2395" priority="3215" operator="equal">
      <formula>"["</formula>
    </cfRule>
  </conditionalFormatting>
  <conditionalFormatting sqref="ZR6">
    <cfRule type="cellIs" dxfId="2394" priority="3213" operator="equal">
      <formula>"."</formula>
    </cfRule>
    <cfRule type="cellIs" priority="3214" operator="equal">
      <formula>"."</formula>
    </cfRule>
  </conditionalFormatting>
  <conditionalFormatting sqref="ZR20">
    <cfRule type="cellIs" dxfId="2393" priority="3210" operator="equal">
      <formula>"V"</formula>
    </cfRule>
    <cfRule type="cellIs" dxfId="2392" priority="3211" operator="equal">
      <formula>"O"</formula>
    </cfRule>
    <cfRule type="cellIs" dxfId="2391" priority="3212" operator="equal">
      <formula>0</formula>
    </cfRule>
  </conditionalFormatting>
  <conditionalFormatting sqref="ZR20">
    <cfRule type="cellIs" dxfId="2390" priority="3209" operator="equal">
      <formula>"/"</formula>
    </cfRule>
  </conditionalFormatting>
  <conditionalFormatting sqref="ZR20">
    <cfRule type="cellIs" dxfId="2389" priority="3208" operator="equal">
      <formula>"["</formula>
    </cfRule>
  </conditionalFormatting>
  <conditionalFormatting sqref="ZR20">
    <cfRule type="cellIs" dxfId="2388" priority="3206" operator="equal">
      <formula>"."</formula>
    </cfRule>
    <cfRule type="cellIs" priority="3207" operator="equal">
      <formula>"."</formula>
    </cfRule>
  </conditionalFormatting>
  <conditionalFormatting sqref="ZR8">
    <cfRule type="cellIs" dxfId="2387" priority="3203" operator="equal">
      <formula>"V"</formula>
    </cfRule>
    <cfRule type="cellIs" dxfId="2386" priority="3204" operator="equal">
      <formula>"O"</formula>
    </cfRule>
    <cfRule type="cellIs" dxfId="2385" priority="3205" operator="equal">
      <formula>0</formula>
    </cfRule>
  </conditionalFormatting>
  <conditionalFormatting sqref="ZR8">
    <cfRule type="cellIs" dxfId="2384" priority="3202" operator="equal">
      <formula>"/"</formula>
    </cfRule>
  </conditionalFormatting>
  <conditionalFormatting sqref="ZR8">
    <cfRule type="cellIs" dxfId="2383" priority="3201" operator="equal">
      <formula>"["</formula>
    </cfRule>
  </conditionalFormatting>
  <conditionalFormatting sqref="ZR8">
    <cfRule type="cellIs" dxfId="2382" priority="3199" operator="equal">
      <formula>"."</formula>
    </cfRule>
    <cfRule type="cellIs" priority="3200" operator="equal">
      <formula>"."</formula>
    </cfRule>
  </conditionalFormatting>
  <conditionalFormatting sqref="ZR27">
    <cfRule type="cellIs" dxfId="2381" priority="3196" operator="equal">
      <formula>"V"</formula>
    </cfRule>
    <cfRule type="cellIs" dxfId="2380" priority="3197" operator="equal">
      <formula>"O"</formula>
    </cfRule>
    <cfRule type="cellIs" dxfId="2379" priority="3198" operator="equal">
      <formula>0</formula>
    </cfRule>
  </conditionalFormatting>
  <conditionalFormatting sqref="ZR27">
    <cfRule type="cellIs" dxfId="2378" priority="3195" operator="equal">
      <formula>"/"</formula>
    </cfRule>
  </conditionalFormatting>
  <conditionalFormatting sqref="ZR27">
    <cfRule type="cellIs" dxfId="2377" priority="3194" operator="equal">
      <formula>"["</formula>
    </cfRule>
  </conditionalFormatting>
  <conditionalFormatting sqref="ZR27">
    <cfRule type="cellIs" dxfId="2376" priority="3192" operator="equal">
      <formula>"."</formula>
    </cfRule>
    <cfRule type="cellIs" priority="3193" operator="equal">
      <formula>"."</formula>
    </cfRule>
  </conditionalFormatting>
  <conditionalFormatting sqref="ZR38">
    <cfRule type="cellIs" dxfId="2375" priority="3189" operator="equal">
      <formula>"V"</formula>
    </cfRule>
    <cfRule type="cellIs" dxfId="2374" priority="3190" operator="equal">
      <formula>"O"</formula>
    </cfRule>
    <cfRule type="cellIs" dxfId="2373" priority="3191" operator="equal">
      <formula>0</formula>
    </cfRule>
  </conditionalFormatting>
  <conditionalFormatting sqref="ZR38">
    <cfRule type="cellIs" dxfId="2372" priority="3188" operator="equal">
      <formula>"/"</formula>
    </cfRule>
  </conditionalFormatting>
  <conditionalFormatting sqref="ZR38">
    <cfRule type="cellIs" dxfId="2371" priority="3187" operator="equal">
      <formula>"["</formula>
    </cfRule>
  </conditionalFormatting>
  <conditionalFormatting sqref="ZR38">
    <cfRule type="cellIs" dxfId="2370" priority="3185" operator="equal">
      <formula>"."</formula>
    </cfRule>
    <cfRule type="cellIs" priority="3186" operator="equal">
      <formula>"."</formula>
    </cfRule>
  </conditionalFormatting>
  <conditionalFormatting sqref="ZR10">
    <cfRule type="cellIs" dxfId="2369" priority="3175" operator="equal">
      <formula>"V"</formula>
    </cfRule>
    <cfRule type="cellIs" dxfId="2368" priority="3176" operator="equal">
      <formula>"O"</formula>
    </cfRule>
    <cfRule type="cellIs" dxfId="2367" priority="3177" operator="equal">
      <formula>0</formula>
    </cfRule>
  </conditionalFormatting>
  <conditionalFormatting sqref="ZR10">
    <cfRule type="cellIs" dxfId="2366" priority="3174" operator="equal">
      <formula>"/"</formula>
    </cfRule>
  </conditionalFormatting>
  <conditionalFormatting sqref="ZR10">
    <cfRule type="cellIs" dxfId="2365" priority="3173" operator="equal">
      <formula>"["</formula>
    </cfRule>
  </conditionalFormatting>
  <conditionalFormatting sqref="ZR10">
    <cfRule type="cellIs" dxfId="2364" priority="3171" operator="equal">
      <formula>"."</formula>
    </cfRule>
    <cfRule type="cellIs" priority="3172" operator="equal">
      <formula>"."</formula>
    </cfRule>
  </conditionalFormatting>
  <conditionalFormatting sqref="ZR9">
    <cfRule type="cellIs" dxfId="2363" priority="3168" operator="equal">
      <formula>"V"</formula>
    </cfRule>
    <cfRule type="cellIs" dxfId="2362" priority="3169" operator="equal">
      <formula>"O"</formula>
    </cfRule>
    <cfRule type="cellIs" dxfId="2361" priority="3170" operator="equal">
      <formula>0</formula>
    </cfRule>
  </conditionalFormatting>
  <conditionalFormatting sqref="ZR9">
    <cfRule type="cellIs" dxfId="2360" priority="3167" operator="equal">
      <formula>"/"</formula>
    </cfRule>
  </conditionalFormatting>
  <conditionalFormatting sqref="ZR9">
    <cfRule type="cellIs" dxfId="2359" priority="3166" operator="equal">
      <formula>"["</formula>
    </cfRule>
  </conditionalFormatting>
  <conditionalFormatting sqref="ZR9">
    <cfRule type="cellIs" dxfId="2358" priority="3164" operator="equal">
      <formula>"."</formula>
    </cfRule>
    <cfRule type="cellIs" priority="3165" operator="equal">
      <formula>"."</formula>
    </cfRule>
  </conditionalFormatting>
  <conditionalFormatting sqref="ZR32">
    <cfRule type="cellIs" dxfId="2357" priority="3161" operator="equal">
      <formula>"V"</formula>
    </cfRule>
    <cfRule type="cellIs" dxfId="2356" priority="3162" operator="equal">
      <formula>"O"</formula>
    </cfRule>
    <cfRule type="cellIs" dxfId="2355" priority="3163" operator="equal">
      <formula>0</formula>
    </cfRule>
  </conditionalFormatting>
  <conditionalFormatting sqref="ZR32">
    <cfRule type="cellIs" dxfId="2354" priority="3160" operator="equal">
      <formula>"/"</formula>
    </cfRule>
  </conditionalFormatting>
  <conditionalFormatting sqref="ZR32">
    <cfRule type="cellIs" dxfId="2353" priority="3159" operator="equal">
      <formula>"["</formula>
    </cfRule>
  </conditionalFormatting>
  <conditionalFormatting sqref="ZR32">
    <cfRule type="cellIs" dxfId="2352" priority="3157" operator="equal">
      <formula>"."</formula>
    </cfRule>
    <cfRule type="cellIs" priority="3158" operator="equal">
      <formula>"."</formula>
    </cfRule>
  </conditionalFormatting>
  <conditionalFormatting sqref="ZR19">
    <cfRule type="cellIs" dxfId="2351" priority="3154" operator="equal">
      <formula>"V"</formula>
    </cfRule>
    <cfRule type="cellIs" dxfId="2350" priority="3155" operator="equal">
      <formula>"O"</formula>
    </cfRule>
    <cfRule type="cellIs" dxfId="2349" priority="3156" operator="equal">
      <formula>0</formula>
    </cfRule>
  </conditionalFormatting>
  <conditionalFormatting sqref="ZR19">
    <cfRule type="cellIs" dxfId="2348" priority="3153" operator="equal">
      <formula>"/"</formula>
    </cfRule>
  </conditionalFormatting>
  <conditionalFormatting sqref="ZR19">
    <cfRule type="cellIs" dxfId="2347" priority="3152" operator="equal">
      <formula>"["</formula>
    </cfRule>
  </conditionalFormatting>
  <conditionalFormatting sqref="ZR19">
    <cfRule type="cellIs" dxfId="2346" priority="3150" operator="equal">
      <formula>"."</formula>
    </cfRule>
    <cfRule type="cellIs" priority="3151" operator="equal">
      <formula>"."</formula>
    </cfRule>
  </conditionalFormatting>
  <conditionalFormatting sqref="ZR34">
    <cfRule type="cellIs" dxfId="2345" priority="3147" operator="equal">
      <formula>"V"</formula>
    </cfRule>
    <cfRule type="cellIs" dxfId="2344" priority="3148" operator="equal">
      <formula>"O"</formula>
    </cfRule>
    <cfRule type="cellIs" dxfId="2343" priority="3149" operator="equal">
      <formula>0</formula>
    </cfRule>
  </conditionalFormatting>
  <conditionalFormatting sqref="ZR34">
    <cfRule type="cellIs" dxfId="2342" priority="3146" operator="equal">
      <formula>"/"</formula>
    </cfRule>
  </conditionalFormatting>
  <conditionalFormatting sqref="ZR34">
    <cfRule type="cellIs" dxfId="2341" priority="3145" operator="equal">
      <formula>"["</formula>
    </cfRule>
  </conditionalFormatting>
  <conditionalFormatting sqref="ZR34">
    <cfRule type="cellIs" dxfId="2340" priority="3143" operator="equal">
      <formula>"."</formula>
    </cfRule>
    <cfRule type="cellIs" priority="3144" operator="equal">
      <formula>"."</formula>
    </cfRule>
  </conditionalFormatting>
  <conditionalFormatting sqref="ZR30">
    <cfRule type="cellIs" dxfId="2339" priority="3140" operator="equal">
      <formula>"V"</formula>
    </cfRule>
    <cfRule type="cellIs" dxfId="2338" priority="3141" operator="equal">
      <formula>"O"</formula>
    </cfRule>
    <cfRule type="cellIs" dxfId="2337" priority="3142" operator="equal">
      <formula>0</formula>
    </cfRule>
  </conditionalFormatting>
  <conditionalFormatting sqref="ZR30">
    <cfRule type="cellIs" dxfId="2336" priority="3139" operator="equal">
      <formula>"/"</formula>
    </cfRule>
  </conditionalFormatting>
  <conditionalFormatting sqref="ZR30">
    <cfRule type="cellIs" dxfId="2335" priority="3138" operator="equal">
      <formula>"["</formula>
    </cfRule>
  </conditionalFormatting>
  <conditionalFormatting sqref="ZR30">
    <cfRule type="cellIs" dxfId="2334" priority="3136" operator="equal">
      <formula>"."</formula>
    </cfRule>
    <cfRule type="cellIs" priority="3137" operator="equal">
      <formula>"."</formula>
    </cfRule>
  </conditionalFormatting>
  <conditionalFormatting sqref="ZR36">
    <cfRule type="cellIs" dxfId="2333" priority="3133" operator="equal">
      <formula>"V"</formula>
    </cfRule>
    <cfRule type="cellIs" dxfId="2332" priority="3134" operator="equal">
      <formula>"O"</formula>
    </cfRule>
    <cfRule type="cellIs" dxfId="2331" priority="3135" operator="equal">
      <formula>0</formula>
    </cfRule>
  </conditionalFormatting>
  <conditionalFormatting sqref="ZR36">
    <cfRule type="cellIs" dxfId="2330" priority="3132" operator="equal">
      <formula>"/"</formula>
    </cfRule>
  </conditionalFormatting>
  <conditionalFormatting sqref="ZR36">
    <cfRule type="cellIs" dxfId="2329" priority="3131" operator="equal">
      <formula>"["</formula>
    </cfRule>
  </conditionalFormatting>
  <conditionalFormatting sqref="ZR36">
    <cfRule type="cellIs" dxfId="2328" priority="3129" operator="equal">
      <formula>"."</formula>
    </cfRule>
    <cfRule type="cellIs" priority="3130" operator="equal">
      <formula>"."</formula>
    </cfRule>
  </conditionalFormatting>
  <conditionalFormatting sqref="ZR47">
    <cfRule type="cellIs" dxfId="2327" priority="3126" operator="equal">
      <formula>"V"</formula>
    </cfRule>
    <cfRule type="cellIs" dxfId="2326" priority="3127" operator="equal">
      <formula>"O"</formula>
    </cfRule>
    <cfRule type="cellIs" dxfId="2325" priority="3128" operator="equal">
      <formula>0</formula>
    </cfRule>
  </conditionalFormatting>
  <conditionalFormatting sqref="ZR47">
    <cfRule type="cellIs" dxfId="2324" priority="3125" operator="equal">
      <formula>"/"</formula>
    </cfRule>
  </conditionalFormatting>
  <conditionalFormatting sqref="ZR47">
    <cfRule type="cellIs" dxfId="2323" priority="3124" operator="equal">
      <formula>"["</formula>
    </cfRule>
  </conditionalFormatting>
  <conditionalFormatting sqref="ZR47">
    <cfRule type="cellIs" dxfId="2322" priority="3122" operator="equal">
      <formula>"."</formula>
    </cfRule>
    <cfRule type="cellIs" priority="3123" operator="equal">
      <formula>"."</formula>
    </cfRule>
  </conditionalFormatting>
  <conditionalFormatting sqref="ZR25">
    <cfRule type="cellIs" dxfId="2321" priority="3119" operator="equal">
      <formula>"V"</formula>
    </cfRule>
    <cfRule type="cellIs" dxfId="2320" priority="3120" operator="equal">
      <formula>"O"</formula>
    </cfRule>
    <cfRule type="cellIs" dxfId="2319" priority="3121" operator="equal">
      <formula>0</formula>
    </cfRule>
  </conditionalFormatting>
  <conditionalFormatting sqref="ZR25">
    <cfRule type="cellIs" dxfId="2318" priority="3118" operator="equal">
      <formula>"/"</formula>
    </cfRule>
  </conditionalFormatting>
  <conditionalFormatting sqref="ZR25">
    <cfRule type="cellIs" dxfId="2317" priority="3117" operator="equal">
      <formula>"["</formula>
    </cfRule>
  </conditionalFormatting>
  <conditionalFormatting sqref="ZR25">
    <cfRule type="cellIs" dxfId="2316" priority="3115" operator="equal">
      <formula>"."</formula>
    </cfRule>
    <cfRule type="cellIs" priority="3116" operator="equal">
      <formula>"."</formula>
    </cfRule>
  </conditionalFormatting>
  <conditionalFormatting sqref="ZK52:ZR52">
    <cfRule type="cellIs" dxfId="2315" priority="3070" operator="equal">
      <formula>"V"</formula>
    </cfRule>
    <cfRule type="cellIs" dxfId="2314" priority="3071" operator="equal">
      <formula>"O"</formula>
    </cfRule>
    <cfRule type="cellIs" dxfId="2313" priority="3072" operator="equal">
      <formula>0</formula>
    </cfRule>
  </conditionalFormatting>
  <conditionalFormatting sqref="ZK52:ZR52">
    <cfRule type="cellIs" dxfId="2312" priority="3069" operator="equal">
      <formula>"/"</formula>
    </cfRule>
  </conditionalFormatting>
  <conditionalFormatting sqref="ZK52:ZR52">
    <cfRule type="cellIs" dxfId="2311" priority="3068" operator="equal">
      <formula>"["</formula>
    </cfRule>
  </conditionalFormatting>
  <conditionalFormatting sqref="ZK52:ZR52">
    <cfRule type="cellIs" dxfId="2310" priority="3066" operator="equal">
      <formula>"."</formula>
    </cfRule>
    <cfRule type="cellIs" priority="3067" operator="equal">
      <formula>"."</formula>
    </cfRule>
  </conditionalFormatting>
  <conditionalFormatting sqref="ZO51:ZQ51">
    <cfRule type="cellIs" dxfId="2309" priority="3105" operator="equal">
      <formula>"V"</formula>
    </cfRule>
    <cfRule type="cellIs" dxfId="2308" priority="3106" operator="equal">
      <formula>"O"</formula>
    </cfRule>
    <cfRule type="cellIs" dxfId="2307" priority="3107" operator="equal">
      <formula>0</formula>
    </cfRule>
  </conditionalFormatting>
  <conditionalFormatting sqref="ZO51:ZQ51">
    <cfRule type="cellIs" dxfId="2306" priority="3104" operator="equal">
      <formula>"/"</formula>
    </cfRule>
  </conditionalFormatting>
  <conditionalFormatting sqref="ZO51:ZQ51">
    <cfRule type="cellIs" dxfId="2305" priority="3103" operator="equal">
      <formula>"["</formula>
    </cfRule>
  </conditionalFormatting>
  <conditionalFormatting sqref="ZO51:ZQ51">
    <cfRule type="cellIs" dxfId="2304" priority="3101" operator="equal">
      <formula>"."</formula>
    </cfRule>
    <cfRule type="cellIs" priority="3102" operator="equal">
      <formula>"."</formula>
    </cfRule>
  </conditionalFormatting>
  <conditionalFormatting sqref="ZL51">
    <cfRule type="cellIs" dxfId="2303" priority="3098" operator="equal">
      <formula>"V"</formula>
    </cfRule>
    <cfRule type="cellIs" dxfId="2302" priority="3099" operator="equal">
      <formula>"O"</formula>
    </cfRule>
    <cfRule type="cellIs" dxfId="2301" priority="3100" operator="equal">
      <formula>0</formula>
    </cfRule>
  </conditionalFormatting>
  <conditionalFormatting sqref="ZL51">
    <cfRule type="cellIs" dxfId="2300" priority="3097" operator="equal">
      <formula>"/"</formula>
    </cfRule>
  </conditionalFormatting>
  <conditionalFormatting sqref="ZL51">
    <cfRule type="cellIs" dxfId="2299" priority="3096" operator="equal">
      <formula>"["</formula>
    </cfRule>
  </conditionalFormatting>
  <conditionalFormatting sqref="ZL51">
    <cfRule type="cellIs" dxfId="2298" priority="3094" operator="equal">
      <formula>"."</formula>
    </cfRule>
    <cfRule type="cellIs" priority="3095" operator="equal">
      <formula>"."</formula>
    </cfRule>
  </conditionalFormatting>
  <conditionalFormatting sqref="ZM51">
    <cfRule type="cellIs" dxfId="2297" priority="3091" operator="equal">
      <formula>"V"</formula>
    </cfRule>
    <cfRule type="cellIs" dxfId="2296" priority="3092" operator="equal">
      <formula>"O"</formula>
    </cfRule>
    <cfRule type="cellIs" dxfId="2295" priority="3093" operator="equal">
      <formula>0</formula>
    </cfRule>
  </conditionalFormatting>
  <conditionalFormatting sqref="ZM51">
    <cfRule type="cellIs" dxfId="2294" priority="3090" operator="equal">
      <formula>"/"</formula>
    </cfRule>
  </conditionalFormatting>
  <conditionalFormatting sqref="ZM51">
    <cfRule type="cellIs" dxfId="2293" priority="3089" operator="equal">
      <formula>"["</formula>
    </cfRule>
  </conditionalFormatting>
  <conditionalFormatting sqref="ZM51">
    <cfRule type="cellIs" dxfId="2292" priority="3087" operator="equal">
      <formula>"."</formula>
    </cfRule>
    <cfRule type="cellIs" priority="3088" operator="equal">
      <formula>"."</formula>
    </cfRule>
  </conditionalFormatting>
  <conditionalFormatting sqref="ZN51">
    <cfRule type="cellIs" dxfId="2291" priority="3084" operator="equal">
      <formula>"V"</formula>
    </cfRule>
    <cfRule type="cellIs" dxfId="2290" priority="3085" operator="equal">
      <formula>"O"</formula>
    </cfRule>
    <cfRule type="cellIs" dxfId="2289" priority="3086" operator="equal">
      <formula>0</formula>
    </cfRule>
  </conditionalFormatting>
  <conditionalFormatting sqref="ZN51">
    <cfRule type="cellIs" dxfId="2288" priority="3083" operator="equal">
      <formula>"/"</formula>
    </cfRule>
  </conditionalFormatting>
  <conditionalFormatting sqref="ZN51">
    <cfRule type="cellIs" dxfId="2287" priority="3082" operator="equal">
      <formula>"["</formula>
    </cfRule>
  </conditionalFormatting>
  <conditionalFormatting sqref="ZN51">
    <cfRule type="cellIs" dxfId="2286" priority="3080" operator="equal">
      <formula>"."</formula>
    </cfRule>
    <cfRule type="cellIs" priority="3081" operator="equal">
      <formula>"."</formula>
    </cfRule>
  </conditionalFormatting>
  <conditionalFormatting sqref="ZR51">
    <cfRule type="cellIs" dxfId="2285" priority="3077" operator="equal">
      <formula>"V"</formula>
    </cfRule>
    <cfRule type="cellIs" dxfId="2284" priority="3078" operator="equal">
      <formula>"O"</formula>
    </cfRule>
    <cfRule type="cellIs" dxfId="2283" priority="3079" operator="equal">
      <formula>0</formula>
    </cfRule>
  </conditionalFormatting>
  <conditionalFormatting sqref="ZR51">
    <cfRule type="cellIs" dxfId="2282" priority="3076" operator="equal">
      <formula>"/"</formula>
    </cfRule>
  </conditionalFormatting>
  <conditionalFormatting sqref="ZR51">
    <cfRule type="cellIs" dxfId="2281" priority="3075" operator="equal">
      <formula>"["</formula>
    </cfRule>
  </conditionalFormatting>
  <conditionalFormatting sqref="ZR51">
    <cfRule type="cellIs" dxfId="2280" priority="3073" operator="equal">
      <formula>"."</formula>
    </cfRule>
    <cfRule type="cellIs" priority="3074" operator="equal">
      <formula>"."</formula>
    </cfRule>
  </conditionalFormatting>
  <conditionalFormatting sqref="ZS52:ZS59 ZS72:ZS77">
    <cfRule type="cellIs" dxfId="2279" priority="3063" operator="equal">
      <formula>"V"</formula>
    </cfRule>
    <cfRule type="cellIs" dxfId="2278" priority="3064" operator="equal">
      <formula>"O"</formula>
    </cfRule>
    <cfRule type="cellIs" dxfId="2277" priority="3065" operator="equal">
      <formula>0</formula>
    </cfRule>
  </conditionalFormatting>
  <conditionalFormatting sqref="ZS52:ZS59 ZS72:ZS77">
    <cfRule type="cellIs" dxfId="2276" priority="3062" operator="equal">
      <formula>"/"</formula>
    </cfRule>
  </conditionalFormatting>
  <conditionalFormatting sqref="ZS52:ZS59 ZS72:ZS77">
    <cfRule type="cellIs" dxfId="2275" priority="3061" operator="equal">
      <formula>"["</formula>
    </cfRule>
  </conditionalFormatting>
  <conditionalFormatting sqref="ZS52:ZS59 ZS72:ZS77">
    <cfRule type="cellIs" dxfId="2274" priority="3059" operator="equal">
      <formula>"."</formula>
    </cfRule>
    <cfRule type="cellIs" priority="3060" operator="equal">
      <formula>"."</formula>
    </cfRule>
  </conditionalFormatting>
  <conditionalFormatting sqref="AEK3:AEK77">
    <cfRule type="colorScale" priority="3058">
      <colorScale>
        <cfvo type="percent" val="99"/>
        <cfvo type="percent" val="100"/>
        <color rgb="FFFF99CC"/>
        <color rgb="FF00FFCC"/>
      </colorScale>
    </cfRule>
  </conditionalFormatting>
  <conditionalFormatting sqref="AED3:AED77">
    <cfRule type="cellIs" dxfId="2273" priority="3055" operator="greaterThan">
      <formula>0.69</formula>
    </cfRule>
    <cfRule type="cellIs" dxfId="2272" priority="3056" operator="equal">
      <formula>1</formula>
    </cfRule>
    <cfRule type="cellIs" dxfId="2271" priority="3057" operator="lessThan">
      <formula>0.7</formula>
    </cfRule>
  </conditionalFormatting>
  <conditionalFormatting sqref="AEE3:AEE77">
    <cfRule type="dataBar" priority="30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{494017E0-8580-44B3-919F-976C3D275C95}</x14:id>
        </ext>
      </extLst>
    </cfRule>
  </conditionalFormatting>
  <conditionalFormatting sqref="AEJ3:AEJ77">
    <cfRule type="dataBar" priority="3052">
      <dataBar>
        <cfvo type="min"/>
        <cfvo type="max"/>
        <color theme="4" tint="0.39997558519241921"/>
      </dataBar>
      <extLst>
        <ext xmlns:x14="http://schemas.microsoft.com/office/spreadsheetml/2009/9/main" uri="{B025F937-C7B1-47D3-B67F-A62EFF666E3E}">
          <x14:id>{616BBA8B-FD74-4176-AB9B-B1E1230D63C4}</x14:id>
        </ext>
      </extLst>
    </cfRule>
  </conditionalFormatting>
  <conditionalFormatting sqref="AEG3:AEG77">
    <cfRule type="dataBar" priority="3051">
      <dataBar>
        <cfvo type="min"/>
        <cfvo type="max"/>
        <color rgb="FFFF3300"/>
      </dataBar>
      <extLst>
        <ext xmlns:x14="http://schemas.microsoft.com/office/spreadsheetml/2009/9/main" uri="{B025F937-C7B1-47D3-B67F-A62EFF666E3E}">
          <x14:id>{87F7A49E-E3E1-4327-962C-31025AAA51C5}</x14:id>
        </ext>
      </extLst>
    </cfRule>
  </conditionalFormatting>
  <conditionalFormatting sqref="AEI3:AEI77">
    <cfRule type="dataBar" priority="3050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{1F2080F5-66E0-4801-B63F-474BB5D8229F}</x14:id>
        </ext>
      </extLst>
    </cfRule>
  </conditionalFormatting>
  <conditionalFormatting sqref="AEF3:AEF77">
    <cfRule type="dataBar" priority="3054">
      <dataBar>
        <cfvo type="min"/>
        <cfvo type="max"/>
        <color rgb="FFFFC000"/>
      </dataBar>
      <extLst>
        <ext xmlns:x14="http://schemas.microsoft.com/office/spreadsheetml/2009/9/main" uri="{B025F937-C7B1-47D3-B67F-A62EFF666E3E}">
          <x14:id>{543059C9-9F75-4F36-A286-BCAD901AF945}</x14:id>
        </ext>
      </extLst>
    </cfRule>
  </conditionalFormatting>
  <conditionalFormatting sqref="AEH3:AEH77">
    <cfRule type="dataBar" priority="3049">
      <dataBar>
        <cfvo type="min"/>
        <cfvo type="max"/>
        <color rgb="FFFFFF00"/>
      </dataBar>
      <extLst>
        <ext xmlns:x14="http://schemas.microsoft.com/office/spreadsheetml/2009/9/main" uri="{B025F937-C7B1-47D3-B67F-A62EFF666E3E}">
          <x14:id>{D3AF8633-B8D4-4ABA-8E33-DA868C0BCF18}</x14:id>
        </ext>
      </extLst>
    </cfRule>
  </conditionalFormatting>
  <conditionalFormatting sqref="ZS14">
    <cfRule type="cellIs" dxfId="2270" priority="3036" operator="equal">
      <formula>"V"</formula>
    </cfRule>
    <cfRule type="cellIs" dxfId="2269" priority="3037" operator="equal">
      <formula>"O"</formula>
    </cfRule>
    <cfRule type="cellIs" dxfId="2268" priority="3038" operator="equal">
      <formula>0</formula>
    </cfRule>
  </conditionalFormatting>
  <conditionalFormatting sqref="ZS14">
    <cfRule type="cellIs" dxfId="2267" priority="3035" operator="equal">
      <formula>"/"</formula>
    </cfRule>
  </conditionalFormatting>
  <conditionalFormatting sqref="ZS14">
    <cfRule type="cellIs" dxfId="2266" priority="3034" operator="equal">
      <formula>"["</formula>
    </cfRule>
  </conditionalFormatting>
  <conditionalFormatting sqref="ZS14">
    <cfRule type="cellIs" dxfId="2265" priority="3032" operator="equal">
      <formula>"."</formula>
    </cfRule>
    <cfRule type="cellIs" priority="3033" operator="equal">
      <formula>"."</formula>
    </cfRule>
  </conditionalFormatting>
  <conditionalFormatting sqref="ZS41">
    <cfRule type="cellIs" dxfId="2264" priority="3029" operator="equal">
      <formula>"V"</formula>
    </cfRule>
    <cfRule type="cellIs" dxfId="2263" priority="3030" operator="equal">
      <formula>"O"</formula>
    </cfRule>
    <cfRule type="cellIs" dxfId="2262" priority="3031" operator="equal">
      <formula>0</formula>
    </cfRule>
  </conditionalFormatting>
  <conditionalFormatting sqref="ZS41">
    <cfRule type="cellIs" dxfId="2261" priority="3028" operator="equal">
      <formula>"/"</formula>
    </cfRule>
  </conditionalFormatting>
  <conditionalFormatting sqref="ZS41">
    <cfRule type="cellIs" dxfId="2260" priority="3027" operator="equal">
      <formula>"["</formula>
    </cfRule>
  </conditionalFormatting>
  <conditionalFormatting sqref="ZS41">
    <cfRule type="cellIs" dxfId="2259" priority="3025" operator="equal">
      <formula>"."</formula>
    </cfRule>
    <cfRule type="cellIs" priority="3026" operator="equal">
      <formula>"."</formula>
    </cfRule>
  </conditionalFormatting>
  <conditionalFormatting sqref="ZS39">
    <cfRule type="cellIs" dxfId="2258" priority="3022" operator="equal">
      <formula>"V"</formula>
    </cfRule>
    <cfRule type="cellIs" dxfId="2257" priority="3023" operator="equal">
      <formula>"O"</formula>
    </cfRule>
    <cfRule type="cellIs" dxfId="2256" priority="3024" operator="equal">
      <formula>0</formula>
    </cfRule>
  </conditionalFormatting>
  <conditionalFormatting sqref="ZS39">
    <cfRule type="cellIs" dxfId="2255" priority="3021" operator="equal">
      <formula>"/"</formula>
    </cfRule>
  </conditionalFormatting>
  <conditionalFormatting sqref="ZS39">
    <cfRule type="cellIs" dxfId="2254" priority="3020" operator="equal">
      <formula>"["</formula>
    </cfRule>
  </conditionalFormatting>
  <conditionalFormatting sqref="ZS39">
    <cfRule type="cellIs" dxfId="2253" priority="3018" operator="equal">
      <formula>"."</formula>
    </cfRule>
    <cfRule type="cellIs" priority="3019" operator="equal">
      <formula>"."</formula>
    </cfRule>
  </conditionalFormatting>
  <conditionalFormatting sqref="ZS18">
    <cfRule type="cellIs" dxfId="2252" priority="3015" operator="equal">
      <formula>"V"</formula>
    </cfRule>
    <cfRule type="cellIs" dxfId="2251" priority="3016" operator="equal">
      <formula>"O"</formula>
    </cfRule>
    <cfRule type="cellIs" dxfId="2250" priority="3017" operator="equal">
      <formula>0</formula>
    </cfRule>
  </conditionalFormatting>
  <conditionalFormatting sqref="ZS18">
    <cfRule type="cellIs" dxfId="2249" priority="3014" operator="equal">
      <formula>"/"</formula>
    </cfRule>
  </conditionalFormatting>
  <conditionalFormatting sqref="ZS18">
    <cfRule type="cellIs" dxfId="2248" priority="3013" operator="equal">
      <formula>"["</formula>
    </cfRule>
  </conditionalFormatting>
  <conditionalFormatting sqref="ZS18">
    <cfRule type="cellIs" dxfId="2247" priority="3011" operator="equal">
      <formula>"."</formula>
    </cfRule>
    <cfRule type="cellIs" priority="3012" operator="equal">
      <formula>"."</formula>
    </cfRule>
  </conditionalFormatting>
  <conditionalFormatting sqref="ZS30">
    <cfRule type="cellIs" dxfId="2246" priority="3001" operator="equal">
      <formula>"V"</formula>
    </cfRule>
    <cfRule type="cellIs" dxfId="2245" priority="3002" operator="equal">
      <formula>"O"</formula>
    </cfRule>
    <cfRule type="cellIs" dxfId="2244" priority="3003" operator="equal">
      <formula>0</formula>
    </cfRule>
  </conditionalFormatting>
  <conditionalFormatting sqref="ZS30">
    <cfRule type="cellIs" dxfId="2243" priority="3000" operator="equal">
      <formula>"/"</formula>
    </cfRule>
  </conditionalFormatting>
  <conditionalFormatting sqref="ZS30">
    <cfRule type="cellIs" dxfId="2242" priority="2999" operator="equal">
      <formula>"["</formula>
    </cfRule>
  </conditionalFormatting>
  <conditionalFormatting sqref="ZS30">
    <cfRule type="cellIs" dxfId="2241" priority="2997" operator="equal">
      <formula>"."</formula>
    </cfRule>
    <cfRule type="cellIs" priority="2998" operator="equal">
      <formula>"."</formula>
    </cfRule>
  </conditionalFormatting>
  <conditionalFormatting sqref="ZS13">
    <cfRule type="cellIs" dxfId="2240" priority="2987" operator="equal">
      <formula>"V"</formula>
    </cfRule>
    <cfRule type="cellIs" dxfId="2239" priority="2988" operator="equal">
      <formula>"O"</formula>
    </cfRule>
    <cfRule type="cellIs" dxfId="2238" priority="2989" operator="equal">
      <formula>0</formula>
    </cfRule>
  </conditionalFormatting>
  <conditionalFormatting sqref="ZS13">
    <cfRule type="cellIs" dxfId="2237" priority="2986" operator="equal">
      <formula>"/"</formula>
    </cfRule>
  </conditionalFormatting>
  <conditionalFormatting sqref="ZS13">
    <cfRule type="cellIs" dxfId="2236" priority="2985" operator="equal">
      <formula>"["</formula>
    </cfRule>
  </conditionalFormatting>
  <conditionalFormatting sqref="ZS13">
    <cfRule type="cellIs" dxfId="2235" priority="2983" operator="equal">
      <formula>"."</formula>
    </cfRule>
    <cfRule type="cellIs" priority="2984" operator="equal">
      <formula>"."</formula>
    </cfRule>
  </conditionalFormatting>
  <conditionalFormatting sqref="ZS6">
    <cfRule type="cellIs" dxfId="2234" priority="2980" operator="equal">
      <formula>"V"</formula>
    </cfRule>
    <cfRule type="cellIs" dxfId="2233" priority="2981" operator="equal">
      <formula>"O"</formula>
    </cfRule>
    <cfRule type="cellIs" dxfId="2232" priority="2982" operator="equal">
      <formula>0</formula>
    </cfRule>
  </conditionalFormatting>
  <conditionalFormatting sqref="ZS6">
    <cfRule type="cellIs" dxfId="2231" priority="2979" operator="equal">
      <formula>"/"</formula>
    </cfRule>
  </conditionalFormatting>
  <conditionalFormatting sqref="ZS6">
    <cfRule type="cellIs" dxfId="2230" priority="2978" operator="equal">
      <formula>"["</formula>
    </cfRule>
  </conditionalFormatting>
  <conditionalFormatting sqref="ZS6">
    <cfRule type="cellIs" dxfId="2229" priority="2976" operator="equal">
      <formula>"."</formula>
    </cfRule>
    <cfRule type="cellIs" priority="2977" operator="equal">
      <formula>"."</formula>
    </cfRule>
  </conditionalFormatting>
  <conditionalFormatting sqref="ZS9">
    <cfRule type="cellIs" dxfId="2228" priority="2973" operator="equal">
      <formula>"V"</formula>
    </cfRule>
    <cfRule type="cellIs" dxfId="2227" priority="2974" operator="equal">
      <formula>"O"</formula>
    </cfRule>
    <cfRule type="cellIs" dxfId="2226" priority="2975" operator="equal">
      <formula>0</formula>
    </cfRule>
  </conditionalFormatting>
  <conditionalFormatting sqref="ZS9">
    <cfRule type="cellIs" dxfId="2225" priority="2972" operator="equal">
      <formula>"/"</formula>
    </cfRule>
  </conditionalFormatting>
  <conditionalFormatting sqref="ZS9">
    <cfRule type="cellIs" dxfId="2224" priority="2971" operator="equal">
      <formula>"["</formula>
    </cfRule>
  </conditionalFormatting>
  <conditionalFormatting sqref="ZS9">
    <cfRule type="cellIs" dxfId="2223" priority="2969" operator="equal">
      <formula>"."</formula>
    </cfRule>
    <cfRule type="cellIs" priority="2970" operator="equal">
      <formula>"."</formula>
    </cfRule>
  </conditionalFormatting>
  <conditionalFormatting sqref="ZS51">
    <cfRule type="cellIs" dxfId="2222" priority="2966" operator="equal">
      <formula>"V"</formula>
    </cfRule>
    <cfRule type="cellIs" dxfId="2221" priority="2967" operator="equal">
      <formula>"O"</formula>
    </cfRule>
    <cfRule type="cellIs" dxfId="2220" priority="2968" operator="equal">
      <formula>0</formula>
    </cfRule>
  </conditionalFormatting>
  <conditionalFormatting sqref="ZS51">
    <cfRule type="cellIs" dxfId="2219" priority="2965" operator="equal">
      <formula>"/"</formula>
    </cfRule>
  </conditionalFormatting>
  <conditionalFormatting sqref="ZS51">
    <cfRule type="cellIs" dxfId="2218" priority="2964" operator="equal">
      <formula>"["</formula>
    </cfRule>
  </conditionalFormatting>
  <conditionalFormatting sqref="ZS51">
    <cfRule type="cellIs" dxfId="2217" priority="2962" operator="equal">
      <formula>"."</formula>
    </cfRule>
    <cfRule type="cellIs" priority="2963" operator="equal">
      <formula>"."</formula>
    </cfRule>
  </conditionalFormatting>
  <conditionalFormatting sqref="ZS17">
    <cfRule type="cellIs" dxfId="2216" priority="2959" operator="equal">
      <formula>"V"</formula>
    </cfRule>
    <cfRule type="cellIs" dxfId="2215" priority="2960" operator="equal">
      <formula>"O"</formula>
    </cfRule>
    <cfRule type="cellIs" dxfId="2214" priority="2961" operator="equal">
      <formula>0</formula>
    </cfRule>
  </conditionalFormatting>
  <conditionalFormatting sqref="ZS17">
    <cfRule type="cellIs" dxfId="2213" priority="2958" operator="equal">
      <formula>"/"</formula>
    </cfRule>
  </conditionalFormatting>
  <conditionalFormatting sqref="ZS17">
    <cfRule type="cellIs" dxfId="2212" priority="2957" operator="equal">
      <formula>"["</formula>
    </cfRule>
  </conditionalFormatting>
  <conditionalFormatting sqref="ZS17">
    <cfRule type="cellIs" dxfId="2211" priority="2955" operator="equal">
      <formula>"."</formula>
    </cfRule>
    <cfRule type="cellIs" priority="2956" operator="equal">
      <formula>"."</formula>
    </cfRule>
  </conditionalFormatting>
  <conditionalFormatting sqref="ZS19">
    <cfRule type="cellIs" dxfId="2210" priority="2952" operator="equal">
      <formula>"V"</formula>
    </cfRule>
    <cfRule type="cellIs" dxfId="2209" priority="2953" operator="equal">
      <formula>"O"</formula>
    </cfRule>
    <cfRule type="cellIs" dxfId="2208" priority="2954" operator="equal">
      <formula>0</formula>
    </cfRule>
  </conditionalFormatting>
  <conditionalFormatting sqref="ZS19">
    <cfRule type="cellIs" dxfId="2207" priority="2951" operator="equal">
      <formula>"/"</formula>
    </cfRule>
  </conditionalFormatting>
  <conditionalFormatting sqref="ZS19">
    <cfRule type="cellIs" dxfId="2206" priority="2950" operator="equal">
      <formula>"["</formula>
    </cfRule>
  </conditionalFormatting>
  <conditionalFormatting sqref="ZS19">
    <cfRule type="cellIs" dxfId="2205" priority="2948" operator="equal">
      <formula>"."</formula>
    </cfRule>
    <cfRule type="cellIs" priority="2949" operator="equal">
      <formula>"."</formula>
    </cfRule>
  </conditionalFormatting>
  <conditionalFormatting sqref="ZS34">
    <cfRule type="cellIs" dxfId="2204" priority="2945" operator="equal">
      <formula>"V"</formula>
    </cfRule>
    <cfRule type="cellIs" dxfId="2203" priority="2946" operator="equal">
      <formula>"O"</formula>
    </cfRule>
    <cfRule type="cellIs" dxfId="2202" priority="2947" operator="equal">
      <formula>0</formula>
    </cfRule>
  </conditionalFormatting>
  <conditionalFormatting sqref="ZS34">
    <cfRule type="cellIs" dxfId="2201" priority="2944" operator="equal">
      <formula>"/"</formula>
    </cfRule>
  </conditionalFormatting>
  <conditionalFormatting sqref="ZS34">
    <cfRule type="cellIs" dxfId="2200" priority="2943" operator="equal">
      <formula>"["</formula>
    </cfRule>
  </conditionalFormatting>
  <conditionalFormatting sqref="ZS34">
    <cfRule type="cellIs" dxfId="2199" priority="2941" operator="equal">
      <formula>"."</formula>
    </cfRule>
    <cfRule type="cellIs" priority="2942" operator="equal">
      <formula>"."</formula>
    </cfRule>
  </conditionalFormatting>
  <conditionalFormatting sqref="ZS26">
    <cfRule type="cellIs" dxfId="2198" priority="2938" operator="equal">
      <formula>"V"</formula>
    </cfRule>
    <cfRule type="cellIs" dxfId="2197" priority="2939" operator="equal">
      <formula>"O"</formula>
    </cfRule>
    <cfRule type="cellIs" dxfId="2196" priority="2940" operator="equal">
      <formula>0</formula>
    </cfRule>
  </conditionalFormatting>
  <conditionalFormatting sqref="ZS26">
    <cfRule type="cellIs" dxfId="2195" priority="2937" operator="equal">
      <formula>"/"</formula>
    </cfRule>
  </conditionalFormatting>
  <conditionalFormatting sqref="ZS26">
    <cfRule type="cellIs" dxfId="2194" priority="2936" operator="equal">
      <formula>"["</formula>
    </cfRule>
  </conditionalFormatting>
  <conditionalFormatting sqref="ZS26">
    <cfRule type="cellIs" dxfId="2193" priority="2934" operator="equal">
      <formula>"."</formula>
    </cfRule>
    <cfRule type="cellIs" priority="2935" operator="equal">
      <formula>"."</formula>
    </cfRule>
  </conditionalFormatting>
  <conditionalFormatting sqref="ZS7">
    <cfRule type="cellIs" dxfId="2192" priority="2917" operator="equal">
      <formula>"V"</formula>
    </cfRule>
    <cfRule type="cellIs" dxfId="2191" priority="2918" operator="equal">
      <formula>"O"</formula>
    </cfRule>
    <cfRule type="cellIs" dxfId="2190" priority="2919" operator="equal">
      <formula>0</formula>
    </cfRule>
  </conditionalFormatting>
  <conditionalFormatting sqref="ZS7">
    <cfRule type="cellIs" dxfId="2189" priority="2916" operator="equal">
      <formula>"/"</formula>
    </cfRule>
  </conditionalFormatting>
  <conditionalFormatting sqref="ZS7">
    <cfRule type="cellIs" dxfId="2188" priority="2915" operator="equal">
      <formula>"["</formula>
    </cfRule>
  </conditionalFormatting>
  <conditionalFormatting sqref="ZS7">
    <cfRule type="cellIs" dxfId="2187" priority="2913" operator="equal">
      <formula>"."</formula>
    </cfRule>
    <cfRule type="cellIs" priority="2914" operator="equal">
      <formula>"."</formula>
    </cfRule>
  </conditionalFormatting>
  <conditionalFormatting sqref="ZS42">
    <cfRule type="cellIs" dxfId="2186" priority="2910" operator="equal">
      <formula>"V"</formula>
    </cfRule>
    <cfRule type="cellIs" dxfId="2185" priority="2911" operator="equal">
      <formula>"O"</formula>
    </cfRule>
    <cfRule type="cellIs" dxfId="2184" priority="2912" operator="equal">
      <formula>0</formula>
    </cfRule>
  </conditionalFormatting>
  <conditionalFormatting sqref="ZS42">
    <cfRule type="cellIs" dxfId="2183" priority="2909" operator="equal">
      <formula>"/"</formula>
    </cfRule>
  </conditionalFormatting>
  <conditionalFormatting sqref="ZS42">
    <cfRule type="cellIs" dxfId="2182" priority="2908" operator="equal">
      <formula>"["</formula>
    </cfRule>
  </conditionalFormatting>
  <conditionalFormatting sqref="ZS42">
    <cfRule type="cellIs" dxfId="2181" priority="2906" operator="equal">
      <formula>"."</formula>
    </cfRule>
    <cfRule type="cellIs" priority="2907" operator="equal">
      <formula>"."</formula>
    </cfRule>
  </conditionalFormatting>
  <conditionalFormatting sqref="ZS38">
    <cfRule type="cellIs" dxfId="2180" priority="2903" operator="equal">
      <formula>"V"</formula>
    </cfRule>
    <cfRule type="cellIs" dxfId="2179" priority="2904" operator="equal">
      <formula>"O"</formula>
    </cfRule>
    <cfRule type="cellIs" dxfId="2178" priority="2905" operator="equal">
      <formula>0</formula>
    </cfRule>
  </conditionalFormatting>
  <conditionalFormatting sqref="ZS38">
    <cfRule type="cellIs" dxfId="2177" priority="2902" operator="equal">
      <formula>"/"</formula>
    </cfRule>
  </conditionalFormatting>
  <conditionalFormatting sqref="ZS38">
    <cfRule type="cellIs" dxfId="2176" priority="2901" operator="equal">
      <formula>"["</formula>
    </cfRule>
  </conditionalFormatting>
  <conditionalFormatting sqref="ZS38">
    <cfRule type="cellIs" dxfId="2175" priority="2899" operator="equal">
      <formula>"."</formula>
    </cfRule>
    <cfRule type="cellIs" priority="2900" operator="equal">
      <formula>"."</formula>
    </cfRule>
  </conditionalFormatting>
  <conditionalFormatting sqref="ZS31">
    <cfRule type="cellIs" dxfId="2174" priority="2896" operator="equal">
      <formula>"V"</formula>
    </cfRule>
    <cfRule type="cellIs" dxfId="2173" priority="2897" operator="equal">
      <formula>"O"</formula>
    </cfRule>
    <cfRule type="cellIs" dxfId="2172" priority="2898" operator="equal">
      <formula>0</formula>
    </cfRule>
  </conditionalFormatting>
  <conditionalFormatting sqref="ZS31">
    <cfRule type="cellIs" dxfId="2171" priority="2895" operator="equal">
      <formula>"/"</formula>
    </cfRule>
  </conditionalFormatting>
  <conditionalFormatting sqref="ZS31">
    <cfRule type="cellIs" dxfId="2170" priority="2894" operator="equal">
      <formula>"["</formula>
    </cfRule>
  </conditionalFormatting>
  <conditionalFormatting sqref="ZS31">
    <cfRule type="cellIs" dxfId="2169" priority="2892" operator="equal">
      <formula>"."</formula>
    </cfRule>
    <cfRule type="cellIs" priority="2893" operator="equal">
      <formula>"."</formula>
    </cfRule>
  </conditionalFormatting>
  <conditionalFormatting sqref="ZS8">
    <cfRule type="cellIs" dxfId="2168" priority="2889" operator="equal">
      <formula>"V"</formula>
    </cfRule>
    <cfRule type="cellIs" dxfId="2167" priority="2890" operator="equal">
      <formula>"O"</formula>
    </cfRule>
    <cfRule type="cellIs" dxfId="2166" priority="2891" operator="equal">
      <formula>0</formula>
    </cfRule>
  </conditionalFormatting>
  <conditionalFormatting sqref="ZS8">
    <cfRule type="cellIs" dxfId="2165" priority="2888" operator="equal">
      <formula>"/"</formula>
    </cfRule>
  </conditionalFormatting>
  <conditionalFormatting sqref="ZS8">
    <cfRule type="cellIs" dxfId="2164" priority="2887" operator="equal">
      <formula>"["</formula>
    </cfRule>
  </conditionalFormatting>
  <conditionalFormatting sqref="ZS8">
    <cfRule type="cellIs" dxfId="2163" priority="2885" operator="equal">
      <formula>"."</formula>
    </cfRule>
    <cfRule type="cellIs" priority="2886" operator="equal">
      <formula>"."</formula>
    </cfRule>
  </conditionalFormatting>
  <conditionalFormatting sqref="ZS32">
    <cfRule type="cellIs" dxfId="2162" priority="2882" operator="equal">
      <formula>"V"</formula>
    </cfRule>
    <cfRule type="cellIs" dxfId="2161" priority="2883" operator="equal">
      <formula>"O"</formula>
    </cfRule>
    <cfRule type="cellIs" dxfId="2160" priority="2884" operator="equal">
      <formula>0</formula>
    </cfRule>
  </conditionalFormatting>
  <conditionalFormatting sqref="ZS32">
    <cfRule type="cellIs" dxfId="2159" priority="2881" operator="equal">
      <formula>"/"</formula>
    </cfRule>
  </conditionalFormatting>
  <conditionalFormatting sqref="ZS32">
    <cfRule type="cellIs" dxfId="2158" priority="2880" operator="equal">
      <formula>"["</formula>
    </cfRule>
  </conditionalFormatting>
  <conditionalFormatting sqref="ZS32">
    <cfRule type="cellIs" dxfId="2157" priority="2878" operator="equal">
      <formula>"."</formula>
    </cfRule>
    <cfRule type="cellIs" priority="2879" operator="equal">
      <formula>"."</formula>
    </cfRule>
  </conditionalFormatting>
  <conditionalFormatting sqref="ZS11">
    <cfRule type="cellIs" dxfId="2156" priority="2875" operator="equal">
      <formula>"V"</formula>
    </cfRule>
    <cfRule type="cellIs" dxfId="2155" priority="2876" operator="equal">
      <formula>"O"</formula>
    </cfRule>
    <cfRule type="cellIs" dxfId="2154" priority="2877" operator="equal">
      <formula>0</formula>
    </cfRule>
  </conditionalFormatting>
  <conditionalFormatting sqref="ZS11">
    <cfRule type="cellIs" dxfId="2153" priority="2874" operator="equal">
      <formula>"/"</formula>
    </cfRule>
  </conditionalFormatting>
  <conditionalFormatting sqref="ZS11">
    <cfRule type="cellIs" dxfId="2152" priority="2873" operator="equal">
      <formula>"["</formula>
    </cfRule>
  </conditionalFormatting>
  <conditionalFormatting sqref="ZS11">
    <cfRule type="cellIs" dxfId="2151" priority="2871" operator="equal">
      <formula>"."</formula>
    </cfRule>
    <cfRule type="cellIs" priority="2872" operator="equal">
      <formula>"."</formula>
    </cfRule>
  </conditionalFormatting>
  <conditionalFormatting sqref="ZS25">
    <cfRule type="cellIs" dxfId="2150" priority="2861" operator="equal">
      <formula>"V"</formula>
    </cfRule>
    <cfRule type="cellIs" dxfId="2149" priority="2862" operator="equal">
      <formula>"O"</formula>
    </cfRule>
    <cfRule type="cellIs" dxfId="2148" priority="2863" operator="equal">
      <formula>0</formula>
    </cfRule>
  </conditionalFormatting>
  <conditionalFormatting sqref="ZS25">
    <cfRule type="cellIs" dxfId="2147" priority="2860" operator="equal">
      <formula>"/"</formula>
    </cfRule>
  </conditionalFormatting>
  <conditionalFormatting sqref="ZS25">
    <cfRule type="cellIs" dxfId="2146" priority="2859" operator="equal">
      <formula>"["</formula>
    </cfRule>
  </conditionalFormatting>
  <conditionalFormatting sqref="ZS25">
    <cfRule type="cellIs" dxfId="2145" priority="2857" operator="equal">
      <formula>"."</formula>
    </cfRule>
    <cfRule type="cellIs" priority="2858" operator="equal">
      <formula>"."</formula>
    </cfRule>
  </conditionalFormatting>
  <conditionalFormatting sqref="ZS12">
    <cfRule type="cellIs" dxfId="2144" priority="2854" operator="equal">
      <formula>"V"</formula>
    </cfRule>
    <cfRule type="cellIs" dxfId="2143" priority="2855" operator="equal">
      <formula>"O"</formula>
    </cfRule>
    <cfRule type="cellIs" dxfId="2142" priority="2856" operator="equal">
      <formula>0</formula>
    </cfRule>
  </conditionalFormatting>
  <conditionalFormatting sqref="ZS12">
    <cfRule type="cellIs" dxfId="2141" priority="2853" operator="equal">
      <formula>"/"</formula>
    </cfRule>
  </conditionalFormatting>
  <conditionalFormatting sqref="ZS12">
    <cfRule type="cellIs" dxfId="2140" priority="2852" operator="equal">
      <formula>"["</formula>
    </cfRule>
  </conditionalFormatting>
  <conditionalFormatting sqref="ZS12">
    <cfRule type="cellIs" dxfId="2139" priority="2850" operator="equal">
      <formula>"."</formula>
    </cfRule>
    <cfRule type="cellIs" priority="2851" operator="equal">
      <formula>"."</formula>
    </cfRule>
  </conditionalFormatting>
  <conditionalFormatting sqref="ZS43">
    <cfRule type="cellIs" dxfId="2138" priority="2847" operator="equal">
      <formula>"V"</formula>
    </cfRule>
    <cfRule type="cellIs" dxfId="2137" priority="2848" operator="equal">
      <formula>"O"</formula>
    </cfRule>
    <cfRule type="cellIs" dxfId="2136" priority="2849" operator="equal">
      <formula>0</formula>
    </cfRule>
  </conditionalFormatting>
  <conditionalFormatting sqref="ZS43">
    <cfRule type="cellIs" dxfId="2135" priority="2846" operator="equal">
      <formula>"/"</formula>
    </cfRule>
  </conditionalFormatting>
  <conditionalFormatting sqref="ZS43">
    <cfRule type="cellIs" dxfId="2134" priority="2845" operator="equal">
      <formula>"["</formula>
    </cfRule>
  </conditionalFormatting>
  <conditionalFormatting sqref="ZS43">
    <cfRule type="cellIs" dxfId="2133" priority="2843" operator="equal">
      <formula>"."</formula>
    </cfRule>
    <cfRule type="cellIs" priority="2844" operator="equal">
      <formula>"."</formula>
    </cfRule>
  </conditionalFormatting>
  <conditionalFormatting sqref="ZS44">
    <cfRule type="cellIs" dxfId="2132" priority="2840" operator="equal">
      <formula>"V"</formula>
    </cfRule>
    <cfRule type="cellIs" dxfId="2131" priority="2841" operator="equal">
      <formula>"O"</formula>
    </cfRule>
    <cfRule type="cellIs" dxfId="2130" priority="2842" operator="equal">
      <formula>0</formula>
    </cfRule>
  </conditionalFormatting>
  <conditionalFormatting sqref="ZS44">
    <cfRule type="cellIs" dxfId="2129" priority="2839" operator="equal">
      <formula>"/"</formula>
    </cfRule>
  </conditionalFormatting>
  <conditionalFormatting sqref="ZS44">
    <cfRule type="cellIs" dxfId="2128" priority="2838" operator="equal">
      <formula>"["</formula>
    </cfRule>
  </conditionalFormatting>
  <conditionalFormatting sqref="ZS44">
    <cfRule type="cellIs" dxfId="2127" priority="2836" operator="equal">
      <formula>"."</formula>
    </cfRule>
    <cfRule type="cellIs" priority="2837" operator="equal">
      <formula>"."</formula>
    </cfRule>
  </conditionalFormatting>
  <conditionalFormatting sqref="ZS23">
    <cfRule type="cellIs" dxfId="2126" priority="2833" operator="equal">
      <formula>"V"</formula>
    </cfRule>
    <cfRule type="cellIs" dxfId="2125" priority="2834" operator="equal">
      <formula>"O"</formula>
    </cfRule>
    <cfRule type="cellIs" dxfId="2124" priority="2835" operator="equal">
      <formula>0</formula>
    </cfRule>
  </conditionalFormatting>
  <conditionalFormatting sqref="ZS23">
    <cfRule type="cellIs" dxfId="2123" priority="2832" operator="equal">
      <formula>"/"</formula>
    </cfRule>
  </conditionalFormatting>
  <conditionalFormatting sqref="ZS23">
    <cfRule type="cellIs" dxfId="2122" priority="2831" operator="equal">
      <formula>"["</formula>
    </cfRule>
  </conditionalFormatting>
  <conditionalFormatting sqref="ZS23">
    <cfRule type="cellIs" dxfId="2121" priority="2829" operator="equal">
      <formula>"."</formula>
    </cfRule>
    <cfRule type="cellIs" priority="2830" operator="equal">
      <formula>"."</formula>
    </cfRule>
  </conditionalFormatting>
  <conditionalFormatting sqref="ZS3">
    <cfRule type="cellIs" dxfId="2120" priority="2826" operator="equal">
      <formula>"V"</formula>
    </cfRule>
    <cfRule type="cellIs" dxfId="2119" priority="2827" operator="equal">
      <formula>"O"</formula>
    </cfRule>
    <cfRule type="cellIs" dxfId="2118" priority="2828" operator="equal">
      <formula>0</formula>
    </cfRule>
  </conditionalFormatting>
  <conditionalFormatting sqref="ZS3">
    <cfRule type="cellIs" dxfId="2117" priority="2825" operator="equal">
      <formula>"/"</formula>
    </cfRule>
  </conditionalFormatting>
  <conditionalFormatting sqref="ZS3">
    <cfRule type="cellIs" dxfId="2116" priority="2824" operator="equal">
      <formula>"["</formula>
    </cfRule>
  </conditionalFormatting>
  <conditionalFormatting sqref="ZS3">
    <cfRule type="cellIs" dxfId="2115" priority="2822" operator="equal">
      <formula>"."</formula>
    </cfRule>
    <cfRule type="cellIs" priority="2823" operator="equal">
      <formula>"."</formula>
    </cfRule>
  </conditionalFormatting>
  <conditionalFormatting sqref="ZS10">
    <cfRule type="cellIs" dxfId="2114" priority="2819" operator="equal">
      <formula>"V"</formula>
    </cfRule>
    <cfRule type="cellIs" dxfId="2113" priority="2820" operator="equal">
      <formula>"O"</formula>
    </cfRule>
    <cfRule type="cellIs" dxfId="2112" priority="2821" operator="equal">
      <formula>0</formula>
    </cfRule>
  </conditionalFormatting>
  <conditionalFormatting sqref="ZS10">
    <cfRule type="cellIs" dxfId="2111" priority="2818" operator="equal">
      <formula>"/"</formula>
    </cfRule>
  </conditionalFormatting>
  <conditionalFormatting sqref="ZS10">
    <cfRule type="cellIs" dxfId="2110" priority="2817" operator="equal">
      <formula>"["</formula>
    </cfRule>
  </conditionalFormatting>
  <conditionalFormatting sqref="ZS10">
    <cfRule type="cellIs" dxfId="2109" priority="2815" operator="equal">
      <formula>"."</formula>
    </cfRule>
    <cfRule type="cellIs" priority="2816" operator="equal">
      <formula>"."</formula>
    </cfRule>
  </conditionalFormatting>
  <conditionalFormatting sqref="ZS21">
    <cfRule type="cellIs" dxfId="2108" priority="2812" operator="equal">
      <formula>"V"</formula>
    </cfRule>
    <cfRule type="cellIs" dxfId="2107" priority="2813" operator="equal">
      <formula>"O"</formula>
    </cfRule>
    <cfRule type="cellIs" dxfId="2106" priority="2814" operator="equal">
      <formula>0</formula>
    </cfRule>
  </conditionalFormatting>
  <conditionalFormatting sqref="ZS21">
    <cfRule type="cellIs" dxfId="2105" priority="2811" operator="equal">
      <formula>"/"</formula>
    </cfRule>
  </conditionalFormatting>
  <conditionalFormatting sqref="ZS21">
    <cfRule type="cellIs" dxfId="2104" priority="2810" operator="equal">
      <formula>"["</formula>
    </cfRule>
  </conditionalFormatting>
  <conditionalFormatting sqref="ZS21">
    <cfRule type="cellIs" dxfId="2103" priority="2808" operator="equal">
      <formula>"."</formula>
    </cfRule>
    <cfRule type="cellIs" priority="2809" operator="equal">
      <formula>"."</formula>
    </cfRule>
  </conditionalFormatting>
  <conditionalFormatting sqref="ZS36">
    <cfRule type="cellIs" dxfId="2102" priority="2805" operator="equal">
      <formula>"V"</formula>
    </cfRule>
    <cfRule type="cellIs" dxfId="2101" priority="2806" operator="equal">
      <formula>"O"</formula>
    </cfRule>
    <cfRule type="cellIs" dxfId="2100" priority="2807" operator="equal">
      <formula>0</formula>
    </cfRule>
  </conditionalFormatting>
  <conditionalFormatting sqref="ZS36">
    <cfRule type="cellIs" dxfId="2099" priority="2804" operator="equal">
      <formula>"/"</formula>
    </cfRule>
  </conditionalFormatting>
  <conditionalFormatting sqref="ZS36">
    <cfRule type="cellIs" dxfId="2098" priority="2803" operator="equal">
      <formula>"["</formula>
    </cfRule>
  </conditionalFormatting>
  <conditionalFormatting sqref="ZS36">
    <cfRule type="cellIs" dxfId="2097" priority="2801" operator="equal">
      <formula>"."</formula>
    </cfRule>
    <cfRule type="cellIs" priority="2802" operator="equal">
      <formula>"."</formula>
    </cfRule>
  </conditionalFormatting>
  <conditionalFormatting sqref="ZS49">
    <cfRule type="cellIs" dxfId="2096" priority="2798" operator="equal">
      <formula>"V"</formula>
    </cfRule>
    <cfRule type="cellIs" dxfId="2095" priority="2799" operator="equal">
      <formula>"O"</formula>
    </cfRule>
    <cfRule type="cellIs" dxfId="2094" priority="2800" operator="equal">
      <formula>0</formula>
    </cfRule>
  </conditionalFormatting>
  <conditionalFormatting sqref="ZS49">
    <cfRule type="cellIs" dxfId="2093" priority="2797" operator="equal">
      <formula>"/"</formula>
    </cfRule>
  </conditionalFormatting>
  <conditionalFormatting sqref="ZS49">
    <cfRule type="cellIs" dxfId="2092" priority="2796" operator="equal">
      <formula>"["</formula>
    </cfRule>
  </conditionalFormatting>
  <conditionalFormatting sqref="ZS49">
    <cfRule type="cellIs" dxfId="2091" priority="2794" operator="equal">
      <formula>"."</formula>
    </cfRule>
    <cfRule type="cellIs" priority="2795" operator="equal">
      <formula>"."</formula>
    </cfRule>
  </conditionalFormatting>
  <conditionalFormatting sqref="ZS5">
    <cfRule type="cellIs" dxfId="2090" priority="2791" operator="equal">
      <formula>"V"</formula>
    </cfRule>
    <cfRule type="cellIs" dxfId="2089" priority="2792" operator="equal">
      <formula>"O"</formula>
    </cfRule>
    <cfRule type="cellIs" dxfId="2088" priority="2793" operator="equal">
      <formula>0</formula>
    </cfRule>
  </conditionalFormatting>
  <conditionalFormatting sqref="ZS5">
    <cfRule type="cellIs" dxfId="2087" priority="2790" operator="equal">
      <formula>"/"</formula>
    </cfRule>
  </conditionalFormatting>
  <conditionalFormatting sqref="ZS5">
    <cfRule type="cellIs" dxfId="2086" priority="2789" operator="equal">
      <formula>"["</formula>
    </cfRule>
  </conditionalFormatting>
  <conditionalFormatting sqref="ZS5">
    <cfRule type="cellIs" dxfId="2085" priority="2787" operator="equal">
      <formula>"."</formula>
    </cfRule>
    <cfRule type="cellIs" priority="2788" operator="equal">
      <formula>"."</formula>
    </cfRule>
  </conditionalFormatting>
  <conditionalFormatting sqref="ZS37">
    <cfRule type="cellIs" dxfId="2084" priority="2784" operator="equal">
      <formula>"V"</formula>
    </cfRule>
    <cfRule type="cellIs" dxfId="2083" priority="2785" operator="equal">
      <formula>"O"</formula>
    </cfRule>
    <cfRule type="cellIs" dxfId="2082" priority="2786" operator="equal">
      <formula>0</formula>
    </cfRule>
  </conditionalFormatting>
  <conditionalFormatting sqref="ZS37">
    <cfRule type="cellIs" dxfId="2081" priority="2783" operator="equal">
      <formula>"/"</formula>
    </cfRule>
  </conditionalFormatting>
  <conditionalFormatting sqref="ZS37">
    <cfRule type="cellIs" dxfId="2080" priority="2782" operator="equal">
      <formula>"["</formula>
    </cfRule>
  </conditionalFormatting>
  <conditionalFormatting sqref="ZS37">
    <cfRule type="cellIs" dxfId="2079" priority="2780" operator="equal">
      <formula>"."</formula>
    </cfRule>
    <cfRule type="cellIs" priority="2781" operator="equal">
      <formula>"."</formula>
    </cfRule>
  </conditionalFormatting>
  <conditionalFormatting sqref="ZS45">
    <cfRule type="cellIs" dxfId="2078" priority="2777" operator="equal">
      <formula>"V"</formula>
    </cfRule>
    <cfRule type="cellIs" dxfId="2077" priority="2778" operator="equal">
      <formula>"O"</formula>
    </cfRule>
    <cfRule type="cellIs" dxfId="2076" priority="2779" operator="equal">
      <formula>0</formula>
    </cfRule>
  </conditionalFormatting>
  <conditionalFormatting sqref="ZS45">
    <cfRule type="cellIs" dxfId="2075" priority="2776" operator="equal">
      <formula>"/"</formula>
    </cfRule>
  </conditionalFormatting>
  <conditionalFormatting sqref="ZS45">
    <cfRule type="cellIs" dxfId="2074" priority="2775" operator="equal">
      <formula>"["</formula>
    </cfRule>
  </conditionalFormatting>
  <conditionalFormatting sqref="ZS45">
    <cfRule type="cellIs" dxfId="2073" priority="2773" operator="equal">
      <formula>"."</formula>
    </cfRule>
    <cfRule type="cellIs" priority="2774" operator="equal">
      <formula>"."</formula>
    </cfRule>
  </conditionalFormatting>
  <conditionalFormatting sqref="ZS40">
    <cfRule type="cellIs" dxfId="2072" priority="2770" operator="equal">
      <formula>"V"</formula>
    </cfRule>
    <cfRule type="cellIs" dxfId="2071" priority="2771" operator="equal">
      <formula>"O"</formula>
    </cfRule>
    <cfRule type="cellIs" dxfId="2070" priority="2772" operator="equal">
      <formula>0</formula>
    </cfRule>
  </conditionalFormatting>
  <conditionalFormatting sqref="ZS40">
    <cfRule type="cellIs" dxfId="2069" priority="2769" operator="equal">
      <formula>"/"</formula>
    </cfRule>
  </conditionalFormatting>
  <conditionalFormatting sqref="ZS40">
    <cfRule type="cellIs" dxfId="2068" priority="2768" operator="equal">
      <formula>"["</formula>
    </cfRule>
  </conditionalFormatting>
  <conditionalFormatting sqref="ZS40">
    <cfRule type="cellIs" dxfId="2067" priority="2766" operator="equal">
      <formula>"."</formula>
    </cfRule>
    <cfRule type="cellIs" priority="2767" operator="equal">
      <formula>"."</formula>
    </cfRule>
  </conditionalFormatting>
  <conditionalFormatting sqref="ZS47">
    <cfRule type="cellIs" dxfId="2066" priority="2763" operator="equal">
      <formula>"V"</formula>
    </cfRule>
    <cfRule type="cellIs" dxfId="2065" priority="2764" operator="equal">
      <formula>"O"</formula>
    </cfRule>
    <cfRule type="cellIs" dxfId="2064" priority="2765" operator="equal">
      <formula>0</formula>
    </cfRule>
  </conditionalFormatting>
  <conditionalFormatting sqref="ZS47">
    <cfRule type="cellIs" dxfId="2063" priority="2762" operator="equal">
      <formula>"/"</formula>
    </cfRule>
  </conditionalFormatting>
  <conditionalFormatting sqref="ZS47">
    <cfRule type="cellIs" dxfId="2062" priority="2761" operator="equal">
      <formula>"["</formula>
    </cfRule>
  </conditionalFormatting>
  <conditionalFormatting sqref="ZS47">
    <cfRule type="cellIs" dxfId="2061" priority="2759" operator="equal">
      <formula>"."</formula>
    </cfRule>
    <cfRule type="cellIs" priority="2760" operator="equal">
      <formula>"."</formula>
    </cfRule>
  </conditionalFormatting>
  <conditionalFormatting sqref="ZS48">
    <cfRule type="cellIs" dxfId="2060" priority="2756" operator="equal">
      <formula>"V"</formula>
    </cfRule>
    <cfRule type="cellIs" dxfId="2059" priority="2757" operator="equal">
      <formula>"O"</formula>
    </cfRule>
    <cfRule type="cellIs" dxfId="2058" priority="2758" operator="equal">
      <formula>0</formula>
    </cfRule>
  </conditionalFormatting>
  <conditionalFormatting sqref="ZS48">
    <cfRule type="cellIs" dxfId="2057" priority="2755" operator="equal">
      <formula>"/"</formula>
    </cfRule>
  </conditionalFormatting>
  <conditionalFormatting sqref="ZS48">
    <cfRule type="cellIs" dxfId="2056" priority="2754" operator="equal">
      <formula>"["</formula>
    </cfRule>
  </conditionalFormatting>
  <conditionalFormatting sqref="ZS48">
    <cfRule type="cellIs" dxfId="2055" priority="2752" operator="equal">
      <formula>"."</formula>
    </cfRule>
    <cfRule type="cellIs" priority="2753" operator="equal">
      <formula>"."</formula>
    </cfRule>
  </conditionalFormatting>
  <conditionalFormatting sqref="ZS24">
    <cfRule type="cellIs" dxfId="2054" priority="2749" operator="equal">
      <formula>"V"</formula>
    </cfRule>
    <cfRule type="cellIs" dxfId="2053" priority="2750" operator="equal">
      <formula>"O"</formula>
    </cfRule>
    <cfRule type="cellIs" dxfId="2052" priority="2751" operator="equal">
      <formula>0</formula>
    </cfRule>
  </conditionalFormatting>
  <conditionalFormatting sqref="ZS24">
    <cfRule type="cellIs" dxfId="2051" priority="2748" operator="equal">
      <formula>"/"</formula>
    </cfRule>
  </conditionalFormatting>
  <conditionalFormatting sqref="ZS24">
    <cfRule type="cellIs" dxfId="2050" priority="2747" operator="equal">
      <formula>"["</formula>
    </cfRule>
  </conditionalFormatting>
  <conditionalFormatting sqref="ZS24">
    <cfRule type="cellIs" dxfId="2049" priority="2745" operator="equal">
      <formula>"."</formula>
    </cfRule>
    <cfRule type="cellIs" priority="2746" operator="equal">
      <formula>"."</formula>
    </cfRule>
  </conditionalFormatting>
  <conditionalFormatting sqref="ZS15">
    <cfRule type="cellIs" dxfId="2048" priority="2742" operator="equal">
      <formula>"V"</formula>
    </cfRule>
    <cfRule type="cellIs" dxfId="2047" priority="2743" operator="equal">
      <formula>"O"</formula>
    </cfRule>
    <cfRule type="cellIs" dxfId="2046" priority="2744" operator="equal">
      <formula>0</formula>
    </cfRule>
  </conditionalFormatting>
  <conditionalFormatting sqref="ZS15">
    <cfRule type="cellIs" dxfId="2045" priority="2741" operator="equal">
      <formula>"/"</formula>
    </cfRule>
  </conditionalFormatting>
  <conditionalFormatting sqref="ZS15">
    <cfRule type="cellIs" dxfId="2044" priority="2740" operator="equal">
      <formula>"["</formula>
    </cfRule>
  </conditionalFormatting>
  <conditionalFormatting sqref="ZS15">
    <cfRule type="cellIs" dxfId="2043" priority="2738" operator="equal">
      <formula>"."</formula>
    </cfRule>
    <cfRule type="cellIs" priority="2739" operator="equal">
      <formula>"."</formula>
    </cfRule>
  </conditionalFormatting>
  <conditionalFormatting sqref="ZS4">
    <cfRule type="cellIs" dxfId="2042" priority="2735" operator="equal">
      <formula>"V"</formula>
    </cfRule>
    <cfRule type="cellIs" dxfId="2041" priority="2736" operator="equal">
      <formula>"O"</formula>
    </cfRule>
    <cfRule type="cellIs" dxfId="2040" priority="2737" operator="equal">
      <formula>0</formula>
    </cfRule>
  </conditionalFormatting>
  <conditionalFormatting sqref="ZS4">
    <cfRule type="cellIs" dxfId="2039" priority="2734" operator="equal">
      <formula>"/"</formula>
    </cfRule>
  </conditionalFormatting>
  <conditionalFormatting sqref="ZS4">
    <cfRule type="cellIs" dxfId="2038" priority="2733" operator="equal">
      <formula>"["</formula>
    </cfRule>
  </conditionalFormatting>
  <conditionalFormatting sqref="ZS4">
    <cfRule type="cellIs" dxfId="2037" priority="2731" operator="equal">
      <formula>"."</formula>
    </cfRule>
    <cfRule type="cellIs" priority="2732" operator="equal">
      <formula>"."</formula>
    </cfRule>
  </conditionalFormatting>
  <conditionalFormatting sqref="ZS22">
    <cfRule type="cellIs" dxfId="2036" priority="2728" operator="equal">
      <formula>"V"</formula>
    </cfRule>
    <cfRule type="cellIs" dxfId="2035" priority="2729" operator="equal">
      <formula>"O"</formula>
    </cfRule>
    <cfRule type="cellIs" dxfId="2034" priority="2730" operator="equal">
      <formula>0</formula>
    </cfRule>
  </conditionalFormatting>
  <conditionalFormatting sqref="ZS22">
    <cfRule type="cellIs" dxfId="2033" priority="2727" operator="equal">
      <formula>"/"</formula>
    </cfRule>
  </conditionalFormatting>
  <conditionalFormatting sqref="ZS22">
    <cfRule type="cellIs" dxfId="2032" priority="2726" operator="equal">
      <formula>"["</formula>
    </cfRule>
  </conditionalFormatting>
  <conditionalFormatting sqref="ZS22">
    <cfRule type="cellIs" dxfId="2031" priority="2724" operator="equal">
      <formula>"."</formula>
    </cfRule>
    <cfRule type="cellIs" priority="2725" operator="equal">
      <formula>"."</formula>
    </cfRule>
  </conditionalFormatting>
  <conditionalFormatting sqref="ZS33">
    <cfRule type="cellIs" dxfId="2030" priority="2721" operator="equal">
      <formula>"V"</formula>
    </cfRule>
    <cfRule type="cellIs" dxfId="2029" priority="2722" operator="equal">
      <formula>"O"</formula>
    </cfRule>
    <cfRule type="cellIs" dxfId="2028" priority="2723" operator="equal">
      <formula>0</formula>
    </cfRule>
  </conditionalFormatting>
  <conditionalFormatting sqref="ZS33">
    <cfRule type="cellIs" dxfId="2027" priority="2720" operator="equal">
      <formula>"/"</formula>
    </cfRule>
  </conditionalFormatting>
  <conditionalFormatting sqref="ZS33">
    <cfRule type="cellIs" dxfId="2026" priority="2719" operator="equal">
      <formula>"["</formula>
    </cfRule>
  </conditionalFormatting>
  <conditionalFormatting sqref="ZS33">
    <cfRule type="cellIs" dxfId="2025" priority="2717" operator="equal">
      <formula>"."</formula>
    </cfRule>
    <cfRule type="cellIs" priority="2718" operator="equal">
      <formula>"."</formula>
    </cfRule>
  </conditionalFormatting>
  <conditionalFormatting sqref="ZS46">
    <cfRule type="cellIs" dxfId="2024" priority="2714" operator="equal">
      <formula>"V"</formula>
    </cfRule>
    <cfRule type="cellIs" dxfId="2023" priority="2715" operator="equal">
      <formula>"O"</formula>
    </cfRule>
    <cfRule type="cellIs" dxfId="2022" priority="2716" operator="equal">
      <formula>0</formula>
    </cfRule>
  </conditionalFormatting>
  <conditionalFormatting sqref="ZS46">
    <cfRule type="cellIs" dxfId="2021" priority="2713" operator="equal">
      <formula>"/"</formula>
    </cfRule>
  </conditionalFormatting>
  <conditionalFormatting sqref="ZS46">
    <cfRule type="cellIs" dxfId="2020" priority="2712" operator="equal">
      <formula>"["</formula>
    </cfRule>
  </conditionalFormatting>
  <conditionalFormatting sqref="ZS46">
    <cfRule type="cellIs" dxfId="2019" priority="2710" operator="equal">
      <formula>"."</formula>
    </cfRule>
    <cfRule type="cellIs" priority="2711" operator="equal">
      <formula>"."</formula>
    </cfRule>
  </conditionalFormatting>
  <conditionalFormatting sqref="ZS20">
    <cfRule type="cellIs" dxfId="2018" priority="2707" operator="equal">
      <formula>"V"</formula>
    </cfRule>
    <cfRule type="cellIs" dxfId="2017" priority="2708" operator="equal">
      <formula>"O"</formula>
    </cfRule>
    <cfRule type="cellIs" dxfId="2016" priority="2709" operator="equal">
      <formula>0</formula>
    </cfRule>
  </conditionalFormatting>
  <conditionalFormatting sqref="ZS20">
    <cfRule type="cellIs" dxfId="2015" priority="2706" operator="equal">
      <formula>"/"</formula>
    </cfRule>
  </conditionalFormatting>
  <conditionalFormatting sqref="ZS20">
    <cfRule type="cellIs" dxfId="2014" priority="2705" operator="equal">
      <formula>"["</formula>
    </cfRule>
  </conditionalFormatting>
  <conditionalFormatting sqref="ZS20">
    <cfRule type="cellIs" dxfId="2013" priority="2703" operator="equal">
      <formula>"."</formula>
    </cfRule>
    <cfRule type="cellIs" priority="2704" operator="equal">
      <formula>"."</formula>
    </cfRule>
  </conditionalFormatting>
  <conditionalFormatting sqref="ZS27">
    <cfRule type="cellIs" dxfId="2012" priority="2700" operator="equal">
      <formula>"V"</formula>
    </cfRule>
    <cfRule type="cellIs" dxfId="2011" priority="2701" operator="equal">
      <formula>"O"</formula>
    </cfRule>
    <cfRule type="cellIs" dxfId="2010" priority="2702" operator="equal">
      <formula>0</formula>
    </cfRule>
  </conditionalFormatting>
  <conditionalFormatting sqref="ZS27">
    <cfRule type="cellIs" dxfId="2009" priority="2699" operator="equal">
      <formula>"/"</formula>
    </cfRule>
  </conditionalFormatting>
  <conditionalFormatting sqref="ZS27">
    <cfRule type="cellIs" dxfId="2008" priority="2698" operator="equal">
      <formula>"["</formula>
    </cfRule>
  </conditionalFormatting>
  <conditionalFormatting sqref="ZS27">
    <cfRule type="cellIs" dxfId="2007" priority="2696" operator="equal">
      <formula>"."</formula>
    </cfRule>
    <cfRule type="cellIs" priority="2697" operator="equal">
      <formula>"."</formula>
    </cfRule>
  </conditionalFormatting>
  <conditionalFormatting sqref="ZT52:ZT62 VK60:ZS62 ZT72:ZT77">
    <cfRule type="cellIs" dxfId="2006" priority="2693" operator="equal">
      <formula>"V"</formula>
    </cfRule>
    <cfRule type="cellIs" dxfId="2005" priority="2694" operator="equal">
      <formula>"O"</formula>
    </cfRule>
    <cfRule type="cellIs" dxfId="2004" priority="2695" operator="equal">
      <formula>0</formula>
    </cfRule>
  </conditionalFormatting>
  <conditionalFormatting sqref="ZT52:ZT62 VK60:ZS62 ZT72:ZT77">
    <cfRule type="cellIs" dxfId="2003" priority="2692" operator="equal">
      <formula>"/"</formula>
    </cfRule>
  </conditionalFormatting>
  <conditionalFormatting sqref="ZT52:ZT62 VK60:ZS62 ZT72:ZT77">
    <cfRule type="cellIs" dxfId="2002" priority="2691" operator="equal">
      <formula>"["</formula>
    </cfRule>
  </conditionalFormatting>
  <conditionalFormatting sqref="ZT52:ZT62 VK60:ZS62 ZT72:ZT77">
    <cfRule type="cellIs" dxfId="2001" priority="2689" operator="equal">
      <formula>"."</formula>
    </cfRule>
    <cfRule type="cellIs" priority="2690" operator="equal">
      <formula>"."</formula>
    </cfRule>
  </conditionalFormatting>
  <conditionalFormatting sqref="ZT48">
    <cfRule type="cellIs" dxfId="2000" priority="2686" operator="equal">
      <formula>"V"</formula>
    </cfRule>
    <cfRule type="cellIs" dxfId="1999" priority="2687" operator="equal">
      <formula>"O"</formula>
    </cfRule>
    <cfRule type="cellIs" dxfId="1998" priority="2688" operator="equal">
      <formula>0</formula>
    </cfRule>
  </conditionalFormatting>
  <conditionalFormatting sqref="ZT48">
    <cfRule type="cellIs" dxfId="1997" priority="2685" operator="equal">
      <formula>"/"</formula>
    </cfRule>
  </conditionalFormatting>
  <conditionalFormatting sqref="ZT48">
    <cfRule type="cellIs" dxfId="1996" priority="2684" operator="equal">
      <formula>"["</formula>
    </cfRule>
  </conditionalFormatting>
  <conditionalFormatting sqref="ZT48">
    <cfRule type="cellIs" dxfId="1995" priority="2682" operator="equal">
      <formula>"."</formula>
    </cfRule>
    <cfRule type="cellIs" priority="2683" operator="equal">
      <formula>"."</formula>
    </cfRule>
  </conditionalFormatting>
  <conditionalFormatting sqref="ZT35">
    <cfRule type="cellIs" dxfId="1994" priority="2679" operator="equal">
      <formula>"V"</formula>
    </cfRule>
    <cfRule type="cellIs" dxfId="1993" priority="2680" operator="equal">
      <formula>"O"</formula>
    </cfRule>
    <cfRule type="cellIs" dxfId="1992" priority="2681" operator="equal">
      <formula>0</formula>
    </cfRule>
  </conditionalFormatting>
  <conditionalFormatting sqref="ZT35">
    <cfRule type="cellIs" dxfId="1991" priority="2678" operator="equal">
      <formula>"/"</formula>
    </cfRule>
  </conditionalFormatting>
  <conditionalFormatting sqref="ZT35">
    <cfRule type="cellIs" dxfId="1990" priority="2677" operator="equal">
      <formula>"["</formula>
    </cfRule>
  </conditionalFormatting>
  <conditionalFormatting sqref="ZT35">
    <cfRule type="cellIs" dxfId="1989" priority="2675" operator="equal">
      <formula>"."</formula>
    </cfRule>
    <cfRule type="cellIs" priority="2676" operator="equal">
      <formula>"."</formula>
    </cfRule>
  </conditionalFormatting>
  <conditionalFormatting sqref="ZT7">
    <cfRule type="cellIs" dxfId="1988" priority="2672" operator="equal">
      <formula>"V"</formula>
    </cfRule>
    <cfRule type="cellIs" dxfId="1987" priority="2673" operator="equal">
      <formula>"O"</formula>
    </cfRule>
    <cfRule type="cellIs" dxfId="1986" priority="2674" operator="equal">
      <formula>0</formula>
    </cfRule>
  </conditionalFormatting>
  <conditionalFormatting sqref="ZT7">
    <cfRule type="cellIs" dxfId="1985" priority="2671" operator="equal">
      <formula>"/"</formula>
    </cfRule>
  </conditionalFormatting>
  <conditionalFormatting sqref="ZT7">
    <cfRule type="cellIs" dxfId="1984" priority="2670" operator="equal">
      <formula>"["</formula>
    </cfRule>
  </conditionalFormatting>
  <conditionalFormatting sqref="ZT7">
    <cfRule type="cellIs" dxfId="1983" priority="2668" operator="equal">
      <formula>"."</formula>
    </cfRule>
    <cfRule type="cellIs" priority="2669" operator="equal">
      <formula>"."</formula>
    </cfRule>
  </conditionalFormatting>
  <conditionalFormatting sqref="ZT38">
    <cfRule type="cellIs" dxfId="1982" priority="2644" operator="equal">
      <formula>"V"</formula>
    </cfRule>
    <cfRule type="cellIs" dxfId="1981" priority="2645" operator="equal">
      <formula>"O"</formula>
    </cfRule>
    <cfRule type="cellIs" dxfId="1980" priority="2646" operator="equal">
      <formula>0</formula>
    </cfRule>
  </conditionalFormatting>
  <conditionalFormatting sqref="ZT38">
    <cfRule type="cellIs" dxfId="1979" priority="2643" operator="equal">
      <formula>"/"</formula>
    </cfRule>
  </conditionalFormatting>
  <conditionalFormatting sqref="ZT38">
    <cfRule type="cellIs" dxfId="1978" priority="2642" operator="equal">
      <formula>"["</formula>
    </cfRule>
  </conditionalFormatting>
  <conditionalFormatting sqref="ZT38">
    <cfRule type="cellIs" dxfId="1977" priority="2640" operator="equal">
      <formula>"."</formula>
    </cfRule>
    <cfRule type="cellIs" priority="2641" operator="equal">
      <formula>"."</formula>
    </cfRule>
  </conditionalFormatting>
  <conditionalFormatting sqref="ZT10">
    <cfRule type="cellIs" dxfId="1976" priority="2658" operator="equal">
      <formula>"V"</formula>
    </cfRule>
    <cfRule type="cellIs" dxfId="1975" priority="2659" operator="equal">
      <formula>"O"</formula>
    </cfRule>
    <cfRule type="cellIs" dxfId="1974" priority="2660" operator="equal">
      <formula>0</formula>
    </cfRule>
  </conditionalFormatting>
  <conditionalFormatting sqref="ZT10">
    <cfRule type="cellIs" dxfId="1973" priority="2657" operator="equal">
      <formula>"/"</formula>
    </cfRule>
  </conditionalFormatting>
  <conditionalFormatting sqref="ZT10">
    <cfRule type="cellIs" dxfId="1972" priority="2656" operator="equal">
      <formula>"["</formula>
    </cfRule>
  </conditionalFormatting>
  <conditionalFormatting sqref="ZT10">
    <cfRule type="cellIs" dxfId="1971" priority="2654" operator="equal">
      <formula>"."</formula>
    </cfRule>
    <cfRule type="cellIs" priority="2655" operator="equal">
      <formula>"."</formula>
    </cfRule>
  </conditionalFormatting>
  <conditionalFormatting sqref="ZT51">
    <cfRule type="cellIs" dxfId="1970" priority="2609" operator="equal">
      <formula>"V"</formula>
    </cfRule>
    <cfRule type="cellIs" dxfId="1969" priority="2610" operator="equal">
      <formula>"O"</formula>
    </cfRule>
    <cfRule type="cellIs" dxfId="1968" priority="2611" operator="equal">
      <formula>0</formula>
    </cfRule>
  </conditionalFormatting>
  <conditionalFormatting sqref="ZT51">
    <cfRule type="cellIs" dxfId="1967" priority="2608" operator="equal">
      <formula>"/"</formula>
    </cfRule>
  </conditionalFormatting>
  <conditionalFormatting sqref="ZT51">
    <cfRule type="cellIs" dxfId="1966" priority="2607" operator="equal">
      <formula>"["</formula>
    </cfRule>
  </conditionalFormatting>
  <conditionalFormatting sqref="ZT51">
    <cfRule type="cellIs" dxfId="1965" priority="2605" operator="equal">
      <formula>"."</formula>
    </cfRule>
    <cfRule type="cellIs" priority="2606" operator="equal">
      <formula>"."</formula>
    </cfRule>
  </conditionalFormatting>
  <conditionalFormatting sqref="ZT21">
    <cfRule type="cellIs" dxfId="1964" priority="2532" operator="equal">
      <formula>"V"</formula>
    </cfRule>
    <cfRule type="cellIs" dxfId="1963" priority="2533" operator="equal">
      <formula>"O"</formula>
    </cfRule>
    <cfRule type="cellIs" dxfId="1962" priority="2534" operator="equal">
      <formula>0</formula>
    </cfRule>
  </conditionalFormatting>
  <conditionalFormatting sqref="ZT21">
    <cfRule type="cellIs" dxfId="1961" priority="2531" operator="equal">
      <formula>"/"</formula>
    </cfRule>
  </conditionalFormatting>
  <conditionalFormatting sqref="ZT21">
    <cfRule type="cellIs" dxfId="1960" priority="2530" operator="equal">
      <formula>"["</formula>
    </cfRule>
  </conditionalFormatting>
  <conditionalFormatting sqref="ZT21">
    <cfRule type="cellIs" dxfId="1959" priority="2528" operator="equal">
      <formula>"."</formula>
    </cfRule>
    <cfRule type="cellIs" priority="2529" operator="equal">
      <formula>"."</formula>
    </cfRule>
  </conditionalFormatting>
  <conditionalFormatting sqref="ZT11">
    <cfRule type="cellIs" dxfId="1958" priority="2623" operator="equal">
      <formula>"V"</formula>
    </cfRule>
    <cfRule type="cellIs" dxfId="1957" priority="2624" operator="equal">
      <formula>"O"</formula>
    </cfRule>
    <cfRule type="cellIs" dxfId="1956" priority="2625" operator="equal">
      <formula>0</formula>
    </cfRule>
  </conditionalFormatting>
  <conditionalFormatting sqref="ZT11">
    <cfRule type="cellIs" dxfId="1955" priority="2622" operator="equal">
      <formula>"/"</formula>
    </cfRule>
  </conditionalFormatting>
  <conditionalFormatting sqref="ZT11">
    <cfRule type="cellIs" dxfId="1954" priority="2621" operator="equal">
      <formula>"["</formula>
    </cfRule>
  </conditionalFormatting>
  <conditionalFormatting sqref="ZT11">
    <cfRule type="cellIs" dxfId="1953" priority="2619" operator="equal">
      <formula>"."</formula>
    </cfRule>
    <cfRule type="cellIs" priority="2620" operator="equal">
      <formula>"."</formula>
    </cfRule>
  </conditionalFormatting>
  <conditionalFormatting sqref="ZT42">
    <cfRule type="cellIs" dxfId="1952" priority="2616" operator="equal">
      <formula>"V"</formula>
    </cfRule>
    <cfRule type="cellIs" dxfId="1951" priority="2617" operator="equal">
      <formula>"O"</formula>
    </cfRule>
    <cfRule type="cellIs" dxfId="1950" priority="2618" operator="equal">
      <formula>0</formula>
    </cfRule>
  </conditionalFormatting>
  <conditionalFormatting sqref="ZT42">
    <cfRule type="cellIs" dxfId="1949" priority="2615" operator="equal">
      <formula>"/"</formula>
    </cfRule>
  </conditionalFormatting>
  <conditionalFormatting sqref="ZT42">
    <cfRule type="cellIs" dxfId="1948" priority="2614" operator="equal">
      <formula>"["</formula>
    </cfRule>
  </conditionalFormatting>
  <conditionalFormatting sqref="ZT42">
    <cfRule type="cellIs" dxfId="1947" priority="2612" operator="equal">
      <formula>"."</formula>
    </cfRule>
    <cfRule type="cellIs" priority="2613" operator="equal">
      <formula>"."</formula>
    </cfRule>
  </conditionalFormatting>
  <conditionalFormatting sqref="ZT33">
    <cfRule type="cellIs" dxfId="1946" priority="2602" operator="equal">
      <formula>"V"</formula>
    </cfRule>
    <cfRule type="cellIs" dxfId="1945" priority="2603" operator="equal">
      <formula>"O"</formula>
    </cfRule>
    <cfRule type="cellIs" dxfId="1944" priority="2604" operator="equal">
      <formula>0</formula>
    </cfRule>
  </conditionalFormatting>
  <conditionalFormatting sqref="ZT33">
    <cfRule type="cellIs" dxfId="1943" priority="2601" operator="equal">
      <formula>"/"</formula>
    </cfRule>
  </conditionalFormatting>
  <conditionalFormatting sqref="ZT33">
    <cfRule type="cellIs" dxfId="1942" priority="2600" operator="equal">
      <formula>"["</formula>
    </cfRule>
  </conditionalFormatting>
  <conditionalFormatting sqref="ZT33">
    <cfRule type="cellIs" dxfId="1941" priority="2598" operator="equal">
      <formula>"."</formula>
    </cfRule>
    <cfRule type="cellIs" priority="2599" operator="equal">
      <formula>"."</formula>
    </cfRule>
  </conditionalFormatting>
  <conditionalFormatting sqref="ZT43">
    <cfRule type="cellIs" dxfId="1940" priority="2588" operator="equal">
      <formula>"V"</formula>
    </cfRule>
    <cfRule type="cellIs" dxfId="1939" priority="2589" operator="equal">
      <formula>"O"</formula>
    </cfRule>
    <cfRule type="cellIs" dxfId="1938" priority="2590" operator="equal">
      <formula>0</formula>
    </cfRule>
  </conditionalFormatting>
  <conditionalFormatting sqref="ZT43">
    <cfRule type="cellIs" dxfId="1937" priority="2587" operator="equal">
      <formula>"/"</formula>
    </cfRule>
  </conditionalFormatting>
  <conditionalFormatting sqref="ZT43">
    <cfRule type="cellIs" dxfId="1936" priority="2586" operator="equal">
      <formula>"["</formula>
    </cfRule>
  </conditionalFormatting>
  <conditionalFormatting sqref="ZT43">
    <cfRule type="cellIs" dxfId="1935" priority="2584" operator="equal">
      <formula>"."</formula>
    </cfRule>
    <cfRule type="cellIs" priority="2585" operator="equal">
      <formula>"."</formula>
    </cfRule>
  </conditionalFormatting>
  <conditionalFormatting sqref="ZT36">
    <cfRule type="cellIs" dxfId="1934" priority="2581" operator="equal">
      <formula>"V"</formula>
    </cfRule>
    <cfRule type="cellIs" dxfId="1933" priority="2582" operator="equal">
      <formula>"O"</formula>
    </cfRule>
    <cfRule type="cellIs" dxfId="1932" priority="2583" operator="equal">
      <formula>0</formula>
    </cfRule>
  </conditionalFormatting>
  <conditionalFormatting sqref="ZT36">
    <cfRule type="cellIs" dxfId="1931" priority="2580" operator="equal">
      <formula>"/"</formula>
    </cfRule>
  </conditionalFormatting>
  <conditionalFormatting sqref="ZT36">
    <cfRule type="cellIs" dxfId="1930" priority="2579" operator="equal">
      <formula>"["</formula>
    </cfRule>
  </conditionalFormatting>
  <conditionalFormatting sqref="ZT36">
    <cfRule type="cellIs" dxfId="1929" priority="2577" operator="equal">
      <formula>"."</formula>
    </cfRule>
    <cfRule type="cellIs" priority="2578" operator="equal">
      <formula>"."</formula>
    </cfRule>
  </conditionalFormatting>
  <conditionalFormatting sqref="ZT49">
    <cfRule type="cellIs" dxfId="1928" priority="2574" operator="equal">
      <formula>"V"</formula>
    </cfRule>
    <cfRule type="cellIs" dxfId="1927" priority="2575" operator="equal">
      <formula>"O"</formula>
    </cfRule>
    <cfRule type="cellIs" dxfId="1926" priority="2576" operator="equal">
      <formula>0</formula>
    </cfRule>
  </conditionalFormatting>
  <conditionalFormatting sqref="ZT49">
    <cfRule type="cellIs" dxfId="1925" priority="2573" operator="equal">
      <formula>"/"</formula>
    </cfRule>
  </conditionalFormatting>
  <conditionalFormatting sqref="ZT49">
    <cfRule type="cellIs" dxfId="1924" priority="2572" operator="equal">
      <formula>"["</formula>
    </cfRule>
  </conditionalFormatting>
  <conditionalFormatting sqref="ZT49">
    <cfRule type="cellIs" dxfId="1923" priority="2570" operator="equal">
      <formula>"."</formula>
    </cfRule>
    <cfRule type="cellIs" priority="2571" operator="equal">
      <formula>"."</formula>
    </cfRule>
  </conditionalFormatting>
  <conditionalFormatting sqref="ZT3">
    <cfRule type="cellIs" dxfId="1922" priority="2567" operator="equal">
      <formula>"V"</formula>
    </cfRule>
    <cfRule type="cellIs" dxfId="1921" priority="2568" operator="equal">
      <formula>"O"</formula>
    </cfRule>
    <cfRule type="cellIs" dxfId="1920" priority="2569" operator="equal">
      <formula>0</formula>
    </cfRule>
  </conditionalFormatting>
  <conditionalFormatting sqref="ZT3">
    <cfRule type="cellIs" dxfId="1919" priority="2566" operator="equal">
      <formula>"/"</formula>
    </cfRule>
  </conditionalFormatting>
  <conditionalFormatting sqref="ZT3">
    <cfRule type="cellIs" dxfId="1918" priority="2565" operator="equal">
      <formula>"["</formula>
    </cfRule>
  </conditionalFormatting>
  <conditionalFormatting sqref="ZT3">
    <cfRule type="cellIs" dxfId="1917" priority="2563" operator="equal">
      <formula>"."</formula>
    </cfRule>
    <cfRule type="cellIs" priority="2564" operator="equal">
      <formula>"."</formula>
    </cfRule>
  </conditionalFormatting>
  <conditionalFormatting sqref="ZT31">
    <cfRule type="cellIs" dxfId="1916" priority="2560" operator="equal">
      <formula>"V"</formula>
    </cfRule>
    <cfRule type="cellIs" dxfId="1915" priority="2561" operator="equal">
      <formula>"O"</formula>
    </cfRule>
    <cfRule type="cellIs" dxfId="1914" priority="2562" operator="equal">
      <formula>0</formula>
    </cfRule>
  </conditionalFormatting>
  <conditionalFormatting sqref="ZT31">
    <cfRule type="cellIs" dxfId="1913" priority="2559" operator="equal">
      <formula>"/"</formula>
    </cfRule>
  </conditionalFormatting>
  <conditionalFormatting sqref="ZT31">
    <cfRule type="cellIs" dxfId="1912" priority="2558" operator="equal">
      <formula>"["</formula>
    </cfRule>
  </conditionalFormatting>
  <conditionalFormatting sqref="ZT31">
    <cfRule type="cellIs" dxfId="1911" priority="2556" operator="equal">
      <formula>"."</formula>
    </cfRule>
    <cfRule type="cellIs" priority="2557" operator="equal">
      <formula>"."</formula>
    </cfRule>
  </conditionalFormatting>
  <conditionalFormatting sqref="ZT5">
    <cfRule type="cellIs" dxfId="1910" priority="2553" operator="equal">
      <formula>"V"</formula>
    </cfRule>
    <cfRule type="cellIs" dxfId="1909" priority="2554" operator="equal">
      <formula>"O"</formula>
    </cfRule>
    <cfRule type="cellIs" dxfId="1908" priority="2555" operator="equal">
      <formula>0</formula>
    </cfRule>
  </conditionalFormatting>
  <conditionalFormatting sqref="ZT5">
    <cfRule type="cellIs" dxfId="1907" priority="2552" operator="equal">
      <formula>"/"</formula>
    </cfRule>
  </conditionalFormatting>
  <conditionalFormatting sqref="ZT5">
    <cfRule type="cellIs" dxfId="1906" priority="2551" operator="equal">
      <formula>"["</formula>
    </cfRule>
  </conditionalFormatting>
  <conditionalFormatting sqref="ZT5">
    <cfRule type="cellIs" dxfId="1905" priority="2549" operator="equal">
      <formula>"."</formula>
    </cfRule>
    <cfRule type="cellIs" priority="2550" operator="equal">
      <formula>"."</formula>
    </cfRule>
  </conditionalFormatting>
  <conditionalFormatting sqref="ZT44">
    <cfRule type="cellIs" dxfId="1904" priority="2546" operator="equal">
      <formula>"V"</formula>
    </cfRule>
    <cfRule type="cellIs" dxfId="1903" priority="2547" operator="equal">
      <formula>"O"</formula>
    </cfRule>
    <cfRule type="cellIs" dxfId="1902" priority="2548" operator="equal">
      <formula>0</formula>
    </cfRule>
  </conditionalFormatting>
  <conditionalFormatting sqref="ZT44">
    <cfRule type="cellIs" dxfId="1901" priority="2545" operator="equal">
      <formula>"/"</formula>
    </cfRule>
  </conditionalFormatting>
  <conditionalFormatting sqref="ZT44">
    <cfRule type="cellIs" dxfId="1900" priority="2544" operator="equal">
      <formula>"["</formula>
    </cfRule>
  </conditionalFormatting>
  <conditionalFormatting sqref="ZT44">
    <cfRule type="cellIs" dxfId="1899" priority="2542" operator="equal">
      <formula>"."</formula>
    </cfRule>
    <cfRule type="cellIs" priority="2543" operator="equal">
      <formula>"."</formula>
    </cfRule>
  </conditionalFormatting>
  <conditionalFormatting sqref="ZT32">
    <cfRule type="cellIs" dxfId="1898" priority="2539" operator="equal">
      <formula>"V"</formula>
    </cfRule>
    <cfRule type="cellIs" dxfId="1897" priority="2540" operator="equal">
      <formula>"O"</formula>
    </cfRule>
    <cfRule type="cellIs" dxfId="1896" priority="2541" operator="equal">
      <formula>0</formula>
    </cfRule>
  </conditionalFormatting>
  <conditionalFormatting sqref="ZT32">
    <cfRule type="cellIs" dxfId="1895" priority="2538" operator="equal">
      <formula>"/"</formula>
    </cfRule>
  </conditionalFormatting>
  <conditionalFormatting sqref="ZT32">
    <cfRule type="cellIs" dxfId="1894" priority="2537" operator="equal">
      <formula>"["</formula>
    </cfRule>
  </conditionalFormatting>
  <conditionalFormatting sqref="ZT32">
    <cfRule type="cellIs" dxfId="1893" priority="2535" operator="equal">
      <formula>"."</formula>
    </cfRule>
    <cfRule type="cellIs" priority="2536" operator="equal">
      <formula>"."</formula>
    </cfRule>
  </conditionalFormatting>
  <conditionalFormatting sqref="ZT40">
    <cfRule type="cellIs" dxfId="1892" priority="2525" operator="equal">
      <formula>"V"</formula>
    </cfRule>
    <cfRule type="cellIs" dxfId="1891" priority="2526" operator="equal">
      <formula>"O"</formula>
    </cfRule>
    <cfRule type="cellIs" dxfId="1890" priority="2527" operator="equal">
      <formula>0</formula>
    </cfRule>
  </conditionalFormatting>
  <conditionalFormatting sqref="ZT40">
    <cfRule type="cellIs" dxfId="1889" priority="2524" operator="equal">
      <formula>"/"</formula>
    </cfRule>
  </conditionalFormatting>
  <conditionalFormatting sqref="ZT40">
    <cfRule type="cellIs" dxfId="1888" priority="2523" operator="equal">
      <formula>"["</formula>
    </cfRule>
  </conditionalFormatting>
  <conditionalFormatting sqref="ZT40">
    <cfRule type="cellIs" dxfId="1887" priority="2521" operator="equal">
      <formula>"."</formula>
    </cfRule>
    <cfRule type="cellIs" priority="2522" operator="equal">
      <formula>"."</formula>
    </cfRule>
  </conditionalFormatting>
  <conditionalFormatting sqref="ZT45">
    <cfRule type="cellIs" dxfId="1886" priority="2518" operator="equal">
      <formula>"V"</formula>
    </cfRule>
    <cfRule type="cellIs" dxfId="1885" priority="2519" operator="equal">
      <formula>"O"</formula>
    </cfRule>
    <cfRule type="cellIs" dxfId="1884" priority="2520" operator="equal">
      <formula>0</formula>
    </cfRule>
  </conditionalFormatting>
  <conditionalFormatting sqref="ZT45">
    <cfRule type="cellIs" dxfId="1883" priority="2517" operator="equal">
      <formula>"/"</formula>
    </cfRule>
  </conditionalFormatting>
  <conditionalFormatting sqref="ZT45">
    <cfRule type="cellIs" dxfId="1882" priority="2516" operator="equal">
      <formula>"["</formula>
    </cfRule>
  </conditionalFormatting>
  <conditionalFormatting sqref="ZT45">
    <cfRule type="cellIs" dxfId="1881" priority="2514" operator="equal">
      <formula>"."</formula>
    </cfRule>
    <cfRule type="cellIs" priority="2515" operator="equal">
      <formula>"."</formula>
    </cfRule>
  </conditionalFormatting>
  <conditionalFormatting sqref="ZT6">
    <cfRule type="cellIs" dxfId="1880" priority="2490" operator="equal">
      <formula>"V"</formula>
    </cfRule>
    <cfRule type="cellIs" dxfId="1879" priority="2491" operator="equal">
      <formula>"O"</formula>
    </cfRule>
    <cfRule type="cellIs" dxfId="1878" priority="2492" operator="equal">
      <formula>0</formula>
    </cfRule>
  </conditionalFormatting>
  <conditionalFormatting sqref="ZT6">
    <cfRule type="cellIs" dxfId="1877" priority="2489" operator="equal">
      <formula>"/"</formula>
    </cfRule>
  </conditionalFormatting>
  <conditionalFormatting sqref="ZT6">
    <cfRule type="cellIs" dxfId="1876" priority="2488" operator="equal">
      <formula>"["</formula>
    </cfRule>
  </conditionalFormatting>
  <conditionalFormatting sqref="ZT6">
    <cfRule type="cellIs" dxfId="1875" priority="2486" operator="equal">
      <formula>"."</formula>
    </cfRule>
    <cfRule type="cellIs" priority="2487" operator="equal">
      <formula>"."</formula>
    </cfRule>
  </conditionalFormatting>
  <conditionalFormatting sqref="ZT24">
    <cfRule type="cellIs" dxfId="1874" priority="2483" operator="equal">
      <formula>"V"</formula>
    </cfRule>
    <cfRule type="cellIs" dxfId="1873" priority="2484" operator="equal">
      <formula>"O"</formula>
    </cfRule>
    <cfRule type="cellIs" dxfId="1872" priority="2485" operator="equal">
      <formula>0</formula>
    </cfRule>
  </conditionalFormatting>
  <conditionalFormatting sqref="ZT24">
    <cfRule type="cellIs" dxfId="1871" priority="2482" operator="equal">
      <formula>"/"</formula>
    </cfRule>
  </conditionalFormatting>
  <conditionalFormatting sqref="ZT24">
    <cfRule type="cellIs" dxfId="1870" priority="2481" operator="equal">
      <formula>"["</formula>
    </cfRule>
  </conditionalFormatting>
  <conditionalFormatting sqref="ZT24">
    <cfRule type="cellIs" dxfId="1869" priority="2479" operator="equal">
      <formula>"."</formula>
    </cfRule>
    <cfRule type="cellIs" priority="2480" operator="equal">
      <formula>"."</formula>
    </cfRule>
  </conditionalFormatting>
  <conditionalFormatting sqref="ZT4">
    <cfRule type="cellIs" dxfId="1868" priority="2476" operator="equal">
      <formula>"V"</formula>
    </cfRule>
    <cfRule type="cellIs" dxfId="1867" priority="2477" operator="equal">
      <formula>"O"</formula>
    </cfRule>
    <cfRule type="cellIs" dxfId="1866" priority="2478" operator="equal">
      <formula>0</formula>
    </cfRule>
  </conditionalFormatting>
  <conditionalFormatting sqref="ZT4">
    <cfRule type="cellIs" dxfId="1865" priority="2475" operator="equal">
      <formula>"/"</formula>
    </cfRule>
  </conditionalFormatting>
  <conditionalFormatting sqref="ZT4">
    <cfRule type="cellIs" dxfId="1864" priority="2474" operator="equal">
      <formula>"["</formula>
    </cfRule>
  </conditionalFormatting>
  <conditionalFormatting sqref="ZT4">
    <cfRule type="cellIs" dxfId="1863" priority="2472" operator="equal">
      <formula>"."</formula>
    </cfRule>
    <cfRule type="cellIs" priority="2473" operator="equal">
      <formula>"."</formula>
    </cfRule>
  </conditionalFormatting>
  <conditionalFormatting sqref="ZT34">
    <cfRule type="cellIs" dxfId="1862" priority="2469" operator="equal">
      <formula>"V"</formula>
    </cfRule>
    <cfRule type="cellIs" dxfId="1861" priority="2470" operator="equal">
      <formula>"O"</formula>
    </cfRule>
    <cfRule type="cellIs" dxfId="1860" priority="2471" operator="equal">
      <formula>0</formula>
    </cfRule>
  </conditionalFormatting>
  <conditionalFormatting sqref="ZT34">
    <cfRule type="cellIs" dxfId="1859" priority="2468" operator="equal">
      <formula>"/"</formula>
    </cfRule>
  </conditionalFormatting>
  <conditionalFormatting sqref="ZT34">
    <cfRule type="cellIs" dxfId="1858" priority="2467" operator="equal">
      <formula>"["</formula>
    </cfRule>
  </conditionalFormatting>
  <conditionalFormatting sqref="ZT34">
    <cfRule type="cellIs" dxfId="1857" priority="2465" operator="equal">
      <formula>"."</formula>
    </cfRule>
    <cfRule type="cellIs" priority="2466" operator="equal">
      <formula>"."</formula>
    </cfRule>
  </conditionalFormatting>
  <conditionalFormatting sqref="ZT30">
    <cfRule type="cellIs" dxfId="1856" priority="2462" operator="equal">
      <formula>"V"</formula>
    </cfRule>
    <cfRule type="cellIs" dxfId="1855" priority="2463" operator="equal">
      <formula>"O"</formula>
    </cfRule>
    <cfRule type="cellIs" dxfId="1854" priority="2464" operator="equal">
      <formula>0</formula>
    </cfRule>
  </conditionalFormatting>
  <conditionalFormatting sqref="ZT30">
    <cfRule type="cellIs" dxfId="1853" priority="2461" operator="equal">
      <formula>"/"</formula>
    </cfRule>
  </conditionalFormatting>
  <conditionalFormatting sqref="ZT30">
    <cfRule type="cellIs" dxfId="1852" priority="2460" operator="equal">
      <formula>"["</formula>
    </cfRule>
  </conditionalFormatting>
  <conditionalFormatting sqref="ZT30">
    <cfRule type="cellIs" dxfId="1851" priority="2458" operator="equal">
      <formula>"."</formula>
    </cfRule>
    <cfRule type="cellIs" priority="2459" operator="equal">
      <formula>"."</formula>
    </cfRule>
  </conditionalFormatting>
  <conditionalFormatting sqref="ZT8">
    <cfRule type="cellIs" dxfId="1850" priority="2455" operator="equal">
      <formula>"V"</formula>
    </cfRule>
    <cfRule type="cellIs" dxfId="1849" priority="2456" operator="equal">
      <formula>"O"</formula>
    </cfRule>
    <cfRule type="cellIs" dxfId="1848" priority="2457" operator="equal">
      <formula>0</formula>
    </cfRule>
  </conditionalFormatting>
  <conditionalFormatting sqref="ZT8">
    <cfRule type="cellIs" dxfId="1847" priority="2454" operator="equal">
      <formula>"/"</formula>
    </cfRule>
  </conditionalFormatting>
  <conditionalFormatting sqref="ZT8">
    <cfRule type="cellIs" dxfId="1846" priority="2453" operator="equal">
      <formula>"["</formula>
    </cfRule>
  </conditionalFormatting>
  <conditionalFormatting sqref="ZT8">
    <cfRule type="cellIs" dxfId="1845" priority="2451" operator="equal">
      <formula>"."</formula>
    </cfRule>
    <cfRule type="cellIs" priority="2452" operator="equal">
      <formula>"."</formula>
    </cfRule>
  </conditionalFormatting>
  <conditionalFormatting sqref="ZT13">
    <cfRule type="cellIs" dxfId="1844" priority="2448" operator="equal">
      <formula>"V"</formula>
    </cfRule>
    <cfRule type="cellIs" dxfId="1843" priority="2449" operator="equal">
      <formula>"O"</formula>
    </cfRule>
    <cfRule type="cellIs" dxfId="1842" priority="2450" operator="equal">
      <formula>0</formula>
    </cfRule>
  </conditionalFormatting>
  <conditionalFormatting sqref="ZT13">
    <cfRule type="cellIs" dxfId="1841" priority="2447" operator="equal">
      <formula>"/"</formula>
    </cfRule>
  </conditionalFormatting>
  <conditionalFormatting sqref="ZT13">
    <cfRule type="cellIs" dxfId="1840" priority="2446" operator="equal">
      <formula>"["</formula>
    </cfRule>
  </conditionalFormatting>
  <conditionalFormatting sqref="ZT13">
    <cfRule type="cellIs" dxfId="1839" priority="2444" operator="equal">
      <formula>"."</formula>
    </cfRule>
    <cfRule type="cellIs" priority="2445" operator="equal">
      <formula>"."</formula>
    </cfRule>
  </conditionalFormatting>
  <conditionalFormatting sqref="ZT23">
    <cfRule type="cellIs" dxfId="1838" priority="2441" operator="equal">
      <formula>"V"</formula>
    </cfRule>
    <cfRule type="cellIs" dxfId="1837" priority="2442" operator="equal">
      <formula>"O"</formula>
    </cfRule>
    <cfRule type="cellIs" dxfId="1836" priority="2443" operator="equal">
      <formula>0</formula>
    </cfRule>
  </conditionalFormatting>
  <conditionalFormatting sqref="ZT23">
    <cfRule type="cellIs" dxfId="1835" priority="2440" operator="equal">
      <formula>"/"</formula>
    </cfRule>
  </conditionalFormatting>
  <conditionalFormatting sqref="ZT23">
    <cfRule type="cellIs" dxfId="1834" priority="2439" operator="equal">
      <formula>"["</formula>
    </cfRule>
  </conditionalFormatting>
  <conditionalFormatting sqref="ZT23">
    <cfRule type="cellIs" dxfId="1833" priority="2437" operator="equal">
      <formula>"."</formula>
    </cfRule>
    <cfRule type="cellIs" priority="2438" operator="equal">
      <formula>"."</formula>
    </cfRule>
  </conditionalFormatting>
  <conditionalFormatting sqref="ZT39">
    <cfRule type="cellIs" dxfId="1832" priority="2434" operator="equal">
      <formula>"V"</formula>
    </cfRule>
    <cfRule type="cellIs" dxfId="1831" priority="2435" operator="equal">
      <formula>"O"</formula>
    </cfRule>
    <cfRule type="cellIs" dxfId="1830" priority="2436" operator="equal">
      <formula>0</formula>
    </cfRule>
  </conditionalFormatting>
  <conditionalFormatting sqref="ZT39">
    <cfRule type="cellIs" dxfId="1829" priority="2433" operator="equal">
      <formula>"/"</formula>
    </cfRule>
  </conditionalFormatting>
  <conditionalFormatting sqref="ZT39">
    <cfRule type="cellIs" dxfId="1828" priority="2432" operator="equal">
      <formula>"["</formula>
    </cfRule>
  </conditionalFormatting>
  <conditionalFormatting sqref="ZT39">
    <cfRule type="cellIs" dxfId="1827" priority="2430" operator="equal">
      <formula>"."</formula>
    </cfRule>
    <cfRule type="cellIs" priority="2431" operator="equal">
      <formula>"."</formula>
    </cfRule>
  </conditionalFormatting>
  <conditionalFormatting sqref="ZT20">
    <cfRule type="cellIs" dxfId="1826" priority="2427" operator="equal">
      <formula>"V"</formula>
    </cfRule>
    <cfRule type="cellIs" dxfId="1825" priority="2428" operator="equal">
      <formula>"O"</formula>
    </cfRule>
    <cfRule type="cellIs" dxfId="1824" priority="2429" operator="equal">
      <formula>0</formula>
    </cfRule>
  </conditionalFormatting>
  <conditionalFormatting sqref="ZT20">
    <cfRule type="cellIs" dxfId="1823" priority="2426" operator="equal">
      <formula>"/"</formula>
    </cfRule>
  </conditionalFormatting>
  <conditionalFormatting sqref="ZT20">
    <cfRule type="cellIs" dxfId="1822" priority="2425" operator="equal">
      <formula>"["</formula>
    </cfRule>
  </conditionalFormatting>
  <conditionalFormatting sqref="ZT20">
    <cfRule type="cellIs" dxfId="1821" priority="2423" operator="equal">
      <formula>"."</formula>
    </cfRule>
    <cfRule type="cellIs" priority="2424" operator="equal">
      <formula>"."</formula>
    </cfRule>
  </conditionalFormatting>
  <conditionalFormatting sqref="ZT18">
    <cfRule type="cellIs" dxfId="1820" priority="2420" operator="equal">
      <formula>"V"</formula>
    </cfRule>
    <cfRule type="cellIs" dxfId="1819" priority="2421" operator="equal">
      <formula>"O"</formula>
    </cfRule>
    <cfRule type="cellIs" dxfId="1818" priority="2422" operator="equal">
      <formula>0</formula>
    </cfRule>
  </conditionalFormatting>
  <conditionalFormatting sqref="ZT18">
    <cfRule type="cellIs" dxfId="1817" priority="2419" operator="equal">
      <formula>"/"</formula>
    </cfRule>
  </conditionalFormatting>
  <conditionalFormatting sqref="ZT18">
    <cfRule type="cellIs" dxfId="1816" priority="2418" operator="equal">
      <formula>"["</formula>
    </cfRule>
  </conditionalFormatting>
  <conditionalFormatting sqref="ZT18">
    <cfRule type="cellIs" dxfId="1815" priority="2416" operator="equal">
      <formula>"."</formula>
    </cfRule>
    <cfRule type="cellIs" priority="2417" operator="equal">
      <formula>"."</formula>
    </cfRule>
  </conditionalFormatting>
  <conditionalFormatting sqref="ZT19">
    <cfRule type="cellIs" dxfId="1814" priority="2413" operator="equal">
      <formula>"V"</formula>
    </cfRule>
    <cfRule type="cellIs" dxfId="1813" priority="2414" operator="equal">
      <formula>"O"</formula>
    </cfRule>
    <cfRule type="cellIs" dxfId="1812" priority="2415" operator="equal">
      <formula>0</formula>
    </cfRule>
  </conditionalFormatting>
  <conditionalFormatting sqref="ZT19">
    <cfRule type="cellIs" dxfId="1811" priority="2412" operator="equal">
      <formula>"/"</formula>
    </cfRule>
  </conditionalFormatting>
  <conditionalFormatting sqref="ZT19">
    <cfRule type="cellIs" dxfId="1810" priority="2411" operator="equal">
      <formula>"["</formula>
    </cfRule>
  </conditionalFormatting>
  <conditionalFormatting sqref="ZT19">
    <cfRule type="cellIs" dxfId="1809" priority="2409" operator="equal">
      <formula>"."</formula>
    </cfRule>
    <cfRule type="cellIs" priority="2410" operator="equal">
      <formula>"."</formula>
    </cfRule>
  </conditionalFormatting>
  <conditionalFormatting sqref="ZT46">
    <cfRule type="cellIs" dxfId="1808" priority="2406" operator="equal">
      <formula>"V"</formula>
    </cfRule>
    <cfRule type="cellIs" dxfId="1807" priority="2407" operator="equal">
      <formula>"O"</formula>
    </cfRule>
    <cfRule type="cellIs" dxfId="1806" priority="2408" operator="equal">
      <formula>0</formula>
    </cfRule>
  </conditionalFormatting>
  <conditionalFormatting sqref="ZT46">
    <cfRule type="cellIs" dxfId="1805" priority="2405" operator="equal">
      <formula>"/"</formula>
    </cfRule>
  </conditionalFormatting>
  <conditionalFormatting sqref="ZT46">
    <cfRule type="cellIs" dxfId="1804" priority="2404" operator="equal">
      <formula>"["</formula>
    </cfRule>
  </conditionalFormatting>
  <conditionalFormatting sqref="ZT46">
    <cfRule type="cellIs" dxfId="1803" priority="2402" operator="equal">
      <formula>"."</formula>
    </cfRule>
    <cfRule type="cellIs" priority="2403" operator="equal">
      <formula>"."</formula>
    </cfRule>
  </conditionalFormatting>
  <conditionalFormatting sqref="ZT15">
    <cfRule type="cellIs" dxfId="1802" priority="2399" operator="equal">
      <formula>"V"</formula>
    </cfRule>
    <cfRule type="cellIs" dxfId="1801" priority="2400" operator="equal">
      <formula>"O"</formula>
    </cfRule>
    <cfRule type="cellIs" dxfId="1800" priority="2401" operator="equal">
      <formula>0</formula>
    </cfRule>
  </conditionalFormatting>
  <conditionalFormatting sqref="ZT15">
    <cfRule type="cellIs" dxfId="1799" priority="2398" operator="equal">
      <formula>"/"</formula>
    </cfRule>
  </conditionalFormatting>
  <conditionalFormatting sqref="ZT15">
    <cfRule type="cellIs" dxfId="1798" priority="2397" operator="equal">
      <formula>"["</formula>
    </cfRule>
  </conditionalFormatting>
  <conditionalFormatting sqref="ZT15">
    <cfRule type="cellIs" dxfId="1797" priority="2395" operator="equal">
      <formula>"."</formula>
    </cfRule>
    <cfRule type="cellIs" priority="2396" operator="equal">
      <formula>"."</formula>
    </cfRule>
  </conditionalFormatting>
  <conditionalFormatting sqref="ZT9">
    <cfRule type="cellIs" dxfId="1796" priority="2392" operator="equal">
      <formula>"V"</formula>
    </cfRule>
    <cfRule type="cellIs" dxfId="1795" priority="2393" operator="equal">
      <formula>"O"</formula>
    </cfRule>
    <cfRule type="cellIs" dxfId="1794" priority="2394" operator="equal">
      <formula>0</formula>
    </cfRule>
  </conditionalFormatting>
  <conditionalFormatting sqref="ZT9">
    <cfRule type="cellIs" dxfId="1793" priority="2391" operator="equal">
      <formula>"/"</formula>
    </cfRule>
  </conditionalFormatting>
  <conditionalFormatting sqref="ZT9">
    <cfRule type="cellIs" dxfId="1792" priority="2390" operator="equal">
      <formula>"["</formula>
    </cfRule>
  </conditionalFormatting>
  <conditionalFormatting sqref="ZT9">
    <cfRule type="cellIs" dxfId="1791" priority="2388" operator="equal">
      <formula>"."</formula>
    </cfRule>
    <cfRule type="cellIs" priority="2389" operator="equal">
      <formula>"."</formula>
    </cfRule>
  </conditionalFormatting>
  <conditionalFormatting sqref="ZT14">
    <cfRule type="cellIs" dxfId="1790" priority="2385" operator="equal">
      <formula>"V"</formula>
    </cfRule>
    <cfRule type="cellIs" dxfId="1789" priority="2386" operator="equal">
      <formula>"O"</formula>
    </cfRule>
    <cfRule type="cellIs" dxfId="1788" priority="2387" operator="equal">
      <formula>0</formula>
    </cfRule>
  </conditionalFormatting>
  <conditionalFormatting sqref="ZT14">
    <cfRule type="cellIs" dxfId="1787" priority="2384" operator="equal">
      <formula>"/"</formula>
    </cfRule>
  </conditionalFormatting>
  <conditionalFormatting sqref="ZT14">
    <cfRule type="cellIs" dxfId="1786" priority="2383" operator="equal">
      <formula>"["</formula>
    </cfRule>
  </conditionalFormatting>
  <conditionalFormatting sqref="ZT14">
    <cfRule type="cellIs" dxfId="1785" priority="2381" operator="equal">
      <formula>"."</formula>
    </cfRule>
    <cfRule type="cellIs" priority="2382" operator="equal">
      <formula>"."</formula>
    </cfRule>
  </conditionalFormatting>
  <conditionalFormatting sqref="ZT16">
    <cfRule type="cellIs" dxfId="1784" priority="2371" operator="equal">
      <formula>"V"</formula>
    </cfRule>
    <cfRule type="cellIs" dxfId="1783" priority="2372" operator="equal">
      <formula>"O"</formula>
    </cfRule>
    <cfRule type="cellIs" dxfId="1782" priority="2373" operator="equal">
      <formula>0</formula>
    </cfRule>
  </conditionalFormatting>
  <conditionalFormatting sqref="ZT16">
    <cfRule type="cellIs" dxfId="1781" priority="2370" operator="equal">
      <formula>"/"</formula>
    </cfRule>
  </conditionalFormatting>
  <conditionalFormatting sqref="ZT16">
    <cfRule type="cellIs" dxfId="1780" priority="2369" operator="equal">
      <formula>"["</formula>
    </cfRule>
  </conditionalFormatting>
  <conditionalFormatting sqref="ZT16">
    <cfRule type="cellIs" dxfId="1779" priority="2367" operator="equal">
      <formula>"."</formula>
    </cfRule>
    <cfRule type="cellIs" priority="2368" operator="equal">
      <formula>"."</formula>
    </cfRule>
  </conditionalFormatting>
  <conditionalFormatting sqref="ZT25">
    <cfRule type="cellIs" dxfId="1778" priority="2364" operator="equal">
      <formula>"V"</formula>
    </cfRule>
    <cfRule type="cellIs" dxfId="1777" priority="2365" operator="equal">
      <formula>"O"</formula>
    </cfRule>
    <cfRule type="cellIs" dxfId="1776" priority="2366" operator="equal">
      <formula>0</formula>
    </cfRule>
  </conditionalFormatting>
  <conditionalFormatting sqref="ZT25">
    <cfRule type="cellIs" dxfId="1775" priority="2363" operator="equal">
      <formula>"/"</formula>
    </cfRule>
  </conditionalFormatting>
  <conditionalFormatting sqref="ZT25">
    <cfRule type="cellIs" dxfId="1774" priority="2362" operator="equal">
      <formula>"["</formula>
    </cfRule>
  </conditionalFormatting>
  <conditionalFormatting sqref="ZT25">
    <cfRule type="cellIs" dxfId="1773" priority="2360" operator="equal">
      <formula>"."</formula>
    </cfRule>
    <cfRule type="cellIs" priority="2361" operator="equal">
      <formula>"."</formula>
    </cfRule>
  </conditionalFormatting>
  <conditionalFormatting sqref="ZT47">
    <cfRule type="cellIs" dxfId="1772" priority="2357" operator="equal">
      <formula>"V"</formula>
    </cfRule>
    <cfRule type="cellIs" dxfId="1771" priority="2358" operator="equal">
      <formula>"O"</formula>
    </cfRule>
    <cfRule type="cellIs" dxfId="1770" priority="2359" operator="equal">
      <formula>0</formula>
    </cfRule>
  </conditionalFormatting>
  <conditionalFormatting sqref="ZT47">
    <cfRule type="cellIs" dxfId="1769" priority="2356" operator="equal">
      <formula>"/"</formula>
    </cfRule>
  </conditionalFormatting>
  <conditionalFormatting sqref="ZT47">
    <cfRule type="cellIs" dxfId="1768" priority="2355" operator="equal">
      <formula>"["</formula>
    </cfRule>
  </conditionalFormatting>
  <conditionalFormatting sqref="ZT47">
    <cfRule type="cellIs" dxfId="1767" priority="2353" operator="equal">
      <formula>"."</formula>
    </cfRule>
    <cfRule type="cellIs" priority="2354" operator="equal">
      <formula>"."</formula>
    </cfRule>
  </conditionalFormatting>
  <conditionalFormatting sqref="ZT37">
    <cfRule type="cellIs" dxfId="1766" priority="2350" operator="equal">
      <formula>"V"</formula>
    </cfRule>
    <cfRule type="cellIs" dxfId="1765" priority="2351" operator="equal">
      <formula>"O"</formula>
    </cfRule>
    <cfRule type="cellIs" dxfId="1764" priority="2352" operator="equal">
      <formula>0</formula>
    </cfRule>
  </conditionalFormatting>
  <conditionalFormatting sqref="ZT37">
    <cfRule type="cellIs" dxfId="1763" priority="2349" operator="equal">
      <formula>"/"</formula>
    </cfRule>
  </conditionalFormatting>
  <conditionalFormatting sqref="ZT37">
    <cfRule type="cellIs" dxfId="1762" priority="2348" operator="equal">
      <formula>"["</formula>
    </cfRule>
  </conditionalFormatting>
  <conditionalFormatting sqref="ZT37">
    <cfRule type="cellIs" dxfId="1761" priority="2346" operator="equal">
      <formula>"."</formula>
    </cfRule>
    <cfRule type="cellIs" priority="2347" operator="equal">
      <formula>"."</formula>
    </cfRule>
  </conditionalFormatting>
  <conditionalFormatting sqref="ZT27">
    <cfRule type="cellIs" dxfId="1760" priority="2343" operator="equal">
      <formula>"V"</formula>
    </cfRule>
    <cfRule type="cellIs" dxfId="1759" priority="2344" operator="equal">
      <formula>"O"</formula>
    </cfRule>
    <cfRule type="cellIs" dxfId="1758" priority="2345" operator="equal">
      <formula>0</formula>
    </cfRule>
  </conditionalFormatting>
  <conditionalFormatting sqref="ZT27">
    <cfRule type="cellIs" dxfId="1757" priority="2342" operator="equal">
      <formula>"/"</formula>
    </cfRule>
  </conditionalFormatting>
  <conditionalFormatting sqref="ZT27">
    <cfRule type="cellIs" dxfId="1756" priority="2341" operator="equal">
      <formula>"["</formula>
    </cfRule>
  </conditionalFormatting>
  <conditionalFormatting sqref="ZT27">
    <cfRule type="cellIs" dxfId="1755" priority="2339" operator="equal">
      <formula>"."</formula>
    </cfRule>
    <cfRule type="cellIs" priority="2340" operator="equal">
      <formula>"."</formula>
    </cfRule>
  </conditionalFormatting>
  <conditionalFormatting sqref="ZT17">
    <cfRule type="cellIs" dxfId="1754" priority="2336" operator="equal">
      <formula>"V"</formula>
    </cfRule>
    <cfRule type="cellIs" dxfId="1753" priority="2337" operator="equal">
      <formula>"O"</formula>
    </cfRule>
    <cfRule type="cellIs" dxfId="1752" priority="2338" operator="equal">
      <formula>0</formula>
    </cfRule>
  </conditionalFormatting>
  <conditionalFormatting sqref="ZT17">
    <cfRule type="cellIs" dxfId="1751" priority="2335" operator="equal">
      <formula>"/"</formula>
    </cfRule>
  </conditionalFormatting>
  <conditionalFormatting sqref="ZT17">
    <cfRule type="cellIs" dxfId="1750" priority="2334" operator="equal">
      <formula>"["</formula>
    </cfRule>
  </conditionalFormatting>
  <conditionalFormatting sqref="ZT17">
    <cfRule type="cellIs" dxfId="1749" priority="2332" operator="equal">
      <formula>"."</formula>
    </cfRule>
    <cfRule type="cellIs" priority="2333" operator="equal">
      <formula>"."</formula>
    </cfRule>
  </conditionalFormatting>
  <conditionalFormatting sqref="ZT41">
    <cfRule type="cellIs" dxfId="1748" priority="2329" operator="equal">
      <formula>"V"</formula>
    </cfRule>
    <cfRule type="cellIs" dxfId="1747" priority="2330" operator="equal">
      <formula>"O"</formula>
    </cfRule>
    <cfRule type="cellIs" dxfId="1746" priority="2331" operator="equal">
      <formula>0</formula>
    </cfRule>
  </conditionalFormatting>
  <conditionalFormatting sqref="ZT41">
    <cfRule type="cellIs" dxfId="1745" priority="2328" operator="equal">
      <formula>"/"</formula>
    </cfRule>
  </conditionalFormatting>
  <conditionalFormatting sqref="ZT41">
    <cfRule type="cellIs" dxfId="1744" priority="2327" operator="equal">
      <formula>"["</formula>
    </cfRule>
  </conditionalFormatting>
  <conditionalFormatting sqref="ZT41">
    <cfRule type="cellIs" dxfId="1743" priority="2325" operator="equal">
      <formula>"."</formula>
    </cfRule>
    <cfRule type="cellIs" priority="2326" operator="equal">
      <formula>"."</formula>
    </cfRule>
  </conditionalFormatting>
  <conditionalFormatting sqref="ZU51:ZU62 G64:ZT71 G63:ZJ63 ZU65:ZU77">
    <cfRule type="cellIs" dxfId="1742" priority="2231" operator="equal">
      <formula>"V"</formula>
    </cfRule>
    <cfRule type="cellIs" dxfId="1741" priority="2232" operator="equal">
      <formula>"O"</formula>
    </cfRule>
    <cfRule type="cellIs" dxfId="1740" priority="2233" operator="equal">
      <formula>0</formula>
    </cfRule>
  </conditionalFormatting>
  <conditionalFormatting sqref="ZU51:ZU62 G64:ZT71 G63:ZJ63 ZU65:ZU77">
    <cfRule type="cellIs" dxfId="1739" priority="2230" operator="equal">
      <formula>"/"</formula>
    </cfRule>
  </conditionalFormatting>
  <conditionalFormatting sqref="ZU51:ZU62 G64:ZT71 G63:ZJ63 ZU65:ZU77">
    <cfRule type="cellIs" dxfId="1738" priority="2229" operator="equal">
      <formula>"["</formula>
    </cfRule>
  </conditionalFormatting>
  <conditionalFormatting sqref="ZU51:ZU62 G64:ZT71 G63:ZJ63 ZU65:ZU77">
    <cfRule type="cellIs" dxfId="1737" priority="2227" operator="equal">
      <formula>"."</formula>
    </cfRule>
    <cfRule type="cellIs" priority="2228" operator="equal">
      <formula>"."</formula>
    </cfRule>
  </conditionalFormatting>
  <conditionalFormatting sqref="ZU5">
    <cfRule type="cellIs" dxfId="1736" priority="2224" operator="equal">
      <formula>"V"</formula>
    </cfRule>
    <cfRule type="cellIs" dxfId="1735" priority="2225" operator="equal">
      <formula>"O"</formula>
    </cfRule>
    <cfRule type="cellIs" dxfId="1734" priority="2226" operator="equal">
      <formula>0</formula>
    </cfRule>
  </conditionalFormatting>
  <conditionalFormatting sqref="ZU5">
    <cfRule type="cellIs" dxfId="1733" priority="2223" operator="equal">
      <formula>"/"</formula>
    </cfRule>
  </conditionalFormatting>
  <conditionalFormatting sqref="ZU5">
    <cfRule type="cellIs" dxfId="1732" priority="2222" operator="equal">
      <formula>"["</formula>
    </cfRule>
  </conditionalFormatting>
  <conditionalFormatting sqref="ZU5">
    <cfRule type="cellIs" dxfId="1731" priority="2220" operator="equal">
      <formula>"."</formula>
    </cfRule>
    <cfRule type="cellIs" priority="2221" operator="equal">
      <formula>"."</formula>
    </cfRule>
  </conditionalFormatting>
  <conditionalFormatting sqref="ZU40">
    <cfRule type="cellIs" dxfId="1730" priority="2217" operator="equal">
      <formula>"V"</formula>
    </cfRule>
    <cfRule type="cellIs" dxfId="1729" priority="2218" operator="equal">
      <formula>"O"</formula>
    </cfRule>
    <cfRule type="cellIs" dxfId="1728" priority="2219" operator="equal">
      <formula>0</formula>
    </cfRule>
  </conditionalFormatting>
  <conditionalFormatting sqref="ZU40">
    <cfRule type="cellIs" dxfId="1727" priority="2216" operator="equal">
      <formula>"/"</formula>
    </cfRule>
  </conditionalFormatting>
  <conditionalFormatting sqref="ZU40">
    <cfRule type="cellIs" dxfId="1726" priority="2215" operator="equal">
      <formula>"["</formula>
    </cfRule>
  </conditionalFormatting>
  <conditionalFormatting sqref="ZU40">
    <cfRule type="cellIs" dxfId="1725" priority="2213" operator="equal">
      <formula>"."</formula>
    </cfRule>
    <cfRule type="cellIs" priority="2214" operator="equal">
      <formula>"."</formula>
    </cfRule>
  </conditionalFormatting>
  <conditionalFormatting sqref="ZU24">
    <cfRule type="cellIs" dxfId="1724" priority="2203" operator="equal">
      <formula>"V"</formula>
    </cfRule>
    <cfRule type="cellIs" dxfId="1723" priority="2204" operator="equal">
      <formula>"O"</formula>
    </cfRule>
    <cfRule type="cellIs" dxfId="1722" priority="2205" operator="equal">
      <formula>0</formula>
    </cfRule>
  </conditionalFormatting>
  <conditionalFormatting sqref="ZU24">
    <cfRule type="cellIs" dxfId="1721" priority="2202" operator="equal">
      <formula>"/"</formula>
    </cfRule>
  </conditionalFormatting>
  <conditionalFormatting sqref="ZU24">
    <cfRule type="cellIs" dxfId="1720" priority="2201" operator="equal">
      <formula>"["</formula>
    </cfRule>
  </conditionalFormatting>
  <conditionalFormatting sqref="ZU24">
    <cfRule type="cellIs" dxfId="1719" priority="2199" operator="equal">
      <formula>"."</formula>
    </cfRule>
    <cfRule type="cellIs" priority="2200" operator="equal">
      <formula>"."</formula>
    </cfRule>
  </conditionalFormatting>
  <conditionalFormatting sqref="ZU7">
    <cfRule type="cellIs" dxfId="1718" priority="2196" operator="equal">
      <formula>"V"</formula>
    </cfRule>
    <cfRule type="cellIs" dxfId="1717" priority="2197" operator="equal">
      <formula>"O"</formula>
    </cfRule>
    <cfRule type="cellIs" dxfId="1716" priority="2198" operator="equal">
      <formula>0</formula>
    </cfRule>
  </conditionalFormatting>
  <conditionalFormatting sqref="ZU7">
    <cfRule type="cellIs" dxfId="1715" priority="2195" operator="equal">
      <formula>"/"</formula>
    </cfRule>
  </conditionalFormatting>
  <conditionalFormatting sqref="ZU7">
    <cfRule type="cellIs" dxfId="1714" priority="2194" operator="equal">
      <formula>"["</formula>
    </cfRule>
  </conditionalFormatting>
  <conditionalFormatting sqref="ZU7">
    <cfRule type="cellIs" dxfId="1713" priority="2192" operator="equal">
      <formula>"."</formula>
    </cfRule>
    <cfRule type="cellIs" priority="2193" operator="equal">
      <formula>"."</formula>
    </cfRule>
  </conditionalFormatting>
  <conditionalFormatting sqref="ZU45">
    <cfRule type="cellIs" dxfId="1712" priority="2189" operator="equal">
      <formula>"V"</formula>
    </cfRule>
    <cfRule type="cellIs" dxfId="1711" priority="2190" operator="equal">
      <formula>"O"</formula>
    </cfRule>
    <cfRule type="cellIs" dxfId="1710" priority="2191" operator="equal">
      <formula>0</formula>
    </cfRule>
  </conditionalFormatting>
  <conditionalFormatting sqref="ZU45">
    <cfRule type="cellIs" dxfId="1709" priority="2188" operator="equal">
      <formula>"/"</formula>
    </cfRule>
  </conditionalFormatting>
  <conditionalFormatting sqref="ZU45">
    <cfRule type="cellIs" dxfId="1708" priority="2187" operator="equal">
      <formula>"["</formula>
    </cfRule>
  </conditionalFormatting>
  <conditionalFormatting sqref="ZU45">
    <cfRule type="cellIs" dxfId="1707" priority="2185" operator="equal">
      <formula>"."</formula>
    </cfRule>
    <cfRule type="cellIs" priority="2186" operator="equal">
      <formula>"."</formula>
    </cfRule>
  </conditionalFormatting>
  <conditionalFormatting sqref="ZU46">
    <cfRule type="cellIs" dxfId="1706" priority="2182" operator="equal">
      <formula>"V"</formula>
    </cfRule>
    <cfRule type="cellIs" dxfId="1705" priority="2183" operator="equal">
      <formula>"O"</formula>
    </cfRule>
    <cfRule type="cellIs" dxfId="1704" priority="2184" operator="equal">
      <formula>0</formula>
    </cfRule>
  </conditionalFormatting>
  <conditionalFormatting sqref="ZU46">
    <cfRule type="cellIs" dxfId="1703" priority="2181" operator="equal">
      <formula>"/"</formula>
    </cfRule>
  </conditionalFormatting>
  <conditionalFormatting sqref="ZU46">
    <cfRule type="cellIs" dxfId="1702" priority="2180" operator="equal">
      <formula>"["</formula>
    </cfRule>
  </conditionalFormatting>
  <conditionalFormatting sqref="ZU46">
    <cfRule type="cellIs" dxfId="1701" priority="2178" operator="equal">
      <formula>"."</formula>
    </cfRule>
    <cfRule type="cellIs" priority="2179" operator="equal">
      <formula>"."</formula>
    </cfRule>
  </conditionalFormatting>
  <conditionalFormatting sqref="ZU23">
    <cfRule type="cellIs" dxfId="1700" priority="2175" operator="equal">
      <formula>"V"</formula>
    </cfRule>
    <cfRule type="cellIs" dxfId="1699" priority="2176" operator="equal">
      <formula>"O"</formula>
    </cfRule>
    <cfRule type="cellIs" dxfId="1698" priority="2177" operator="equal">
      <formula>0</formula>
    </cfRule>
  </conditionalFormatting>
  <conditionalFormatting sqref="ZU23">
    <cfRule type="cellIs" dxfId="1697" priority="2174" operator="equal">
      <formula>"/"</formula>
    </cfRule>
  </conditionalFormatting>
  <conditionalFormatting sqref="ZU23">
    <cfRule type="cellIs" dxfId="1696" priority="2173" operator="equal">
      <formula>"["</formula>
    </cfRule>
  </conditionalFormatting>
  <conditionalFormatting sqref="ZU23">
    <cfRule type="cellIs" dxfId="1695" priority="2171" operator="equal">
      <formula>"."</formula>
    </cfRule>
    <cfRule type="cellIs" priority="2172" operator="equal">
      <formula>"."</formula>
    </cfRule>
  </conditionalFormatting>
  <conditionalFormatting sqref="ZU9">
    <cfRule type="cellIs" dxfId="1694" priority="2168" operator="equal">
      <formula>"V"</formula>
    </cfRule>
    <cfRule type="cellIs" dxfId="1693" priority="2169" operator="equal">
      <formula>"O"</formula>
    </cfRule>
    <cfRule type="cellIs" dxfId="1692" priority="2170" operator="equal">
      <formula>0</formula>
    </cfRule>
  </conditionalFormatting>
  <conditionalFormatting sqref="ZU9">
    <cfRule type="cellIs" dxfId="1691" priority="2167" operator="equal">
      <formula>"/"</formula>
    </cfRule>
  </conditionalFormatting>
  <conditionalFormatting sqref="ZU9">
    <cfRule type="cellIs" dxfId="1690" priority="2166" operator="equal">
      <formula>"["</formula>
    </cfRule>
  </conditionalFormatting>
  <conditionalFormatting sqref="ZU9">
    <cfRule type="cellIs" dxfId="1689" priority="2164" operator="equal">
      <formula>"."</formula>
    </cfRule>
    <cfRule type="cellIs" priority="2165" operator="equal">
      <formula>"."</formula>
    </cfRule>
  </conditionalFormatting>
  <conditionalFormatting sqref="ZU12">
    <cfRule type="cellIs" dxfId="1688" priority="2161" operator="equal">
      <formula>"V"</formula>
    </cfRule>
    <cfRule type="cellIs" dxfId="1687" priority="2162" operator="equal">
      <formula>"O"</formula>
    </cfRule>
    <cfRule type="cellIs" dxfId="1686" priority="2163" operator="equal">
      <formula>0</formula>
    </cfRule>
  </conditionalFormatting>
  <conditionalFormatting sqref="ZU12">
    <cfRule type="cellIs" dxfId="1685" priority="2160" operator="equal">
      <formula>"/"</formula>
    </cfRule>
  </conditionalFormatting>
  <conditionalFormatting sqref="ZU12">
    <cfRule type="cellIs" dxfId="1684" priority="2159" operator="equal">
      <formula>"["</formula>
    </cfRule>
  </conditionalFormatting>
  <conditionalFormatting sqref="ZU12">
    <cfRule type="cellIs" dxfId="1683" priority="2157" operator="equal">
      <formula>"."</formula>
    </cfRule>
    <cfRule type="cellIs" priority="2158" operator="equal">
      <formula>"."</formula>
    </cfRule>
  </conditionalFormatting>
  <conditionalFormatting sqref="ZU28">
    <cfRule type="cellIs" dxfId="1682" priority="2154" operator="equal">
      <formula>"V"</formula>
    </cfRule>
    <cfRule type="cellIs" dxfId="1681" priority="2155" operator="equal">
      <formula>"O"</formula>
    </cfRule>
    <cfRule type="cellIs" dxfId="1680" priority="2156" operator="equal">
      <formula>0</formula>
    </cfRule>
  </conditionalFormatting>
  <conditionalFormatting sqref="ZU28">
    <cfRule type="cellIs" dxfId="1679" priority="2153" operator="equal">
      <formula>"/"</formula>
    </cfRule>
  </conditionalFormatting>
  <conditionalFormatting sqref="ZU28">
    <cfRule type="cellIs" dxfId="1678" priority="2152" operator="equal">
      <formula>"["</formula>
    </cfRule>
  </conditionalFormatting>
  <conditionalFormatting sqref="ZU28">
    <cfRule type="cellIs" dxfId="1677" priority="2150" operator="equal">
      <formula>"."</formula>
    </cfRule>
    <cfRule type="cellIs" priority="2151" operator="equal">
      <formula>"."</formula>
    </cfRule>
  </conditionalFormatting>
  <conditionalFormatting sqref="ZU20">
    <cfRule type="cellIs" dxfId="1676" priority="2147" operator="equal">
      <formula>"V"</formula>
    </cfRule>
    <cfRule type="cellIs" dxfId="1675" priority="2148" operator="equal">
      <formula>"O"</formula>
    </cfRule>
    <cfRule type="cellIs" dxfId="1674" priority="2149" operator="equal">
      <formula>0</formula>
    </cfRule>
  </conditionalFormatting>
  <conditionalFormatting sqref="ZU20">
    <cfRule type="cellIs" dxfId="1673" priority="2146" operator="equal">
      <formula>"/"</formula>
    </cfRule>
  </conditionalFormatting>
  <conditionalFormatting sqref="ZU20">
    <cfRule type="cellIs" dxfId="1672" priority="2145" operator="equal">
      <formula>"["</formula>
    </cfRule>
  </conditionalFormatting>
  <conditionalFormatting sqref="ZU20">
    <cfRule type="cellIs" dxfId="1671" priority="2143" operator="equal">
      <formula>"."</formula>
    </cfRule>
    <cfRule type="cellIs" priority="2144" operator="equal">
      <formula>"."</formula>
    </cfRule>
  </conditionalFormatting>
  <conditionalFormatting sqref="ZU33">
    <cfRule type="cellIs" dxfId="1670" priority="2140" operator="equal">
      <formula>"V"</formula>
    </cfRule>
    <cfRule type="cellIs" dxfId="1669" priority="2141" operator="equal">
      <formula>"O"</formula>
    </cfRule>
    <cfRule type="cellIs" dxfId="1668" priority="2142" operator="equal">
      <formula>0</formula>
    </cfRule>
  </conditionalFormatting>
  <conditionalFormatting sqref="ZU33">
    <cfRule type="cellIs" dxfId="1667" priority="2139" operator="equal">
      <formula>"/"</formula>
    </cfRule>
  </conditionalFormatting>
  <conditionalFormatting sqref="ZU33">
    <cfRule type="cellIs" dxfId="1666" priority="2138" operator="equal">
      <formula>"["</formula>
    </cfRule>
  </conditionalFormatting>
  <conditionalFormatting sqref="ZU33">
    <cfRule type="cellIs" dxfId="1665" priority="2136" operator="equal">
      <formula>"."</formula>
    </cfRule>
    <cfRule type="cellIs" priority="2137" operator="equal">
      <formula>"."</formula>
    </cfRule>
  </conditionalFormatting>
  <conditionalFormatting sqref="ZU26">
    <cfRule type="cellIs" dxfId="1664" priority="2133" operator="equal">
      <formula>"V"</formula>
    </cfRule>
    <cfRule type="cellIs" dxfId="1663" priority="2134" operator="equal">
      <formula>"O"</formula>
    </cfRule>
    <cfRule type="cellIs" dxfId="1662" priority="2135" operator="equal">
      <formula>0</formula>
    </cfRule>
  </conditionalFormatting>
  <conditionalFormatting sqref="ZU26">
    <cfRule type="cellIs" dxfId="1661" priority="2132" operator="equal">
      <formula>"/"</formula>
    </cfRule>
  </conditionalFormatting>
  <conditionalFormatting sqref="ZU26">
    <cfRule type="cellIs" dxfId="1660" priority="2131" operator="equal">
      <formula>"["</formula>
    </cfRule>
  </conditionalFormatting>
  <conditionalFormatting sqref="ZU26">
    <cfRule type="cellIs" dxfId="1659" priority="2129" operator="equal">
      <formula>"."</formula>
    </cfRule>
    <cfRule type="cellIs" priority="2130" operator="equal">
      <formula>"."</formula>
    </cfRule>
  </conditionalFormatting>
  <conditionalFormatting sqref="ZU27">
    <cfRule type="cellIs" dxfId="1658" priority="2126" operator="equal">
      <formula>"V"</formula>
    </cfRule>
    <cfRule type="cellIs" dxfId="1657" priority="2127" operator="equal">
      <formula>"O"</formula>
    </cfRule>
    <cfRule type="cellIs" dxfId="1656" priority="2128" operator="equal">
      <formula>0</formula>
    </cfRule>
  </conditionalFormatting>
  <conditionalFormatting sqref="ZU27">
    <cfRule type="cellIs" dxfId="1655" priority="2125" operator="equal">
      <formula>"/"</formula>
    </cfRule>
  </conditionalFormatting>
  <conditionalFormatting sqref="ZU27">
    <cfRule type="cellIs" dxfId="1654" priority="2124" operator="equal">
      <formula>"["</formula>
    </cfRule>
  </conditionalFormatting>
  <conditionalFormatting sqref="ZU27">
    <cfRule type="cellIs" dxfId="1653" priority="2122" operator="equal">
      <formula>"."</formula>
    </cfRule>
    <cfRule type="cellIs" priority="2123" operator="equal">
      <formula>"."</formula>
    </cfRule>
  </conditionalFormatting>
  <conditionalFormatting sqref="ZU3">
    <cfRule type="cellIs" dxfId="1652" priority="2119" operator="equal">
      <formula>"V"</formula>
    </cfRule>
    <cfRule type="cellIs" dxfId="1651" priority="2120" operator="equal">
      <formula>"O"</formula>
    </cfRule>
    <cfRule type="cellIs" dxfId="1650" priority="2121" operator="equal">
      <formula>0</formula>
    </cfRule>
  </conditionalFormatting>
  <conditionalFormatting sqref="ZU3">
    <cfRule type="cellIs" dxfId="1649" priority="2118" operator="equal">
      <formula>"/"</formula>
    </cfRule>
  </conditionalFormatting>
  <conditionalFormatting sqref="ZU3">
    <cfRule type="cellIs" dxfId="1648" priority="2117" operator="equal">
      <formula>"["</formula>
    </cfRule>
  </conditionalFormatting>
  <conditionalFormatting sqref="ZU3">
    <cfRule type="cellIs" dxfId="1647" priority="2115" operator="equal">
      <formula>"."</formula>
    </cfRule>
    <cfRule type="cellIs" priority="2116" operator="equal">
      <formula>"."</formula>
    </cfRule>
  </conditionalFormatting>
  <conditionalFormatting sqref="ZU31">
    <cfRule type="cellIs" dxfId="1646" priority="2112" operator="equal">
      <formula>"V"</formula>
    </cfRule>
    <cfRule type="cellIs" dxfId="1645" priority="2113" operator="equal">
      <formula>"O"</formula>
    </cfRule>
    <cfRule type="cellIs" dxfId="1644" priority="2114" operator="equal">
      <formula>0</formula>
    </cfRule>
  </conditionalFormatting>
  <conditionalFormatting sqref="ZU31">
    <cfRule type="cellIs" dxfId="1643" priority="2111" operator="equal">
      <formula>"/"</formula>
    </cfRule>
  </conditionalFormatting>
  <conditionalFormatting sqref="ZU31">
    <cfRule type="cellIs" dxfId="1642" priority="2110" operator="equal">
      <formula>"["</formula>
    </cfRule>
  </conditionalFormatting>
  <conditionalFormatting sqref="ZU31">
    <cfRule type="cellIs" dxfId="1641" priority="2108" operator="equal">
      <formula>"."</formula>
    </cfRule>
    <cfRule type="cellIs" priority="2109" operator="equal">
      <formula>"."</formula>
    </cfRule>
  </conditionalFormatting>
  <conditionalFormatting sqref="ZU32">
    <cfRule type="cellIs" dxfId="1640" priority="2105" operator="equal">
      <formula>"V"</formula>
    </cfRule>
    <cfRule type="cellIs" dxfId="1639" priority="2106" operator="equal">
      <formula>"O"</formula>
    </cfRule>
    <cfRule type="cellIs" dxfId="1638" priority="2107" operator="equal">
      <formula>0</formula>
    </cfRule>
  </conditionalFormatting>
  <conditionalFormatting sqref="ZU32">
    <cfRule type="cellIs" dxfId="1637" priority="2104" operator="equal">
      <formula>"/"</formula>
    </cfRule>
  </conditionalFormatting>
  <conditionalFormatting sqref="ZU32">
    <cfRule type="cellIs" dxfId="1636" priority="2103" operator="equal">
      <formula>"["</formula>
    </cfRule>
  </conditionalFormatting>
  <conditionalFormatting sqref="ZU32">
    <cfRule type="cellIs" dxfId="1635" priority="2101" operator="equal">
      <formula>"."</formula>
    </cfRule>
    <cfRule type="cellIs" priority="2102" operator="equal">
      <formula>"."</formula>
    </cfRule>
  </conditionalFormatting>
  <conditionalFormatting sqref="ZU38">
    <cfRule type="cellIs" dxfId="1634" priority="2098" operator="equal">
      <formula>"V"</formula>
    </cfRule>
    <cfRule type="cellIs" dxfId="1633" priority="2099" operator="equal">
      <formula>"O"</formula>
    </cfRule>
    <cfRule type="cellIs" dxfId="1632" priority="2100" operator="equal">
      <formula>0</formula>
    </cfRule>
  </conditionalFormatting>
  <conditionalFormatting sqref="ZU38">
    <cfRule type="cellIs" dxfId="1631" priority="2097" operator="equal">
      <formula>"/"</formula>
    </cfRule>
  </conditionalFormatting>
  <conditionalFormatting sqref="ZU38">
    <cfRule type="cellIs" dxfId="1630" priority="2096" operator="equal">
      <formula>"["</formula>
    </cfRule>
  </conditionalFormatting>
  <conditionalFormatting sqref="ZU38">
    <cfRule type="cellIs" dxfId="1629" priority="2094" operator="equal">
      <formula>"."</formula>
    </cfRule>
    <cfRule type="cellIs" priority="2095" operator="equal">
      <formula>"."</formula>
    </cfRule>
  </conditionalFormatting>
  <conditionalFormatting sqref="ZU49">
    <cfRule type="cellIs" dxfId="1628" priority="2091" operator="equal">
      <formula>"V"</formula>
    </cfRule>
    <cfRule type="cellIs" dxfId="1627" priority="2092" operator="equal">
      <formula>"O"</formula>
    </cfRule>
    <cfRule type="cellIs" dxfId="1626" priority="2093" operator="equal">
      <formula>0</formula>
    </cfRule>
  </conditionalFormatting>
  <conditionalFormatting sqref="ZU49">
    <cfRule type="cellIs" dxfId="1625" priority="2090" operator="equal">
      <formula>"/"</formula>
    </cfRule>
  </conditionalFormatting>
  <conditionalFormatting sqref="ZU49">
    <cfRule type="cellIs" dxfId="1624" priority="2089" operator="equal">
      <formula>"["</formula>
    </cfRule>
  </conditionalFormatting>
  <conditionalFormatting sqref="ZU49">
    <cfRule type="cellIs" dxfId="1623" priority="2087" operator="equal">
      <formula>"."</formula>
    </cfRule>
    <cfRule type="cellIs" priority="2088" operator="equal">
      <formula>"."</formula>
    </cfRule>
  </conditionalFormatting>
  <conditionalFormatting sqref="ZU29">
    <cfRule type="cellIs" dxfId="1622" priority="2084" operator="equal">
      <formula>"V"</formula>
    </cfRule>
    <cfRule type="cellIs" dxfId="1621" priority="2085" operator="equal">
      <formula>"O"</formula>
    </cfRule>
    <cfRule type="cellIs" dxfId="1620" priority="2086" operator="equal">
      <formula>0</formula>
    </cfRule>
  </conditionalFormatting>
  <conditionalFormatting sqref="ZU29">
    <cfRule type="cellIs" dxfId="1619" priority="2083" operator="equal">
      <formula>"/"</formula>
    </cfRule>
  </conditionalFormatting>
  <conditionalFormatting sqref="ZU29">
    <cfRule type="cellIs" dxfId="1618" priority="2082" operator="equal">
      <formula>"["</formula>
    </cfRule>
  </conditionalFormatting>
  <conditionalFormatting sqref="ZU29">
    <cfRule type="cellIs" dxfId="1617" priority="2080" operator="equal">
      <formula>"."</formula>
    </cfRule>
    <cfRule type="cellIs" priority="2081" operator="equal">
      <formula>"."</formula>
    </cfRule>
  </conditionalFormatting>
  <conditionalFormatting sqref="ZU39">
    <cfRule type="cellIs" dxfId="1616" priority="2077" operator="equal">
      <formula>"V"</formula>
    </cfRule>
    <cfRule type="cellIs" dxfId="1615" priority="2078" operator="equal">
      <formula>"O"</formula>
    </cfRule>
    <cfRule type="cellIs" dxfId="1614" priority="2079" operator="equal">
      <formula>0</formula>
    </cfRule>
  </conditionalFormatting>
  <conditionalFormatting sqref="ZU39">
    <cfRule type="cellIs" dxfId="1613" priority="2076" operator="equal">
      <formula>"/"</formula>
    </cfRule>
  </conditionalFormatting>
  <conditionalFormatting sqref="ZU39">
    <cfRule type="cellIs" dxfId="1612" priority="2075" operator="equal">
      <formula>"["</formula>
    </cfRule>
  </conditionalFormatting>
  <conditionalFormatting sqref="ZU39">
    <cfRule type="cellIs" dxfId="1611" priority="2073" operator="equal">
      <formula>"."</formula>
    </cfRule>
    <cfRule type="cellIs" priority="2074" operator="equal">
      <formula>"."</formula>
    </cfRule>
  </conditionalFormatting>
  <conditionalFormatting sqref="ZU17">
    <cfRule type="cellIs" dxfId="1610" priority="2070" operator="equal">
      <formula>"V"</formula>
    </cfRule>
    <cfRule type="cellIs" dxfId="1609" priority="2071" operator="equal">
      <formula>"O"</formula>
    </cfRule>
    <cfRule type="cellIs" dxfId="1608" priority="2072" operator="equal">
      <formula>0</formula>
    </cfRule>
  </conditionalFormatting>
  <conditionalFormatting sqref="ZU17">
    <cfRule type="cellIs" dxfId="1607" priority="2069" operator="equal">
      <formula>"/"</formula>
    </cfRule>
  </conditionalFormatting>
  <conditionalFormatting sqref="ZU17">
    <cfRule type="cellIs" dxfId="1606" priority="2068" operator="equal">
      <formula>"["</formula>
    </cfRule>
  </conditionalFormatting>
  <conditionalFormatting sqref="ZU17">
    <cfRule type="cellIs" dxfId="1605" priority="2066" operator="equal">
      <formula>"."</formula>
    </cfRule>
    <cfRule type="cellIs" priority="2067" operator="equal">
      <formula>"."</formula>
    </cfRule>
  </conditionalFormatting>
  <conditionalFormatting sqref="ZU25">
    <cfRule type="cellIs" dxfId="1604" priority="2063" operator="equal">
      <formula>"V"</formula>
    </cfRule>
    <cfRule type="cellIs" dxfId="1603" priority="2064" operator="equal">
      <formula>"O"</formula>
    </cfRule>
    <cfRule type="cellIs" dxfId="1602" priority="2065" operator="equal">
      <formula>0</formula>
    </cfRule>
  </conditionalFormatting>
  <conditionalFormatting sqref="ZU25">
    <cfRule type="cellIs" dxfId="1601" priority="2062" operator="equal">
      <formula>"/"</formula>
    </cfRule>
  </conditionalFormatting>
  <conditionalFormatting sqref="ZU25">
    <cfRule type="cellIs" dxfId="1600" priority="2061" operator="equal">
      <formula>"["</formula>
    </cfRule>
  </conditionalFormatting>
  <conditionalFormatting sqref="ZU25">
    <cfRule type="cellIs" dxfId="1599" priority="2059" operator="equal">
      <formula>"."</formula>
    </cfRule>
    <cfRule type="cellIs" priority="2060" operator="equal">
      <formula>"."</formula>
    </cfRule>
  </conditionalFormatting>
  <conditionalFormatting sqref="ZU8">
    <cfRule type="cellIs" dxfId="1598" priority="2056" operator="equal">
      <formula>"V"</formula>
    </cfRule>
    <cfRule type="cellIs" dxfId="1597" priority="2057" operator="equal">
      <formula>"O"</formula>
    </cfRule>
    <cfRule type="cellIs" dxfId="1596" priority="2058" operator="equal">
      <formula>0</formula>
    </cfRule>
  </conditionalFormatting>
  <conditionalFormatting sqref="ZU8">
    <cfRule type="cellIs" dxfId="1595" priority="2055" operator="equal">
      <formula>"/"</formula>
    </cfRule>
  </conditionalFormatting>
  <conditionalFormatting sqref="ZU8">
    <cfRule type="cellIs" dxfId="1594" priority="2054" operator="equal">
      <formula>"["</formula>
    </cfRule>
  </conditionalFormatting>
  <conditionalFormatting sqref="ZU8">
    <cfRule type="cellIs" dxfId="1593" priority="2052" operator="equal">
      <formula>"."</formula>
    </cfRule>
    <cfRule type="cellIs" priority="2053" operator="equal">
      <formula>"."</formula>
    </cfRule>
  </conditionalFormatting>
  <conditionalFormatting sqref="ZU47">
    <cfRule type="cellIs" dxfId="1592" priority="2049" operator="equal">
      <formula>"V"</formula>
    </cfRule>
    <cfRule type="cellIs" dxfId="1591" priority="2050" operator="equal">
      <formula>"O"</formula>
    </cfRule>
    <cfRule type="cellIs" dxfId="1590" priority="2051" operator="equal">
      <formula>0</formula>
    </cfRule>
  </conditionalFormatting>
  <conditionalFormatting sqref="ZU47">
    <cfRule type="cellIs" dxfId="1589" priority="2048" operator="equal">
      <formula>"/"</formula>
    </cfRule>
  </conditionalFormatting>
  <conditionalFormatting sqref="ZU47">
    <cfRule type="cellIs" dxfId="1588" priority="2047" operator="equal">
      <formula>"["</formula>
    </cfRule>
  </conditionalFormatting>
  <conditionalFormatting sqref="ZU47">
    <cfRule type="cellIs" dxfId="1587" priority="2045" operator="equal">
      <formula>"."</formula>
    </cfRule>
    <cfRule type="cellIs" priority="2046" operator="equal">
      <formula>"."</formula>
    </cfRule>
  </conditionalFormatting>
  <conditionalFormatting sqref="ZU42">
    <cfRule type="cellIs" dxfId="1586" priority="2042" operator="equal">
      <formula>"V"</formula>
    </cfRule>
    <cfRule type="cellIs" dxfId="1585" priority="2043" operator="equal">
      <formula>"O"</formula>
    </cfRule>
    <cfRule type="cellIs" dxfId="1584" priority="2044" operator="equal">
      <formula>0</formula>
    </cfRule>
  </conditionalFormatting>
  <conditionalFormatting sqref="ZU42">
    <cfRule type="cellIs" dxfId="1583" priority="2041" operator="equal">
      <formula>"/"</formula>
    </cfRule>
  </conditionalFormatting>
  <conditionalFormatting sqref="ZU42">
    <cfRule type="cellIs" dxfId="1582" priority="2040" operator="equal">
      <formula>"["</formula>
    </cfRule>
  </conditionalFormatting>
  <conditionalFormatting sqref="ZU42">
    <cfRule type="cellIs" dxfId="1581" priority="2038" operator="equal">
      <formula>"."</formula>
    </cfRule>
    <cfRule type="cellIs" priority="2039" operator="equal">
      <formula>"."</formula>
    </cfRule>
  </conditionalFormatting>
  <conditionalFormatting sqref="ZU6">
    <cfRule type="cellIs" dxfId="1580" priority="2035" operator="equal">
      <formula>"V"</formula>
    </cfRule>
    <cfRule type="cellIs" dxfId="1579" priority="2036" operator="equal">
      <formula>"O"</formula>
    </cfRule>
    <cfRule type="cellIs" dxfId="1578" priority="2037" operator="equal">
      <formula>0</formula>
    </cfRule>
  </conditionalFormatting>
  <conditionalFormatting sqref="ZU6">
    <cfRule type="cellIs" dxfId="1577" priority="2034" operator="equal">
      <formula>"/"</formula>
    </cfRule>
  </conditionalFormatting>
  <conditionalFormatting sqref="ZU6">
    <cfRule type="cellIs" dxfId="1576" priority="2033" operator="equal">
      <formula>"["</formula>
    </cfRule>
  </conditionalFormatting>
  <conditionalFormatting sqref="ZU6">
    <cfRule type="cellIs" dxfId="1575" priority="2031" operator="equal">
      <formula>"."</formula>
    </cfRule>
    <cfRule type="cellIs" priority="2032" operator="equal">
      <formula>"."</formula>
    </cfRule>
  </conditionalFormatting>
  <conditionalFormatting sqref="ZU15">
    <cfRule type="cellIs" dxfId="1574" priority="2021" operator="equal">
      <formula>"V"</formula>
    </cfRule>
    <cfRule type="cellIs" dxfId="1573" priority="2022" operator="equal">
      <formula>"O"</formula>
    </cfRule>
    <cfRule type="cellIs" dxfId="1572" priority="2023" operator="equal">
      <formula>0</formula>
    </cfRule>
  </conditionalFormatting>
  <conditionalFormatting sqref="ZU15">
    <cfRule type="cellIs" dxfId="1571" priority="2020" operator="equal">
      <formula>"/"</formula>
    </cfRule>
  </conditionalFormatting>
  <conditionalFormatting sqref="ZU15">
    <cfRule type="cellIs" dxfId="1570" priority="2019" operator="equal">
      <formula>"["</formula>
    </cfRule>
  </conditionalFormatting>
  <conditionalFormatting sqref="ZU15">
    <cfRule type="cellIs" dxfId="1569" priority="2017" operator="equal">
      <formula>"."</formula>
    </cfRule>
    <cfRule type="cellIs" priority="2018" operator="equal">
      <formula>"."</formula>
    </cfRule>
  </conditionalFormatting>
  <conditionalFormatting sqref="ZU44">
    <cfRule type="cellIs" dxfId="1568" priority="2014" operator="equal">
      <formula>"V"</formula>
    </cfRule>
    <cfRule type="cellIs" dxfId="1567" priority="2015" operator="equal">
      <formula>"O"</formula>
    </cfRule>
    <cfRule type="cellIs" dxfId="1566" priority="2016" operator="equal">
      <formula>0</formula>
    </cfRule>
  </conditionalFormatting>
  <conditionalFormatting sqref="ZU44">
    <cfRule type="cellIs" dxfId="1565" priority="2013" operator="equal">
      <formula>"/"</formula>
    </cfRule>
  </conditionalFormatting>
  <conditionalFormatting sqref="ZU44">
    <cfRule type="cellIs" dxfId="1564" priority="2012" operator="equal">
      <formula>"["</formula>
    </cfRule>
  </conditionalFormatting>
  <conditionalFormatting sqref="ZU44">
    <cfRule type="cellIs" dxfId="1563" priority="2010" operator="equal">
      <formula>"."</formula>
    </cfRule>
    <cfRule type="cellIs" priority="2011" operator="equal">
      <formula>"."</formula>
    </cfRule>
  </conditionalFormatting>
  <conditionalFormatting sqref="ZU13">
    <cfRule type="cellIs" dxfId="1562" priority="2007" operator="equal">
      <formula>"V"</formula>
    </cfRule>
    <cfRule type="cellIs" dxfId="1561" priority="2008" operator="equal">
      <formula>"O"</formula>
    </cfRule>
    <cfRule type="cellIs" dxfId="1560" priority="2009" operator="equal">
      <formula>0</formula>
    </cfRule>
  </conditionalFormatting>
  <conditionalFormatting sqref="ZU13">
    <cfRule type="cellIs" dxfId="1559" priority="2006" operator="equal">
      <formula>"/"</formula>
    </cfRule>
  </conditionalFormatting>
  <conditionalFormatting sqref="ZU13">
    <cfRule type="cellIs" dxfId="1558" priority="2005" operator="equal">
      <formula>"["</formula>
    </cfRule>
  </conditionalFormatting>
  <conditionalFormatting sqref="ZU13">
    <cfRule type="cellIs" dxfId="1557" priority="2003" operator="equal">
      <formula>"."</formula>
    </cfRule>
    <cfRule type="cellIs" priority="2004" operator="equal">
      <formula>"."</formula>
    </cfRule>
  </conditionalFormatting>
  <conditionalFormatting sqref="ZU41">
    <cfRule type="cellIs" dxfId="1556" priority="2000" operator="equal">
      <formula>"V"</formula>
    </cfRule>
    <cfRule type="cellIs" dxfId="1555" priority="2001" operator="equal">
      <formula>"O"</formula>
    </cfRule>
    <cfRule type="cellIs" dxfId="1554" priority="2002" operator="equal">
      <formula>0</formula>
    </cfRule>
  </conditionalFormatting>
  <conditionalFormatting sqref="ZU41">
    <cfRule type="cellIs" dxfId="1553" priority="1999" operator="equal">
      <formula>"/"</formula>
    </cfRule>
  </conditionalFormatting>
  <conditionalFormatting sqref="ZU41">
    <cfRule type="cellIs" dxfId="1552" priority="1998" operator="equal">
      <formula>"["</formula>
    </cfRule>
  </conditionalFormatting>
  <conditionalFormatting sqref="ZU41">
    <cfRule type="cellIs" dxfId="1551" priority="1996" operator="equal">
      <formula>"."</formula>
    </cfRule>
    <cfRule type="cellIs" priority="1997" operator="equal">
      <formula>"."</formula>
    </cfRule>
  </conditionalFormatting>
  <conditionalFormatting sqref="ZU48">
    <cfRule type="cellIs" dxfId="1550" priority="1993" operator="equal">
      <formula>"V"</formula>
    </cfRule>
    <cfRule type="cellIs" dxfId="1549" priority="1994" operator="equal">
      <formula>"O"</formula>
    </cfRule>
    <cfRule type="cellIs" dxfId="1548" priority="1995" operator="equal">
      <formula>0</formula>
    </cfRule>
  </conditionalFormatting>
  <conditionalFormatting sqref="ZU48">
    <cfRule type="cellIs" dxfId="1547" priority="1992" operator="equal">
      <formula>"/"</formula>
    </cfRule>
  </conditionalFormatting>
  <conditionalFormatting sqref="ZU48">
    <cfRule type="cellIs" dxfId="1546" priority="1991" operator="equal">
      <formula>"["</formula>
    </cfRule>
  </conditionalFormatting>
  <conditionalFormatting sqref="ZU48">
    <cfRule type="cellIs" dxfId="1545" priority="1989" operator="equal">
      <formula>"."</formula>
    </cfRule>
    <cfRule type="cellIs" priority="1990" operator="equal">
      <formula>"."</formula>
    </cfRule>
  </conditionalFormatting>
  <conditionalFormatting sqref="ZU35">
    <cfRule type="cellIs" dxfId="1544" priority="1979" operator="equal">
      <formula>"V"</formula>
    </cfRule>
    <cfRule type="cellIs" dxfId="1543" priority="1980" operator="equal">
      <formula>"O"</formula>
    </cfRule>
    <cfRule type="cellIs" dxfId="1542" priority="1981" operator="equal">
      <formula>0</formula>
    </cfRule>
  </conditionalFormatting>
  <conditionalFormatting sqref="ZU35">
    <cfRule type="cellIs" dxfId="1541" priority="1978" operator="equal">
      <formula>"/"</formula>
    </cfRule>
  </conditionalFormatting>
  <conditionalFormatting sqref="ZU35">
    <cfRule type="cellIs" dxfId="1540" priority="1977" operator="equal">
      <formula>"["</formula>
    </cfRule>
  </conditionalFormatting>
  <conditionalFormatting sqref="ZU35">
    <cfRule type="cellIs" dxfId="1539" priority="1975" operator="equal">
      <formula>"."</formula>
    </cfRule>
    <cfRule type="cellIs" priority="1976" operator="equal">
      <formula>"."</formula>
    </cfRule>
  </conditionalFormatting>
  <conditionalFormatting sqref="ZU21">
    <cfRule type="cellIs" dxfId="1538" priority="1972" operator="equal">
      <formula>"V"</formula>
    </cfRule>
    <cfRule type="cellIs" dxfId="1537" priority="1973" operator="equal">
      <formula>"O"</formula>
    </cfRule>
    <cfRule type="cellIs" dxfId="1536" priority="1974" operator="equal">
      <formula>0</formula>
    </cfRule>
  </conditionalFormatting>
  <conditionalFormatting sqref="ZU21">
    <cfRule type="cellIs" dxfId="1535" priority="1971" operator="equal">
      <formula>"/"</formula>
    </cfRule>
  </conditionalFormatting>
  <conditionalFormatting sqref="ZU21">
    <cfRule type="cellIs" dxfId="1534" priority="1970" operator="equal">
      <formula>"["</formula>
    </cfRule>
  </conditionalFormatting>
  <conditionalFormatting sqref="ZU21">
    <cfRule type="cellIs" dxfId="1533" priority="1968" operator="equal">
      <formula>"."</formula>
    </cfRule>
    <cfRule type="cellIs" priority="1969" operator="equal">
      <formula>"."</formula>
    </cfRule>
  </conditionalFormatting>
  <conditionalFormatting sqref="ZU19">
    <cfRule type="cellIs" dxfId="1532" priority="1965" operator="equal">
      <formula>"V"</formula>
    </cfRule>
    <cfRule type="cellIs" dxfId="1531" priority="1966" operator="equal">
      <formula>"O"</formula>
    </cfRule>
    <cfRule type="cellIs" dxfId="1530" priority="1967" operator="equal">
      <formula>0</formula>
    </cfRule>
  </conditionalFormatting>
  <conditionalFormatting sqref="ZU19">
    <cfRule type="cellIs" dxfId="1529" priority="1964" operator="equal">
      <formula>"/"</formula>
    </cfRule>
  </conditionalFormatting>
  <conditionalFormatting sqref="ZU19">
    <cfRule type="cellIs" dxfId="1528" priority="1963" operator="equal">
      <formula>"["</formula>
    </cfRule>
  </conditionalFormatting>
  <conditionalFormatting sqref="ZU19">
    <cfRule type="cellIs" dxfId="1527" priority="1961" operator="equal">
      <formula>"."</formula>
    </cfRule>
    <cfRule type="cellIs" priority="1962" operator="equal">
      <formula>"."</formula>
    </cfRule>
  </conditionalFormatting>
  <conditionalFormatting sqref="ZU18">
    <cfRule type="cellIs" dxfId="1526" priority="1958" operator="equal">
      <formula>"V"</formula>
    </cfRule>
    <cfRule type="cellIs" dxfId="1525" priority="1959" operator="equal">
      <formula>"O"</formula>
    </cfRule>
    <cfRule type="cellIs" dxfId="1524" priority="1960" operator="equal">
      <formula>0</formula>
    </cfRule>
  </conditionalFormatting>
  <conditionalFormatting sqref="ZU18">
    <cfRule type="cellIs" dxfId="1523" priority="1957" operator="equal">
      <formula>"/"</formula>
    </cfRule>
  </conditionalFormatting>
  <conditionalFormatting sqref="ZU18">
    <cfRule type="cellIs" dxfId="1522" priority="1956" operator="equal">
      <formula>"["</formula>
    </cfRule>
  </conditionalFormatting>
  <conditionalFormatting sqref="ZU18">
    <cfRule type="cellIs" dxfId="1521" priority="1954" operator="equal">
      <formula>"."</formula>
    </cfRule>
    <cfRule type="cellIs" priority="1955" operator="equal">
      <formula>"."</formula>
    </cfRule>
  </conditionalFormatting>
  <conditionalFormatting sqref="ZU14">
    <cfRule type="cellIs" dxfId="1520" priority="1951" operator="equal">
      <formula>"V"</formula>
    </cfRule>
    <cfRule type="cellIs" dxfId="1519" priority="1952" operator="equal">
      <formula>"O"</formula>
    </cfRule>
    <cfRule type="cellIs" dxfId="1518" priority="1953" operator="equal">
      <formula>0</formula>
    </cfRule>
  </conditionalFormatting>
  <conditionalFormatting sqref="ZU14">
    <cfRule type="cellIs" dxfId="1517" priority="1950" operator="equal">
      <formula>"/"</formula>
    </cfRule>
  </conditionalFormatting>
  <conditionalFormatting sqref="ZU14">
    <cfRule type="cellIs" dxfId="1516" priority="1949" operator="equal">
      <formula>"["</formula>
    </cfRule>
  </conditionalFormatting>
  <conditionalFormatting sqref="ZU14">
    <cfRule type="cellIs" dxfId="1515" priority="1947" operator="equal">
      <formula>"."</formula>
    </cfRule>
    <cfRule type="cellIs" priority="1948" operator="equal">
      <formula>"."</formula>
    </cfRule>
  </conditionalFormatting>
  <conditionalFormatting sqref="ZU4">
    <cfRule type="cellIs" dxfId="1514" priority="1930" operator="equal">
      <formula>"V"</formula>
    </cfRule>
    <cfRule type="cellIs" dxfId="1513" priority="1931" operator="equal">
      <formula>"O"</formula>
    </cfRule>
    <cfRule type="cellIs" dxfId="1512" priority="1932" operator="equal">
      <formula>0</formula>
    </cfRule>
  </conditionalFormatting>
  <conditionalFormatting sqref="ZU4">
    <cfRule type="cellIs" dxfId="1511" priority="1929" operator="equal">
      <formula>"/"</formula>
    </cfRule>
  </conditionalFormatting>
  <conditionalFormatting sqref="ZU4">
    <cfRule type="cellIs" dxfId="1510" priority="1928" operator="equal">
      <formula>"["</formula>
    </cfRule>
  </conditionalFormatting>
  <conditionalFormatting sqref="ZU4">
    <cfRule type="cellIs" dxfId="1509" priority="1926" operator="equal">
      <formula>"."</formula>
    </cfRule>
    <cfRule type="cellIs" priority="1927" operator="equal">
      <formula>"."</formula>
    </cfRule>
  </conditionalFormatting>
  <conditionalFormatting sqref="ZU34">
    <cfRule type="cellIs" dxfId="1508" priority="1923" operator="equal">
      <formula>"V"</formula>
    </cfRule>
    <cfRule type="cellIs" dxfId="1507" priority="1924" operator="equal">
      <formula>"O"</formula>
    </cfRule>
    <cfRule type="cellIs" dxfId="1506" priority="1925" operator="equal">
      <formula>0</formula>
    </cfRule>
  </conditionalFormatting>
  <conditionalFormatting sqref="ZU34">
    <cfRule type="cellIs" dxfId="1505" priority="1922" operator="equal">
      <formula>"/"</formula>
    </cfRule>
  </conditionalFormatting>
  <conditionalFormatting sqref="ZU34">
    <cfRule type="cellIs" dxfId="1504" priority="1921" operator="equal">
      <formula>"["</formula>
    </cfRule>
  </conditionalFormatting>
  <conditionalFormatting sqref="ZU34">
    <cfRule type="cellIs" dxfId="1503" priority="1919" operator="equal">
      <formula>"."</formula>
    </cfRule>
    <cfRule type="cellIs" priority="1920" operator="equal">
      <formula>"."</formula>
    </cfRule>
  </conditionalFormatting>
  <conditionalFormatting sqref="ZU16">
    <cfRule type="cellIs" dxfId="1502" priority="1916" operator="equal">
      <formula>"V"</formula>
    </cfRule>
    <cfRule type="cellIs" dxfId="1501" priority="1917" operator="equal">
      <formula>"O"</formula>
    </cfRule>
    <cfRule type="cellIs" dxfId="1500" priority="1918" operator="equal">
      <formula>0</formula>
    </cfRule>
  </conditionalFormatting>
  <conditionalFormatting sqref="ZU16">
    <cfRule type="cellIs" dxfId="1499" priority="1915" operator="equal">
      <formula>"/"</formula>
    </cfRule>
  </conditionalFormatting>
  <conditionalFormatting sqref="ZU16">
    <cfRule type="cellIs" dxfId="1498" priority="1914" operator="equal">
      <formula>"["</formula>
    </cfRule>
  </conditionalFormatting>
  <conditionalFormatting sqref="ZU16">
    <cfRule type="cellIs" dxfId="1497" priority="1912" operator="equal">
      <formula>"."</formula>
    </cfRule>
    <cfRule type="cellIs" priority="1913" operator="equal">
      <formula>"."</formula>
    </cfRule>
  </conditionalFormatting>
  <conditionalFormatting sqref="ZU10">
    <cfRule type="cellIs" dxfId="1496" priority="1909" operator="equal">
      <formula>"V"</formula>
    </cfRule>
    <cfRule type="cellIs" dxfId="1495" priority="1910" operator="equal">
      <formula>"O"</formula>
    </cfRule>
    <cfRule type="cellIs" dxfId="1494" priority="1911" operator="equal">
      <formula>0</formula>
    </cfRule>
  </conditionalFormatting>
  <conditionalFormatting sqref="ZU10">
    <cfRule type="cellIs" dxfId="1493" priority="1908" operator="equal">
      <formula>"/"</formula>
    </cfRule>
  </conditionalFormatting>
  <conditionalFormatting sqref="ZU10">
    <cfRule type="cellIs" dxfId="1492" priority="1907" operator="equal">
      <formula>"["</formula>
    </cfRule>
  </conditionalFormatting>
  <conditionalFormatting sqref="ZU10">
    <cfRule type="cellIs" dxfId="1491" priority="1905" operator="equal">
      <formula>"."</formula>
    </cfRule>
    <cfRule type="cellIs" priority="1906" operator="equal">
      <formula>"."</formula>
    </cfRule>
  </conditionalFormatting>
  <conditionalFormatting sqref="ZU36">
    <cfRule type="cellIs" dxfId="1490" priority="1902" operator="equal">
      <formula>"V"</formula>
    </cfRule>
    <cfRule type="cellIs" dxfId="1489" priority="1903" operator="equal">
      <formula>"O"</formula>
    </cfRule>
    <cfRule type="cellIs" dxfId="1488" priority="1904" operator="equal">
      <formula>0</formula>
    </cfRule>
  </conditionalFormatting>
  <conditionalFormatting sqref="ZU36">
    <cfRule type="cellIs" dxfId="1487" priority="1901" operator="equal">
      <formula>"/"</formula>
    </cfRule>
  </conditionalFormatting>
  <conditionalFormatting sqref="ZU36">
    <cfRule type="cellIs" dxfId="1486" priority="1900" operator="equal">
      <formula>"["</formula>
    </cfRule>
  </conditionalFormatting>
  <conditionalFormatting sqref="ZU36">
    <cfRule type="cellIs" dxfId="1485" priority="1898" operator="equal">
      <formula>"."</formula>
    </cfRule>
    <cfRule type="cellIs" priority="1899" operator="equal">
      <formula>"."</formula>
    </cfRule>
  </conditionalFormatting>
  <conditionalFormatting sqref="ZU43">
    <cfRule type="cellIs" dxfId="1484" priority="1895" operator="equal">
      <formula>"V"</formula>
    </cfRule>
    <cfRule type="cellIs" dxfId="1483" priority="1896" operator="equal">
      <formula>"O"</formula>
    </cfRule>
    <cfRule type="cellIs" dxfId="1482" priority="1897" operator="equal">
      <formula>0</formula>
    </cfRule>
  </conditionalFormatting>
  <conditionalFormatting sqref="ZU43">
    <cfRule type="cellIs" dxfId="1481" priority="1894" operator="equal">
      <formula>"/"</formula>
    </cfRule>
  </conditionalFormatting>
  <conditionalFormatting sqref="ZU43">
    <cfRule type="cellIs" dxfId="1480" priority="1893" operator="equal">
      <formula>"["</formula>
    </cfRule>
  </conditionalFormatting>
  <conditionalFormatting sqref="ZU43">
    <cfRule type="cellIs" dxfId="1479" priority="1891" operator="equal">
      <formula>"."</formula>
    </cfRule>
    <cfRule type="cellIs" priority="1892" operator="equal">
      <formula>"."</formula>
    </cfRule>
  </conditionalFormatting>
  <conditionalFormatting sqref="ZK50:ZU50">
    <cfRule type="cellIs" dxfId="1478" priority="1888" operator="equal">
      <formula>"V"</formula>
    </cfRule>
    <cfRule type="cellIs" dxfId="1477" priority="1889" operator="equal">
      <formula>"O"</formula>
    </cfRule>
    <cfRule type="cellIs" dxfId="1476" priority="1890" operator="equal">
      <formula>0</formula>
    </cfRule>
  </conditionalFormatting>
  <conditionalFormatting sqref="ZK50:ZU50">
    <cfRule type="cellIs" dxfId="1475" priority="1887" operator="equal">
      <formula>"/"</formula>
    </cfRule>
  </conditionalFormatting>
  <conditionalFormatting sqref="ZK50:ZU50">
    <cfRule type="cellIs" dxfId="1474" priority="1886" operator="equal">
      <formula>"["</formula>
    </cfRule>
  </conditionalFormatting>
  <conditionalFormatting sqref="ZK50:ZU50">
    <cfRule type="cellIs" dxfId="1473" priority="1884" operator="equal">
      <formula>"."</formula>
    </cfRule>
    <cfRule type="cellIs" priority="1885" operator="equal">
      <formula>"."</formula>
    </cfRule>
  </conditionalFormatting>
  <conditionalFormatting sqref="ZV51:ZV62 ZV65:ZV77">
    <cfRule type="cellIs" dxfId="1472" priority="1881" operator="equal">
      <formula>"V"</formula>
    </cfRule>
    <cfRule type="cellIs" dxfId="1471" priority="1882" operator="equal">
      <formula>"O"</formula>
    </cfRule>
    <cfRule type="cellIs" dxfId="1470" priority="1883" operator="equal">
      <formula>0</formula>
    </cfRule>
  </conditionalFormatting>
  <conditionalFormatting sqref="ZV51:ZV62 ZV65:ZV77">
    <cfRule type="cellIs" dxfId="1469" priority="1880" operator="equal">
      <formula>"/"</formula>
    </cfRule>
  </conditionalFormatting>
  <conditionalFormatting sqref="ZV51:ZV62 ZV65:ZV77">
    <cfRule type="cellIs" dxfId="1468" priority="1879" operator="equal">
      <formula>"["</formula>
    </cfRule>
  </conditionalFormatting>
  <conditionalFormatting sqref="ZV51:ZV62 ZV65:ZV77">
    <cfRule type="cellIs" dxfId="1467" priority="1877" operator="equal">
      <formula>"."</formula>
    </cfRule>
    <cfRule type="cellIs" priority="1878" operator="equal">
      <formula>"."</formula>
    </cfRule>
  </conditionalFormatting>
  <conditionalFormatting sqref="ZV18">
    <cfRule type="cellIs" dxfId="1466" priority="1874" operator="equal">
      <formula>"V"</formula>
    </cfRule>
    <cfRule type="cellIs" dxfId="1465" priority="1875" operator="equal">
      <formula>"O"</formula>
    </cfRule>
    <cfRule type="cellIs" dxfId="1464" priority="1876" operator="equal">
      <formula>0</formula>
    </cfRule>
  </conditionalFormatting>
  <conditionalFormatting sqref="ZV18">
    <cfRule type="cellIs" dxfId="1463" priority="1873" operator="equal">
      <formula>"/"</formula>
    </cfRule>
  </conditionalFormatting>
  <conditionalFormatting sqref="ZV18">
    <cfRule type="cellIs" dxfId="1462" priority="1872" operator="equal">
      <formula>"["</formula>
    </cfRule>
  </conditionalFormatting>
  <conditionalFormatting sqref="ZV18">
    <cfRule type="cellIs" dxfId="1461" priority="1870" operator="equal">
      <formula>"."</formula>
    </cfRule>
    <cfRule type="cellIs" priority="1871" operator="equal">
      <formula>"."</formula>
    </cfRule>
  </conditionalFormatting>
  <conditionalFormatting sqref="ZV45">
    <cfRule type="cellIs" dxfId="1460" priority="1867" operator="equal">
      <formula>"V"</formula>
    </cfRule>
    <cfRule type="cellIs" dxfId="1459" priority="1868" operator="equal">
      <formula>"O"</formula>
    </cfRule>
    <cfRule type="cellIs" dxfId="1458" priority="1869" operator="equal">
      <formula>0</formula>
    </cfRule>
  </conditionalFormatting>
  <conditionalFormatting sqref="ZV45">
    <cfRule type="cellIs" dxfId="1457" priority="1866" operator="equal">
      <formula>"/"</formula>
    </cfRule>
  </conditionalFormatting>
  <conditionalFormatting sqref="ZV45">
    <cfRule type="cellIs" dxfId="1456" priority="1865" operator="equal">
      <formula>"["</formula>
    </cfRule>
  </conditionalFormatting>
  <conditionalFormatting sqref="ZV45">
    <cfRule type="cellIs" dxfId="1455" priority="1863" operator="equal">
      <formula>"."</formula>
    </cfRule>
    <cfRule type="cellIs" priority="1864" operator="equal">
      <formula>"."</formula>
    </cfRule>
  </conditionalFormatting>
  <conditionalFormatting sqref="ZV26">
    <cfRule type="cellIs" dxfId="1454" priority="1860" operator="equal">
      <formula>"V"</formula>
    </cfRule>
    <cfRule type="cellIs" dxfId="1453" priority="1861" operator="equal">
      <formula>"O"</formula>
    </cfRule>
    <cfRule type="cellIs" dxfId="1452" priority="1862" operator="equal">
      <formula>0</formula>
    </cfRule>
  </conditionalFormatting>
  <conditionalFormatting sqref="ZV26">
    <cfRule type="cellIs" dxfId="1451" priority="1859" operator="equal">
      <formula>"/"</formula>
    </cfRule>
  </conditionalFormatting>
  <conditionalFormatting sqref="ZV26">
    <cfRule type="cellIs" dxfId="1450" priority="1858" operator="equal">
      <formula>"["</formula>
    </cfRule>
  </conditionalFormatting>
  <conditionalFormatting sqref="ZV26">
    <cfRule type="cellIs" dxfId="1449" priority="1856" operator="equal">
      <formula>"."</formula>
    </cfRule>
    <cfRule type="cellIs" priority="1857" operator="equal">
      <formula>"."</formula>
    </cfRule>
  </conditionalFormatting>
  <conditionalFormatting sqref="ZV40">
    <cfRule type="cellIs" dxfId="1448" priority="1853" operator="equal">
      <formula>"V"</formula>
    </cfRule>
    <cfRule type="cellIs" dxfId="1447" priority="1854" operator="equal">
      <formula>"O"</formula>
    </cfRule>
    <cfRule type="cellIs" dxfId="1446" priority="1855" operator="equal">
      <formula>0</formula>
    </cfRule>
  </conditionalFormatting>
  <conditionalFormatting sqref="ZV40">
    <cfRule type="cellIs" dxfId="1445" priority="1852" operator="equal">
      <formula>"/"</formula>
    </cfRule>
  </conditionalFormatting>
  <conditionalFormatting sqref="ZV40">
    <cfRule type="cellIs" dxfId="1444" priority="1851" operator="equal">
      <formula>"["</formula>
    </cfRule>
  </conditionalFormatting>
  <conditionalFormatting sqref="ZV40">
    <cfRule type="cellIs" dxfId="1443" priority="1849" operator="equal">
      <formula>"."</formula>
    </cfRule>
    <cfRule type="cellIs" priority="1850" operator="equal">
      <formula>"."</formula>
    </cfRule>
  </conditionalFormatting>
  <conditionalFormatting sqref="ZV6">
    <cfRule type="cellIs" dxfId="1442" priority="1846" operator="equal">
      <formula>"V"</formula>
    </cfRule>
    <cfRule type="cellIs" dxfId="1441" priority="1847" operator="equal">
      <formula>"O"</formula>
    </cfRule>
    <cfRule type="cellIs" dxfId="1440" priority="1848" operator="equal">
      <formula>0</formula>
    </cfRule>
  </conditionalFormatting>
  <conditionalFormatting sqref="ZV6">
    <cfRule type="cellIs" dxfId="1439" priority="1845" operator="equal">
      <formula>"/"</formula>
    </cfRule>
  </conditionalFormatting>
  <conditionalFormatting sqref="ZV6">
    <cfRule type="cellIs" dxfId="1438" priority="1844" operator="equal">
      <formula>"["</formula>
    </cfRule>
  </conditionalFormatting>
  <conditionalFormatting sqref="ZV6">
    <cfRule type="cellIs" dxfId="1437" priority="1842" operator="equal">
      <formula>"."</formula>
    </cfRule>
    <cfRule type="cellIs" priority="1843" operator="equal">
      <formula>"."</formula>
    </cfRule>
  </conditionalFormatting>
  <conditionalFormatting sqref="ZV25">
    <cfRule type="cellIs" dxfId="1436" priority="1839" operator="equal">
      <formula>"V"</formula>
    </cfRule>
    <cfRule type="cellIs" dxfId="1435" priority="1840" operator="equal">
      <formula>"O"</formula>
    </cfRule>
    <cfRule type="cellIs" dxfId="1434" priority="1841" operator="equal">
      <formula>0</formula>
    </cfRule>
  </conditionalFormatting>
  <conditionalFormatting sqref="ZV25">
    <cfRule type="cellIs" dxfId="1433" priority="1838" operator="equal">
      <formula>"/"</formula>
    </cfRule>
  </conditionalFormatting>
  <conditionalFormatting sqref="ZV25">
    <cfRule type="cellIs" dxfId="1432" priority="1837" operator="equal">
      <formula>"["</formula>
    </cfRule>
  </conditionalFormatting>
  <conditionalFormatting sqref="ZV25">
    <cfRule type="cellIs" dxfId="1431" priority="1835" operator="equal">
      <formula>"."</formula>
    </cfRule>
    <cfRule type="cellIs" priority="1836" operator="equal">
      <formula>"."</formula>
    </cfRule>
  </conditionalFormatting>
  <conditionalFormatting sqref="ZV37">
    <cfRule type="cellIs" dxfId="1430" priority="1832" operator="equal">
      <formula>"V"</formula>
    </cfRule>
    <cfRule type="cellIs" dxfId="1429" priority="1833" operator="equal">
      <formula>"O"</formula>
    </cfRule>
    <cfRule type="cellIs" dxfId="1428" priority="1834" operator="equal">
      <formula>0</formula>
    </cfRule>
  </conditionalFormatting>
  <conditionalFormatting sqref="ZV37">
    <cfRule type="cellIs" dxfId="1427" priority="1831" operator="equal">
      <formula>"/"</formula>
    </cfRule>
  </conditionalFormatting>
  <conditionalFormatting sqref="ZV37">
    <cfRule type="cellIs" dxfId="1426" priority="1830" operator="equal">
      <formula>"["</formula>
    </cfRule>
  </conditionalFormatting>
  <conditionalFormatting sqref="ZV37">
    <cfRule type="cellIs" dxfId="1425" priority="1828" operator="equal">
      <formula>"."</formula>
    </cfRule>
    <cfRule type="cellIs" priority="1829" operator="equal">
      <formula>"."</formula>
    </cfRule>
  </conditionalFormatting>
  <conditionalFormatting sqref="ZV16">
    <cfRule type="cellIs" dxfId="1424" priority="1825" operator="equal">
      <formula>"V"</formula>
    </cfRule>
    <cfRule type="cellIs" dxfId="1423" priority="1826" operator="equal">
      <formula>"O"</formula>
    </cfRule>
    <cfRule type="cellIs" dxfId="1422" priority="1827" operator="equal">
      <formula>0</formula>
    </cfRule>
  </conditionalFormatting>
  <conditionalFormatting sqref="ZV16">
    <cfRule type="cellIs" dxfId="1421" priority="1824" operator="equal">
      <formula>"/"</formula>
    </cfRule>
  </conditionalFormatting>
  <conditionalFormatting sqref="ZV16">
    <cfRule type="cellIs" dxfId="1420" priority="1823" operator="equal">
      <formula>"["</formula>
    </cfRule>
  </conditionalFormatting>
  <conditionalFormatting sqref="ZV16">
    <cfRule type="cellIs" dxfId="1419" priority="1821" operator="equal">
      <formula>"."</formula>
    </cfRule>
    <cfRule type="cellIs" priority="1822" operator="equal">
      <formula>"."</formula>
    </cfRule>
  </conditionalFormatting>
  <conditionalFormatting sqref="ZV24">
    <cfRule type="cellIs" dxfId="1418" priority="1818" operator="equal">
      <formula>"V"</formula>
    </cfRule>
    <cfRule type="cellIs" dxfId="1417" priority="1819" operator="equal">
      <formula>"O"</formula>
    </cfRule>
    <cfRule type="cellIs" dxfId="1416" priority="1820" operator="equal">
      <formula>0</formula>
    </cfRule>
  </conditionalFormatting>
  <conditionalFormatting sqref="ZV24">
    <cfRule type="cellIs" dxfId="1415" priority="1817" operator="equal">
      <formula>"/"</formula>
    </cfRule>
  </conditionalFormatting>
  <conditionalFormatting sqref="ZV24">
    <cfRule type="cellIs" dxfId="1414" priority="1816" operator="equal">
      <formula>"["</formula>
    </cfRule>
  </conditionalFormatting>
  <conditionalFormatting sqref="ZV24">
    <cfRule type="cellIs" dxfId="1413" priority="1814" operator="equal">
      <formula>"."</formula>
    </cfRule>
    <cfRule type="cellIs" priority="1815" operator="equal">
      <formula>"."</formula>
    </cfRule>
  </conditionalFormatting>
  <conditionalFormatting sqref="ZV17">
    <cfRule type="cellIs" dxfId="1412" priority="1811" operator="equal">
      <formula>"V"</formula>
    </cfRule>
    <cfRule type="cellIs" dxfId="1411" priority="1812" operator="equal">
      <formula>"O"</formula>
    </cfRule>
    <cfRule type="cellIs" dxfId="1410" priority="1813" operator="equal">
      <formula>0</formula>
    </cfRule>
  </conditionalFormatting>
  <conditionalFormatting sqref="ZV17">
    <cfRule type="cellIs" dxfId="1409" priority="1810" operator="equal">
      <formula>"/"</formula>
    </cfRule>
  </conditionalFormatting>
  <conditionalFormatting sqref="ZV17">
    <cfRule type="cellIs" dxfId="1408" priority="1809" operator="equal">
      <formula>"["</formula>
    </cfRule>
  </conditionalFormatting>
  <conditionalFormatting sqref="ZV17">
    <cfRule type="cellIs" dxfId="1407" priority="1807" operator="equal">
      <formula>"."</formula>
    </cfRule>
    <cfRule type="cellIs" priority="1808" operator="equal">
      <formula>"."</formula>
    </cfRule>
  </conditionalFormatting>
  <conditionalFormatting sqref="ZV3">
    <cfRule type="cellIs" dxfId="1406" priority="1804" operator="equal">
      <formula>"V"</formula>
    </cfRule>
    <cfRule type="cellIs" dxfId="1405" priority="1805" operator="equal">
      <formula>"O"</formula>
    </cfRule>
    <cfRule type="cellIs" dxfId="1404" priority="1806" operator="equal">
      <formula>0</formula>
    </cfRule>
  </conditionalFormatting>
  <conditionalFormatting sqref="ZV3">
    <cfRule type="cellIs" dxfId="1403" priority="1803" operator="equal">
      <formula>"/"</formula>
    </cfRule>
  </conditionalFormatting>
  <conditionalFormatting sqref="ZV3">
    <cfRule type="cellIs" dxfId="1402" priority="1802" operator="equal">
      <formula>"["</formula>
    </cfRule>
  </conditionalFormatting>
  <conditionalFormatting sqref="ZV3">
    <cfRule type="cellIs" dxfId="1401" priority="1800" operator="equal">
      <formula>"."</formula>
    </cfRule>
    <cfRule type="cellIs" priority="1801" operator="equal">
      <formula>"."</formula>
    </cfRule>
  </conditionalFormatting>
  <conditionalFormatting sqref="ZV48">
    <cfRule type="cellIs" dxfId="1400" priority="1797" operator="equal">
      <formula>"V"</formula>
    </cfRule>
    <cfRule type="cellIs" dxfId="1399" priority="1798" operator="equal">
      <formula>"O"</formula>
    </cfRule>
    <cfRule type="cellIs" dxfId="1398" priority="1799" operator="equal">
      <formula>0</formula>
    </cfRule>
  </conditionalFormatting>
  <conditionalFormatting sqref="ZV48">
    <cfRule type="cellIs" dxfId="1397" priority="1796" operator="equal">
      <formula>"/"</formula>
    </cfRule>
  </conditionalFormatting>
  <conditionalFormatting sqref="ZV48">
    <cfRule type="cellIs" dxfId="1396" priority="1795" operator="equal">
      <formula>"["</formula>
    </cfRule>
  </conditionalFormatting>
  <conditionalFormatting sqref="ZV48">
    <cfRule type="cellIs" dxfId="1395" priority="1793" operator="equal">
      <formula>"."</formula>
    </cfRule>
    <cfRule type="cellIs" priority="1794" operator="equal">
      <formula>"."</formula>
    </cfRule>
  </conditionalFormatting>
  <conditionalFormatting sqref="ZV32">
    <cfRule type="cellIs" dxfId="1394" priority="1790" operator="equal">
      <formula>"V"</formula>
    </cfRule>
    <cfRule type="cellIs" dxfId="1393" priority="1791" operator="equal">
      <formula>"O"</formula>
    </cfRule>
    <cfRule type="cellIs" dxfId="1392" priority="1792" operator="equal">
      <formula>0</formula>
    </cfRule>
  </conditionalFormatting>
  <conditionalFormatting sqref="ZV32">
    <cfRule type="cellIs" dxfId="1391" priority="1789" operator="equal">
      <formula>"/"</formula>
    </cfRule>
  </conditionalFormatting>
  <conditionalFormatting sqref="ZV32">
    <cfRule type="cellIs" dxfId="1390" priority="1788" operator="equal">
      <formula>"["</formula>
    </cfRule>
  </conditionalFormatting>
  <conditionalFormatting sqref="ZV32">
    <cfRule type="cellIs" dxfId="1389" priority="1786" operator="equal">
      <formula>"."</formula>
    </cfRule>
    <cfRule type="cellIs" priority="1787" operator="equal">
      <formula>"."</formula>
    </cfRule>
  </conditionalFormatting>
  <conditionalFormatting sqref="ZV49">
    <cfRule type="cellIs" dxfId="1388" priority="1783" operator="equal">
      <formula>"V"</formula>
    </cfRule>
    <cfRule type="cellIs" dxfId="1387" priority="1784" operator="equal">
      <formula>"O"</formula>
    </cfRule>
    <cfRule type="cellIs" dxfId="1386" priority="1785" operator="equal">
      <formula>0</formula>
    </cfRule>
  </conditionalFormatting>
  <conditionalFormatting sqref="ZV49">
    <cfRule type="cellIs" dxfId="1385" priority="1782" operator="equal">
      <formula>"/"</formula>
    </cfRule>
  </conditionalFormatting>
  <conditionalFormatting sqref="ZV49">
    <cfRule type="cellIs" dxfId="1384" priority="1781" operator="equal">
      <formula>"["</formula>
    </cfRule>
  </conditionalFormatting>
  <conditionalFormatting sqref="ZV49">
    <cfRule type="cellIs" dxfId="1383" priority="1779" operator="equal">
      <formula>"."</formula>
    </cfRule>
    <cfRule type="cellIs" priority="1780" operator="equal">
      <formula>"."</formula>
    </cfRule>
  </conditionalFormatting>
  <conditionalFormatting sqref="ZV20">
    <cfRule type="cellIs" dxfId="1382" priority="1776" operator="equal">
      <formula>"V"</formula>
    </cfRule>
    <cfRule type="cellIs" dxfId="1381" priority="1777" operator="equal">
      <formula>"O"</formula>
    </cfRule>
    <cfRule type="cellIs" dxfId="1380" priority="1778" operator="equal">
      <formula>0</formula>
    </cfRule>
  </conditionalFormatting>
  <conditionalFormatting sqref="ZV20">
    <cfRule type="cellIs" dxfId="1379" priority="1775" operator="equal">
      <formula>"/"</formula>
    </cfRule>
  </conditionalFormatting>
  <conditionalFormatting sqref="ZV20">
    <cfRule type="cellIs" dxfId="1378" priority="1774" operator="equal">
      <formula>"["</formula>
    </cfRule>
  </conditionalFormatting>
  <conditionalFormatting sqref="ZV20">
    <cfRule type="cellIs" dxfId="1377" priority="1772" operator="equal">
      <formula>"."</formula>
    </cfRule>
    <cfRule type="cellIs" priority="1773" operator="equal">
      <formula>"."</formula>
    </cfRule>
  </conditionalFormatting>
  <conditionalFormatting sqref="ZV42">
    <cfRule type="cellIs" dxfId="1376" priority="1769" operator="equal">
      <formula>"V"</formula>
    </cfRule>
    <cfRule type="cellIs" dxfId="1375" priority="1770" operator="equal">
      <formula>"O"</formula>
    </cfRule>
    <cfRule type="cellIs" dxfId="1374" priority="1771" operator="equal">
      <formula>0</formula>
    </cfRule>
  </conditionalFormatting>
  <conditionalFormatting sqref="ZV42">
    <cfRule type="cellIs" dxfId="1373" priority="1768" operator="equal">
      <formula>"/"</formula>
    </cfRule>
  </conditionalFormatting>
  <conditionalFormatting sqref="ZV42">
    <cfRule type="cellIs" dxfId="1372" priority="1767" operator="equal">
      <formula>"["</formula>
    </cfRule>
  </conditionalFormatting>
  <conditionalFormatting sqref="ZV42">
    <cfRule type="cellIs" dxfId="1371" priority="1765" operator="equal">
      <formula>"."</formula>
    </cfRule>
    <cfRule type="cellIs" priority="1766" operator="equal">
      <formula>"."</formula>
    </cfRule>
  </conditionalFormatting>
  <conditionalFormatting sqref="ZV36">
    <cfRule type="cellIs" dxfId="1370" priority="1762" operator="equal">
      <formula>"V"</formula>
    </cfRule>
    <cfRule type="cellIs" dxfId="1369" priority="1763" operator="equal">
      <formula>"O"</formula>
    </cfRule>
    <cfRule type="cellIs" dxfId="1368" priority="1764" operator="equal">
      <formula>0</formula>
    </cfRule>
  </conditionalFormatting>
  <conditionalFormatting sqref="ZV36">
    <cfRule type="cellIs" dxfId="1367" priority="1761" operator="equal">
      <formula>"/"</formula>
    </cfRule>
  </conditionalFormatting>
  <conditionalFormatting sqref="ZV36">
    <cfRule type="cellIs" dxfId="1366" priority="1760" operator="equal">
      <formula>"["</formula>
    </cfRule>
  </conditionalFormatting>
  <conditionalFormatting sqref="ZV36">
    <cfRule type="cellIs" dxfId="1365" priority="1758" operator="equal">
      <formula>"."</formula>
    </cfRule>
    <cfRule type="cellIs" priority="1759" operator="equal">
      <formula>"."</formula>
    </cfRule>
  </conditionalFormatting>
  <conditionalFormatting sqref="ZV15">
    <cfRule type="cellIs" dxfId="1364" priority="1755" operator="equal">
      <formula>"V"</formula>
    </cfRule>
    <cfRule type="cellIs" dxfId="1363" priority="1756" operator="equal">
      <formula>"O"</formula>
    </cfRule>
    <cfRule type="cellIs" dxfId="1362" priority="1757" operator="equal">
      <formula>0</formula>
    </cfRule>
  </conditionalFormatting>
  <conditionalFormatting sqref="ZV15">
    <cfRule type="cellIs" dxfId="1361" priority="1754" operator="equal">
      <formula>"/"</formula>
    </cfRule>
  </conditionalFormatting>
  <conditionalFormatting sqref="ZV15">
    <cfRule type="cellIs" dxfId="1360" priority="1753" operator="equal">
      <formula>"["</formula>
    </cfRule>
  </conditionalFormatting>
  <conditionalFormatting sqref="ZV15">
    <cfRule type="cellIs" dxfId="1359" priority="1751" operator="equal">
      <formula>"."</formula>
    </cfRule>
    <cfRule type="cellIs" priority="1752" operator="equal">
      <formula>"."</formula>
    </cfRule>
  </conditionalFormatting>
  <conditionalFormatting sqref="ZV9">
    <cfRule type="cellIs" dxfId="1358" priority="1748" operator="equal">
      <formula>"V"</formula>
    </cfRule>
    <cfRule type="cellIs" dxfId="1357" priority="1749" operator="equal">
      <formula>"O"</formula>
    </cfRule>
    <cfRule type="cellIs" dxfId="1356" priority="1750" operator="equal">
      <formula>0</formula>
    </cfRule>
  </conditionalFormatting>
  <conditionalFormatting sqref="ZV9">
    <cfRule type="cellIs" dxfId="1355" priority="1747" operator="equal">
      <formula>"/"</formula>
    </cfRule>
  </conditionalFormatting>
  <conditionalFormatting sqref="ZV9">
    <cfRule type="cellIs" dxfId="1354" priority="1746" operator="equal">
      <formula>"["</formula>
    </cfRule>
  </conditionalFormatting>
  <conditionalFormatting sqref="ZV9">
    <cfRule type="cellIs" dxfId="1353" priority="1744" operator="equal">
      <formula>"."</formula>
    </cfRule>
    <cfRule type="cellIs" priority="1745" operator="equal">
      <formula>"."</formula>
    </cfRule>
  </conditionalFormatting>
  <conditionalFormatting sqref="ZV28">
    <cfRule type="cellIs" dxfId="1352" priority="1741" operator="equal">
      <formula>"V"</formula>
    </cfRule>
    <cfRule type="cellIs" dxfId="1351" priority="1742" operator="equal">
      <formula>"O"</formula>
    </cfRule>
    <cfRule type="cellIs" dxfId="1350" priority="1743" operator="equal">
      <formula>0</formula>
    </cfRule>
  </conditionalFormatting>
  <conditionalFormatting sqref="ZV28">
    <cfRule type="cellIs" dxfId="1349" priority="1740" operator="equal">
      <formula>"/"</formula>
    </cfRule>
  </conditionalFormatting>
  <conditionalFormatting sqref="ZV28">
    <cfRule type="cellIs" dxfId="1348" priority="1739" operator="equal">
      <formula>"["</formula>
    </cfRule>
  </conditionalFormatting>
  <conditionalFormatting sqref="ZV28">
    <cfRule type="cellIs" dxfId="1347" priority="1737" operator="equal">
      <formula>"."</formula>
    </cfRule>
    <cfRule type="cellIs" priority="1738" operator="equal">
      <formula>"."</formula>
    </cfRule>
  </conditionalFormatting>
  <conditionalFormatting sqref="ZV21">
    <cfRule type="cellIs" dxfId="1346" priority="1734" operator="equal">
      <formula>"V"</formula>
    </cfRule>
    <cfRule type="cellIs" dxfId="1345" priority="1735" operator="equal">
      <formula>"O"</formula>
    </cfRule>
    <cfRule type="cellIs" dxfId="1344" priority="1736" operator="equal">
      <formula>0</formula>
    </cfRule>
  </conditionalFormatting>
  <conditionalFormatting sqref="ZV21">
    <cfRule type="cellIs" dxfId="1343" priority="1733" operator="equal">
      <formula>"/"</formula>
    </cfRule>
  </conditionalFormatting>
  <conditionalFormatting sqref="ZV21">
    <cfRule type="cellIs" dxfId="1342" priority="1732" operator="equal">
      <formula>"["</formula>
    </cfRule>
  </conditionalFormatting>
  <conditionalFormatting sqref="ZV21">
    <cfRule type="cellIs" dxfId="1341" priority="1730" operator="equal">
      <formula>"."</formula>
    </cfRule>
    <cfRule type="cellIs" priority="1731" operator="equal">
      <formula>"."</formula>
    </cfRule>
  </conditionalFormatting>
  <conditionalFormatting sqref="ZV46">
    <cfRule type="cellIs" dxfId="1340" priority="1727" operator="equal">
      <formula>"V"</formula>
    </cfRule>
    <cfRule type="cellIs" dxfId="1339" priority="1728" operator="equal">
      <formula>"O"</formula>
    </cfRule>
    <cfRule type="cellIs" dxfId="1338" priority="1729" operator="equal">
      <formula>0</formula>
    </cfRule>
  </conditionalFormatting>
  <conditionalFormatting sqref="ZV46">
    <cfRule type="cellIs" dxfId="1337" priority="1726" operator="equal">
      <formula>"/"</formula>
    </cfRule>
  </conditionalFormatting>
  <conditionalFormatting sqref="ZV46">
    <cfRule type="cellIs" dxfId="1336" priority="1725" operator="equal">
      <formula>"["</formula>
    </cfRule>
  </conditionalFormatting>
  <conditionalFormatting sqref="ZV46">
    <cfRule type="cellIs" dxfId="1335" priority="1723" operator="equal">
      <formula>"."</formula>
    </cfRule>
    <cfRule type="cellIs" priority="1724" operator="equal">
      <formula>"."</formula>
    </cfRule>
  </conditionalFormatting>
  <conditionalFormatting sqref="ZV8">
    <cfRule type="cellIs" dxfId="1334" priority="1720" operator="equal">
      <formula>"V"</formula>
    </cfRule>
    <cfRule type="cellIs" dxfId="1333" priority="1721" operator="equal">
      <formula>"O"</formula>
    </cfRule>
    <cfRule type="cellIs" dxfId="1332" priority="1722" operator="equal">
      <formula>0</formula>
    </cfRule>
  </conditionalFormatting>
  <conditionalFormatting sqref="ZV8">
    <cfRule type="cellIs" dxfId="1331" priority="1719" operator="equal">
      <formula>"/"</formula>
    </cfRule>
  </conditionalFormatting>
  <conditionalFormatting sqref="ZV8">
    <cfRule type="cellIs" dxfId="1330" priority="1718" operator="equal">
      <formula>"["</formula>
    </cfRule>
  </conditionalFormatting>
  <conditionalFormatting sqref="ZV8">
    <cfRule type="cellIs" dxfId="1329" priority="1716" operator="equal">
      <formula>"."</formula>
    </cfRule>
    <cfRule type="cellIs" priority="1717" operator="equal">
      <formula>"."</formula>
    </cfRule>
  </conditionalFormatting>
  <conditionalFormatting sqref="ZV35">
    <cfRule type="cellIs" dxfId="1328" priority="1713" operator="equal">
      <formula>"V"</formula>
    </cfRule>
    <cfRule type="cellIs" dxfId="1327" priority="1714" operator="equal">
      <formula>"O"</formula>
    </cfRule>
    <cfRule type="cellIs" dxfId="1326" priority="1715" operator="equal">
      <formula>0</formula>
    </cfRule>
  </conditionalFormatting>
  <conditionalFormatting sqref="ZV35">
    <cfRule type="cellIs" dxfId="1325" priority="1712" operator="equal">
      <formula>"/"</formula>
    </cfRule>
  </conditionalFormatting>
  <conditionalFormatting sqref="ZV35">
    <cfRule type="cellIs" dxfId="1324" priority="1711" operator="equal">
      <formula>"["</formula>
    </cfRule>
  </conditionalFormatting>
  <conditionalFormatting sqref="ZV35">
    <cfRule type="cellIs" dxfId="1323" priority="1709" operator="equal">
      <formula>"."</formula>
    </cfRule>
    <cfRule type="cellIs" priority="1710" operator="equal">
      <formula>"."</formula>
    </cfRule>
  </conditionalFormatting>
  <conditionalFormatting sqref="ZV14">
    <cfRule type="cellIs" dxfId="1322" priority="1706" operator="equal">
      <formula>"V"</formula>
    </cfRule>
    <cfRule type="cellIs" dxfId="1321" priority="1707" operator="equal">
      <formula>"O"</formula>
    </cfRule>
    <cfRule type="cellIs" dxfId="1320" priority="1708" operator="equal">
      <formula>0</formula>
    </cfRule>
  </conditionalFormatting>
  <conditionalFormatting sqref="ZV14">
    <cfRule type="cellIs" dxfId="1319" priority="1705" operator="equal">
      <formula>"/"</formula>
    </cfRule>
  </conditionalFormatting>
  <conditionalFormatting sqref="ZV14">
    <cfRule type="cellIs" dxfId="1318" priority="1704" operator="equal">
      <formula>"["</formula>
    </cfRule>
  </conditionalFormatting>
  <conditionalFormatting sqref="ZV14">
    <cfRule type="cellIs" dxfId="1317" priority="1702" operator="equal">
      <formula>"."</formula>
    </cfRule>
    <cfRule type="cellIs" priority="1703" operator="equal">
      <formula>"."</formula>
    </cfRule>
  </conditionalFormatting>
  <conditionalFormatting sqref="ZV34">
    <cfRule type="cellIs" dxfId="1316" priority="1699" operator="equal">
      <formula>"V"</formula>
    </cfRule>
    <cfRule type="cellIs" dxfId="1315" priority="1700" operator="equal">
      <formula>"O"</formula>
    </cfRule>
    <cfRule type="cellIs" dxfId="1314" priority="1701" operator="equal">
      <formula>0</formula>
    </cfRule>
  </conditionalFormatting>
  <conditionalFormatting sqref="ZV34">
    <cfRule type="cellIs" dxfId="1313" priority="1698" operator="equal">
      <formula>"/"</formula>
    </cfRule>
  </conditionalFormatting>
  <conditionalFormatting sqref="ZV34">
    <cfRule type="cellIs" dxfId="1312" priority="1697" operator="equal">
      <formula>"["</formula>
    </cfRule>
  </conditionalFormatting>
  <conditionalFormatting sqref="ZV34">
    <cfRule type="cellIs" dxfId="1311" priority="1695" operator="equal">
      <formula>"."</formula>
    </cfRule>
    <cfRule type="cellIs" priority="1696" operator="equal">
      <formula>"."</formula>
    </cfRule>
  </conditionalFormatting>
  <conditionalFormatting sqref="ZV11">
    <cfRule type="cellIs" dxfId="1310" priority="1692" operator="equal">
      <formula>"V"</formula>
    </cfRule>
    <cfRule type="cellIs" dxfId="1309" priority="1693" operator="equal">
      <formula>"O"</formula>
    </cfRule>
    <cfRule type="cellIs" dxfId="1308" priority="1694" operator="equal">
      <formula>0</formula>
    </cfRule>
  </conditionalFormatting>
  <conditionalFormatting sqref="ZV11">
    <cfRule type="cellIs" dxfId="1307" priority="1691" operator="equal">
      <formula>"/"</formula>
    </cfRule>
  </conditionalFormatting>
  <conditionalFormatting sqref="ZV11">
    <cfRule type="cellIs" dxfId="1306" priority="1690" operator="equal">
      <formula>"["</formula>
    </cfRule>
  </conditionalFormatting>
  <conditionalFormatting sqref="ZV11">
    <cfRule type="cellIs" dxfId="1305" priority="1688" operator="equal">
      <formula>"."</formula>
    </cfRule>
    <cfRule type="cellIs" priority="1689" operator="equal">
      <formula>"."</formula>
    </cfRule>
  </conditionalFormatting>
  <conditionalFormatting sqref="ZV30">
    <cfRule type="cellIs" dxfId="1304" priority="1685" operator="equal">
      <formula>"V"</formula>
    </cfRule>
    <cfRule type="cellIs" dxfId="1303" priority="1686" operator="equal">
      <formula>"O"</formula>
    </cfRule>
    <cfRule type="cellIs" dxfId="1302" priority="1687" operator="equal">
      <formula>0</formula>
    </cfRule>
  </conditionalFormatting>
  <conditionalFormatting sqref="ZV30">
    <cfRule type="cellIs" dxfId="1301" priority="1684" operator="equal">
      <formula>"/"</formula>
    </cfRule>
  </conditionalFormatting>
  <conditionalFormatting sqref="ZV30">
    <cfRule type="cellIs" dxfId="1300" priority="1683" operator="equal">
      <formula>"["</formula>
    </cfRule>
  </conditionalFormatting>
  <conditionalFormatting sqref="ZV30">
    <cfRule type="cellIs" dxfId="1299" priority="1681" operator="equal">
      <formula>"."</formula>
    </cfRule>
    <cfRule type="cellIs" priority="1682" operator="equal">
      <formula>"."</formula>
    </cfRule>
  </conditionalFormatting>
  <conditionalFormatting sqref="ZV41">
    <cfRule type="cellIs" dxfId="1298" priority="1678" operator="equal">
      <formula>"V"</formula>
    </cfRule>
    <cfRule type="cellIs" dxfId="1297" priority="1679" operator="equal">
      <formula>"O"</formula>
    </cfRule>
    <cfRule type="cellIs" dxfId="1296" priority="1680" operator="equal">
      <formula>0</formula>
    </cfRule>
  </conditionalFormatting>
  <conditionalFormatting sqref="ZV41">
    <cfRule type="cellIs" dxfId="1295" priority="1677" operator="equal">
      <formula>"/"</formula>
    </cfRule>
  </conditionalFormatting>
  <conditionalFormatting sqref="ZV41">
    <cfRule type="cellIs" dxfId="1294" priority="1676" operator="equal">
      <formula>"["</formula>
    </cfRule>
  </conditionalFormatting>
  <conditionalFormatting sqref="ZV41">
    <cfRule type="cellIs" dxfId="1293" priority="1674" operator="equal">
      <formula>"."</formula>
    </cfRule>
    <cfRule type="cellIs" priority="1675" operator="equal">
      <formula>"."</formula>
    </cfRule>
  </conditionalFormatting>
  <conditionalFormatting sqref="ZV39">
    <cfRule type="cellIs" dxfId="1292" priority="1671" operator="equal">
      <formula>"V"</formula>
    </cfRule>
    <cfRule type="cellIs" dxfId="1291" priority="1672" operator="equal">
      <formula>"O"</formula>
    </cfRule>
    <cfRule type="cellIs" dxfId="1290" priority="1673" operator="equal">
      <formula>0</formula>
    </cfRule>
  </conditionalFormatting>
  <conditionalFormatting sqref="ZV39">
    <cfRule type="cellIs" dxfId="1289" priority="1670" operator="equal">
      <formula>"/"</formula>
    </cfRule>
  </conditionalFormatting>
  <conditionalFormatting sqref="ZV39">
    <cfRule type="cellIs" dxfId="1288" priority="1669" operator="equal">
      <formula>"["</formula>
    </cfRule>
  </conditionalFormatting>
  <conditionalFormatting sqref="ZV39">
    <cfRule type="cellIs" dxfId="1287" priority="1667" operator="equal">
      <formula>"."</formula>
    </cfRule>
    <cfRule type="cellIs" priority="1668" operator="equal">
      <formula>"."</formula>
    </cfRule>
  </conditionalFormatting>
  <conditionalFormatting sqref="ZV22">
    <cfRule type="cellIs" dxfId="1286" priority="1664" operator="equal">
      <formula>"V"</formula>
    </cfRule>
    <cfRule type="cellIs" dxfId="1285" priority="1665" operator="equal">
      <formula>"O"</formula>
    </cfRule>
    <cfRule type="cellIs" dxfId="1284" priority="1666" operator="equal">
      <formula>0</formula>
    </cfRule>
  </conditionalFormatting>
  <conditionalFormatting sqref="ZV22">
    <cfRule type="cellIs" dxfId="1283" priority="1663" operator="equal">
      <formula>"/"</formula>
    </cfRule>
  </conditionalFormatting>
  <conditionalFormatting sqref="ZV22">
    <cfRule type="cellIs" dxfId="1282" priority="1662" operator="equal">
      <formula>"["</formula>
    </cfRule>
  </conditionalFormatting>
  <conditionalFormatting sqref="ZV22">
    <cfRule type="cellIs" dxfId="1281" priority="1660" operator="equal">
      <formula>"."</formula>
    </cfRule>
    <cfRule type="cellIs" priority="1661" operator="equal">
      <formula>"."</formula>
    </cfRule>
  </conditionalFormatting>
  <conditionalFormatting sqref="ZV31">
    <cfRule type="cellIs" dxfId="1280" priority="1657" operator="equal">
      <formula>"V"</formula>
    </cfRule>
    <cfRule type="cellIs" dxfId="1279" priority="1658" operator="equal">
      <formula>"O"</formula>
    </cfRule>
    <cfRule type="cellIs" dxfId="1278" priority="1659" operator="equal">
      <formula>0</formula>
    </cfRule>
  </conditionalFormatting>
  <conditionalFormatting sqref="ZV31">
    <cfRule type="cellIs" dxfId="1277" priority="1656" operator="equal">
      <formula>"/"</formula>
    </cfRule>
  </conditionalFormatting>
  <conditionalFormatting sqref="ZV31">
    <cfRule type="cellIs" dxfId="1276" priority="1655" operator="equal">
      <formula>"["</formula>
    </cfRule>
  </conditionalFormatting>
  <conditionalFormatting sqref="ZV31">
    <cfRule type="cellIs" dxfId="1275" priority="1653" operator="equal">
      <formula>"."</formula>
    </cfRule>
    <cfRule type="cellIs" priority="1654" operator="equal">
      <formula>"."</formula>
    </cfRule>
  </conditionalFormatting>
  <conditionalFormatting sqref="ZV4">
    <cfRule type="cellIs" dxfId="1274" priority="1650" operator="equal">
      <formula>"V"</formula>
    </cfRule>
    <cfRule type="cellIs" dxfId="1273" priority="1651" operator="equal">
      <formula>"O"</formula>
    </cfRule>
    <cfRule type="cellIs" dxfId="1272" priority="1652" operator="equal">
      <formula>0</formula>
    </cfRule>
  </conditionalFormatting>
  <conditionalFormatting sqref="ZV4">
    <cfRule type="cellIs" dxfId="1271" priority="1649" operator="equal">
      <formula>"/"</formula>
    </cfRule>
  </conditionalFormatting>
  <conditionalFormatting sqref="ZV4">
    <cfRule type="cellIs" dxfId="1270" priority="1648" operator="equal">
      <formula>"["</formula>
    </cfRule>
  </conditionalFormatting>
  <conditionalFormatting sqref="ZV4">
    <cfRule type="cellIs" dxfId="1269" priority="1646" operator="equal">
      <formula>"."</formula>
    </cfRule>
    <cfRule type="cellIs" priority="1647" operator="equal">
      <formula>"."</formula>
    </cfRule>
  </conditionalFormatting>
  <conditionalFormatting sqref="ZV29">
    <cfRule type="cellIs" dxfId="1268" priority="1643" operator="equal">
      <formula>"V"</formula>
    </cfRule>
    <cfRule type="cellIs" dxfId="1267" priority="1644" operator="equal">
      <formula>"O"</formula>
    </cfRule>
    <cfRule type="cellIs" dxfId="1266" priority="1645" operator="equal">
      <formula>0</formula>
    </cfRule>
  </conditionalFormatting>
  <conditionalFormatting sqref="ZV29">
    <cfRule type="cellIs" dxfId="1265" priority="1642" operator="equal">
      <formula>"/"</formula>
    </cfRule>
  </conditionalFormatting>
  <conditionalFormatting sqref="ZV29">
    <cfRule type="cellIs" dxfId="1264" priority="1641" operator="equal">
      <formula>"["</formula>
    </cfRule>
  </conditionalFormatting>
  <conditionalFormatting sqref="ZV29">
    <cfRule type="cellIs" dxfId="1263" priority="1639" operator="equal">
      <formula>"."</formula>
    </cfRule>
    <cfRule type="cellIs" priority="1640" operator="equal">
      <formula>"."</formula>
    </cfRule>
  </conditionalFormatting>
  <conditionalFormatting sqref="ZV44">
    <cfRule type="cellIs" dxfId="1262" priority="1636" operator="equal">
      <formula>"V"</formula>
    </cfRule>
    <cfRule type="cellIs" dxfId="1261" priority="1637" operator="equal">
      <formula>"O"</formula>
    </cfRule>
    <cfRule type="cellIs" dxfId="1260" priority="1638" operator="equal">
      <formula>0</formula>
    </cfRule>
  </conditionalFormatting>
  <conditionalFormatting sqref="ZV44">
    <cfRule type="cellIs" dxfId="1259" priority="1635" operator="equal">
      <formula>"/"</formula>
    </cfRule>
  </conditionalFormatting>
  <conditionalFormatting sqref="ZV44">
    <cfRule type="cellIs" dxfId="1258" priority="1634" operator="equal">
      <formula>"["</formula>
    </cfRule>
  </conditionalFormatting>
  <conditionalFormatting sqref="ZV44">
    <cfRule type="cellIs" dxfId="1257" priority="1632" operator="equal">
      <formula>"."</formula>
    </cfRule>
    <cfRule type="cellIs" priority="1633" operator="equal">
      <formula>"."</formula>
    </cfRule>
  </conditionalFormatting>
  <conditionalFormatting sqref="ZV27">
    <cfRule type="cellIs" dxfId="1256" priority="1629" operator="equal">
      <formula>"V"</formula>
    </cfRule>
    <cfRule type="cellIs" dxfId="1255" priority="1630" operator="equal">
      <formula>"O"</formula>
    </cfRule>
    <cfRule type="cellIs" dxfId="1254" priority="1631" operator="equal">
      <formula>0</formula>
    </cfRule>
  </conditionalFormatting>
  <conditionalFormatting sqref="ZV27">
    <cfRule type="cellIs" dxfId="1253" priority="1628" operator="equal">
      <formula>"/"</formula>
    </cfRule>
  </conditionalFormatting>
  <conditionalFormatting sqref="ZV27">
    <cfRule type="cellIs" dxfId="1252" priority="1627" operator="equal">
      <formula>"["</formula>
    </cfRule>
  </conditionalFormatting>
  <conditionalFormatting sqref="ZV27">
    <cfRule type="cellIs" dxfId="1251" priority="1625" operator="equal">
      <formula>"."</formula>
    </cfRule>
    <cfRule type="cellIs" priority="1626" operator="equal">
      <formula>"."</formula>
    </cfRule>
  </conditionalFormatting>
  <conditionalFormatting sqref="ZV12">
    <cfRule type="cellIs" dxfId="1250" priority="1622" operator="equal">
      <formula>"V"</formula>
    </cfRule>
    <cfRule type="cellIs" dxfId="1249" priority="1623" operator="equal">
      <formula>"O"</formula>
    </cfRule>
    <cfRule type="cellIs" dxfId="1248" priority="1624" operator="equal">
      <formula>0</formula>
    </cfRule>
  </conditionalFormatting>
  <conditionalFormatting sqref="ZV12">
    <cfRule type="cellIs" dxfId="1247" priority="1621" operator="equal">
      <formula>"/"</formula>
    </cfRule>
  </conditionalFormatting>
  <conditionalFormatting sqref="ZV12">
    <cfRule type="cellIs" dxfId="1246" priority="1620" operator="equal">
      <formula>"["</formula>
    </cfRule>
  </conditionalFormatting>
  <conditionalFormatting sqref="ZV12">
    <cfRule type="cellIs" dxfId="1245" priority="1618" operator="equal">
      <formula>"."</formula>
    </cfRule>
    <cfRule type="cellIs" priority="1619" operator="equal">
      <formula>"."</formula>
    </cfRule>
  </conditionalFormatting>
  <conditionalFormatting sqref="ZV38">
    <cfRule type="cellIs" dxfId="1244" priority="1615" operator="equal">
      <formula>"V"</formula>
    </cfRule>
    <cfRule type="cellIs" dxfId="1243" priority="1616" operator="equal">
      <formula>"O"</formula>
    </cfRule>
    <cfRule type="cellIs" dxfId="1242" priority="1617" operator="equal">
      <formula>0</formula>
    </cfRule>
  </conditionalFormatting>
  <conditionalFormatting sqref="ZV38">
    <cfRule type="cellIs" dxfId="1241" priority="1614" operator="equal">
      <formula>"/"</formula>
    </cfRule>
  </conditionalFormatting>
  <conditionalFormatting sqref="ZV38">
    <cfRule type="cellIs" dxfId="1240" priority="1613" operator="equal">
      <formula>"["</formula>
    </cfRule>
  </conditionalFormatting>
  <conditionalFormatting sqref="ZV38">
    <cfRule type="cellIs" dxfId="1239" priority="1611" operator="equal">
      <formula>"."</formula>
    </cfRule>
    <cfRule type="cellIs" priority="1612" operator="equal">
      <formula>"."</formula>
    </cfRule>
  </conditionalFormatting>
  <conditionalFormatting sqref="ZV50">
    <cfRule type="cellIs" dxfId="1238" priority="1608" operator="equal">
      <formula>"V"</formula>
    </cfRule>
    <cfRule type="cellIs" dxfId="1237" priority="1609" operator="equal">
      <formula>"O"</formula>
    </cfRule>
    <cfRule type="cellIs" dxfId="1236" priority="1610" operator="equal">
      <formula>0</formula>
    </cfRule>
  </conditionalFormatting>
  <conditionalFormatting sqref="ZV50">
    <cfRule type="cellIs" dxfId="1235" priority="1607" operator="equal">
      <formula>"/"</formula>
    </cfRule>
  </conditionalFormatting>
  <conditionalFormatting sqref="ZV50">
    <cfRule type="cellIs" dxfId="1234" priority="1606" operator="equal">
      <formula>"["</formula>
    </cfRule>
  </conditionalFormatting>
  <conditionalFormatting sqref="ZV50">
    <cfRule type="cellIs" dxfId="1233" priority="1604" operator="equal">
      <formula>"."</formula>
    </cfRule>
    <cfRule type="cellIs" priority="1605" operator="equal">
      <formula>"."</formula>
    </cfRule>
  </conditionalFormatting>
  <conditionalFormatting sqref="ZV10">
    <cfRule type="cellIs" dxfId="1232" priority="1601" operator="equal">
      <formula>"V"</formula>
    </cfRule>
    <cfRule type="cellIs" dxfId="1231" priority="1602" operator="equal">
      <formula>"O"</formula>
    </cfRule>
    <cfRule type="cellIs" dxfId="1230" priority="1603" operator="equal">
      <formula>0</formula>
    </cfRule>
  </conditionalFormatting>
  <conditionalFormatting sqref="ZV10">
    <cfRule type="cellIs" dxfId="1229" priority="1600" operator="equal">
      <formula>"/"</formula>
    </cfRule>
  </conditionalFormatting>
  <conditionalFormatting sqref="ZV10">
    <cfRule type="cellIs" dxfId="1228" priority="1599" operator="equal">
      <formula>"["</formula>
    </cfRule>
  </conditionalFormatting>
  <conditionalFormatting sqref="ZV10">
    <cfRule type="cellIs" dxfId="1227" priority="1597" operator="equal">
      <formula>"."</formula>
    </cfRule>
    <cfRule type="cellIs" priority="1598" operator="equal">
      <formula>"."</formula>
    </cfRule>
  </conditionalFormatting>
  <conditionalFormatting sqref="ZV47">
    <cfRule type="cellIs" dxfId="1226" priority="1587" operator="equal">
      <formula>"V"</formula>
    </cfRule>
    <cfRule type="cellIs" dxfId="1225" priority="1588" operator="equal">
      <formula>"O"</formula>
    </cfRule>
    <cfRule type="cellIs" dxfId="1224" priority="1589" operator="equal">
      <formula>0</formula>
    </cfRule>
  </conditionalFormatting>
  <conditionalFormatting sqref="ZV47">
    <cfRule type="cellIs" dxfId="1223" priority="1586" operator="equal">
      <formula>"/"</formula>
    </cfRule>
  </conditionalFormatting>
  <conditionalFormatting sqref="ZV47">
    <cfRule type="cellIs" dxfId="1222" priority="1585" operator="equal">
      <formula>"["</formula>
    </cfRule>
  </conditionalFormatting>
  <conditionalFormatting sqref="ZV47">
    <cfRule type="cellIs" dxfId="1221" priority="1583" operator="equal">
      <formula>"."</formula>
    </cfRule>
    <cfRule type="cellIs" priority="1584" operator="equal">
      <formula>"."</formula>
    </cfRule>
  </conditionalFormatting>
  <conditionalFormatting sqref="ZV43">
    <cfRule type="cellIs" dxfId="1220" priority="1580" operator="equal">
      <formula>"V"</formula>
    </cfRule>
    <cfRule type="cellIs" dxfId="1219" priority="1581" operator="equal">
      <formula>"O"</formula>
    </cfRule>
    <cfRule type="cellIs" dxfId="1218" priority="1582" operator="equal">
      <formula>0</formula>
    </cfRule>
  </conditionalFormatting>
  <conditionalFormatting sqref="ZV43">
    <cfRule type="cellIs" dxfId="1217" priority="1579" operator="equal">
      <formula>"/"</formula>
    </cfRule>
  </conditionalFormatting>
  <conditionalFormatting sqref="ZV43">
    <cfRule type="cellIs" dxfId="1216" priority="1578" operator="equal">
      <formula>"["</formula>
    </cfRule>
  </conditionalFormatting>
  <conditionalFormatting sqref="ZV43">
    <cfRule type="cellIs" dxfId="1215" priority="1576" operator="equal">
      <formula>"."</formula>
    </cfRule>
    <cfRule type="cellIs" priority="1577" operator="equal">
      <formula>"."</formula>
    </cfRule>
  </conditionalFormatting>
  <conditionalFormatting sqref="ZV5">
    <cfRule type="cellIs" dxfId="1214" priority="1573" operator="equal">
      <formula>"V"</formula>
    </cfRule>
    <cfRule type="cellIs" dxfId="1213" priority="1574" operator="equal">
      <formula>"O"</formula>
    </cfRule>
    <cfRule type="cellIs" dxfId="1212" priority="1575" operator="equal">
      <formula>0</formula>
    </cfRule>
  </conditionalFormatting>
  <conditionalFormatting sqref="ZV5">
    <cfRule type="cellIs" dxfId="1211" priority="1572" operator="equal">
      <formula>"/"</formula>
    </cfRule>
  </conditionalFormatting>
  <conditionalFormatting sqref="ZV5">
    <cfRule type="cellIs" dxfId="1210" priority="1571" operator="equal">
      <formula>"["</formula>
    </cfRule>
  </conditionalFormatting>
  <conditionalFormatting sqref="ZV5">
    <cfRule type="cellIs" dxfId="1209" priority="1569" operator="equal">
      <formula>"."</formula>
    </cfRule>
    <cfRule type="cellIs" priority="1570" operator="equal">
      <formula>"."</formula>
    </cfRule>
  </conditionalFormatting>
  <conditionalFormatting sqref="ZV33">
    <cfRule type="cellIs" dxfId="1208" priority="1566" operator="equal">
      <formula>"V"</formula>
    </cfRule>
    <cfRule type="cellIs" dxfId="1207" priority="1567" operator="equal">
      <formula>"O"</formula>
    </cfRule>
    <cfRule type="cellIs" dxfId="1206" priority="1568" operator="equal">
      <formula>0</formula>
    </cfRule>
  </conditionalFormatting>
  <conditionalFormatting sqref="ZV33">
    <cfRule type="cellIs" dxfId="1205" priority="1565" operator="equal">
      <formula>"/"</formula>
    </cfRule>
  </conditionalFormatting>
  <conditionalFormatting sqref="ZV33">
    <cfRule type="cellIs" dxfId="1204" priority="1564" operator="equal">
      <formula>"["</formula>
    </cfRule>
  </conditionalFormatting>
  <conditionalFormatting sqref="ZV33">
    <cfRule type="cellIs" dxfId="1203" priority="1562" operator="equal">
      <formula>"."</formula>
    </cfRule>
    <cfRule type="cellIs" priority="1563" operator="equal">
      <formula>"."</formula>
    </cfRule>
  </conditionalFormatting>
  <conditionalFormatting sqref="ZV13">
    <cfRule type="cellIs" dxfId="1202" priority="1559" operator="equal">
      <formula>"V"</formula>
    </cfRule>
    <cfRule type="cellIs" dxfId="1201" priority="1560" operator="equal">
      <formula>"O"</formula>
    </cfRule>
    <cfRule type="cellIs" dxfId="1200" priority="1561" operator="equal">
      <formula>0</formula>
    </cfRule>
  </conditionalFormatting>
  <conditionalFormatting sqref="ZV13">
    <cfRule type="cellIs" dxfId="1199" priority="1558" operator="equal">
      <formula>"/"</formula>
    </cfRule>
  </conditionalFormatting>
  <conditionalFormatting sqref="ZV13">
    <cfRule type="cellIs" dxfId="1198" priority="1557" operator="equal">
      <formula>"["</formula>
    </cfRule>
  </conditionalFormatting>
  <conditionalFormatting sqref="ZV13">
    <cfRule type="cellIs" dxfId="1197" priority="1555" operator="equal">
      <formula>"."</formula>
    </cfRule>
    <cfRule type="cellIs" priority="1556" operator="equal">
      <formula>"."</formula>
    </cfRule>
  </conditionalFormatting>
  <conditionalFormatting sqref="ZV7">
    <cfRule type="cellIs" dxfId="1196" priority="1531" operator="equal">
      <formula>"V"</formula>
    </cfRule>
    <cfRule type="cellIs" dxfId="1195" priority="1532" operator="equal">
      <formula>"O"</formula>
    </cfRule>
    <cfRule type="cellIs" dxfId="1194" priority="1533" operator="equal">
      <formula>0</formula>
    </cfRule>
  </conditionalFormatting>
  <conditionalFormatting sqref="ZV7">
    <cfRule type="cellIs" dxfId="1193" priority="1530" operator="equal">
      <formula>"/"</formula>
    </cfRule>
  </conditionalFormatting>
  <conditionalFormatting sqref="ZV7">
    <cfRule type="cellIs" dxfId="1192" priority="1529" operator="equal">
      <formula>"["</formula>
    </cfRule>
  </conditionalFormatting>
  <conditionalFormatting sqref="ZV7">
    <cfRule type="cellIs" dxfId="1191" priority="1527" operator="equal">
      <formula>"."</formula>
    </cfRule>
    <cfRule type="cellIs" priority="1528" operator="equal">
      <formula>"."</formula>
    </cfRule>
  </conditionalFormatting>
  <conditionalFormatting sqref="ZV23">
    <cfRule type="cellIs" dxfId="1190" priority="1524" operator="equal">
      <formula>"V"</formula>
    </cfRule>
    <cfRule type="cellIs" dxfId="1189" priority="1525" operator="equal">
      <formula>"O"</formula>
    </cfRule>
    <cfRule type="cellIs" dxfId="1188" priority="1526" operator="equal">
      <formula>0</formula>
    </cfRule>
  </conditionalFormatting>
  <conditionalFormatting sqref="ZV23">
    <cfRule type="cellIs" dxfId="1187" priority="1523" operator="equal">
      <formula>"/"</formula>
    </cfRule>
  </conditionalFormatting>
  <conditionalFormatting sqref="ZV23">
    <cfRule type="cellIs" dxfId="1186" priority="1522" operator="equal">
      <formula>"["</formula>
    </cfRule>
  </conditionalFormatting>
  <conditionalFormatting sqref="ZV23">
    <cfRule type="cellIs" dxfId="1185" priority="1520" operator="equal">
      <formula>"."</formula>
    </cfRule>
    <cfRule type="cellIs" priority="1521" operator="equal">
      <formula>"."</formula>
    </cfRule>
  </conditionalFormatting>
  <conditionalFormatting sqref="ZV19">
    <cfRule type="cellIs" dxfId="1184" priority="1517" operator="equal">
      <formula>"V"</formula>
    </cfRule>
    <cfRule type="cellIs" dxfId="1183" priority="1518" operator="equal">
      <formula>"O"</formula>
    </cfRule>
    <cfRule type="cellIs" dxfId="1182" priority="1519" operator="equal">
      <formula>0</formula>
    </cfRule>
  </conditionalFormatting>
  <conditionalFormatting sqref="ZV19">
    <cfRule type="cellIs" dxfId="1181" priority="1516" operator="equal">
      <formula>"/"</formula>
    </cfRule>
  </conditionalFormatting>
  <conditionalFormatting sqref="ZV19">
    <cfRule type="cellIs" dxfId="1180" priority="1515" operator="equal">
      <formula>"["</formula>
    </cfRule>
  </conditionalFormatting>
  <conditionalFormatting sqref="ZV19">
    <cfRule type="cellIs" dxfId="1179" priority="1513" operator="equal">
      <formula>"."</formula>
    </cfRule>
    <cfRule type="cellIs" priority="1514" operator="equal">
      <formula>"."</formula>
    </cfRule>
  </conditionalFormatting>
  <conditionalFormatting sqref="ZW51:ZW62 ZW65:ZW77">
    <cfRule type="cellIs" dxfId="1178" priority="1510" operator="equal">
      <formula>"V"</formula>
    </cfRule>
    <cfRule type="cellIs" dxfId="1177" priority="1511" operator="equal">
      <formula>"O"</formula>
    </cfRule>
    <cfRule type="cellIs" dxfId="1176" priority="1512" operator="equal">
      <formula>0</formula>
    </cfRule>
  </conditionalFormatting>
  <conditionalFormatting sqref="ZW51:ZW62 ZW65:ZW77">
    <cfRule type="cellIs" dxfId="1175" priority="1509" operator="equal">
      <formula>"/"</formula>
    </cfRule>
  </conditionalFormatting>
  <conditionalFormatting sqref="ZW51:ZW62 ZW65:ZW77">
    <cfRule type="cellIs" dxfId="1174" priority="1508" operator="equal">
      <formula>"["</formula>
    </cfRule>
  </conditionalFormatting>
  <conditionalFormatting sqref="ZW51:ZW62 ZW65:ZW77">
    <cfRule type="cellIs" dxfId="1173" priority="1506" operator="equal">
      <formula>"."</formula>
    </cfRule>
    <cfRule type="cellIs" priority="1507" operator="equal">
      <formula>"."</formula>
    </cfRule>
  </conditionalFormatting>
  <conditionalFormatting sqref="ZW23">
    <cfRule type="cellIs" dxfId="1172" priority="1503" operator="equal">
      <formula>"V"</formula>
    </cfRule>
    <cfRule type="cellIs" dxfId="1171" priority="1504" operator="equal">
      <formula>"O"</formula>
    </cfRule>
    <cfRule type="cellIs" dxfId="1170" priority="1505" operator="equal">
      <formula>0</formula>
    </cfRule>
  </conditionalFormatting>
  <conditionalFormatting sqref="ZW23">
    <cfRule type="cellIs" dxfId="1169" priority="1502" operator="equal">
      <formula>"/"</formula>
    </cfRule>
  </conditionalFormatting>
  <conditionalFormatting sqref="ZW23">
    <cfRule type="cellIs" dxfId="1168" priority="1501" operator="equal">
      <formula>"["</formula>
    </cfRule>
  </conditionalFormatting>
  <conditionalFormatting sqref="ZW23">
    <cfRule type="cellIs" dxfId="1167" priority="1499" operator="equal">
      <formula>"."</formula>
    </cfRule>
    <cfRule type="cellIs" priority="1500" operator="equal">
      <formula>"."</formula>
    </cfRule>
  </conditionalFormatting>
  <conditionalFormatting sqref="ZW45">
    <cfRule type="cellIs" dxfId="1166" priority="1496" operator="equal">
      <formula>"V"</formula>
    </cfRule>
    <cfRule type="cellIs" dxfId="1165" priority="1497" operator="equal">
      <formula>"O"</formula>
    </cfRule>
    <cfRule type="cellIs" dxfId="1164" priority="1498" operator="equal">
      <formula>0</formula>
    </cfRule>
  </conditionalFormatting>
  <conditionalFormatting sqref="ZW45">
    <cfRule type="cellIs" dxfId="1163" priority="1495" operator="equal">
      <formula>"/"</formula>
    </cfRule>
  </conditionalFormatting>
  <conditionalFormatting sqref="ZW45">
    <cfRule type="cellIs" dxfId="1162" priority="1494" operator="equal">
      <formula>"["</formula>
    </cfRule>
  </conditionalFormatting>
  <conditionalFormatting sqref="ZW45">
    <cfRule type="cellIs" dxfId="1161" priority="1492" operator="equal">
      <formula>"."</formula>
    </cfRule>
    <cfRule type="cellIs" priority="1493" operator="equal">
      <formula>"."</formula>
    </cfRule>
  </conditionalFormatting>
  <conditionalFormatting sqref="ZW39">
    <cfRule type="cellIs" dxfId="1160" priority="1489" operator="equal">
      <formula>"V"</formula>
    </cfRule>
    <cfRule type="cellIs" dxfId="1159" priority="1490" operator="equal">
      <formula>"O"</formula>
    </cfRule>
    <cfRule type="cellIs" dxfId="1158" priority="1491" operator="equal">
      <formula>0</formula>
    </cfRule>
  </conditionalFormatting>
  <conditionalFormatting sqref="ZW39">
    <cfRule type="cellIs" dxfId="1157" priority="1488" operator="equal">
      <formula>"/"</formula>
    </cfRule>
  </conditionalFormatting>
  <conditionalFormatting sqref="ZW39">
    <cfRule type="cellIs" dxfId="1156" priority="1487" operator="equal">
      <formula>"["</formula>
    </cfRule>
  </conditionalFormatting>
  <conditionalFormatting sqref="ZW39">
    <cfRule type="cellIs" dxfId="1155" priority="1485" operator="equal">
      <formula>"."</formula>
    </cfRule>
    <cfRule type="cellIs" priority="1486" operator="equal">
      <formula>"."</formula>
    </cfRule>
  </conditionalFormatting>
  <conditionalFormatting sqref="ZW24">
    <cfRule type="cellIs" dxfId="1154" priority="1482" operator="equal">
      <formula>"V"</formula>
    </cfRule>
    <cfRule type="cellIs" dxfId="1153" priority="1483" operator="equal">
      <formula>"O"</formula>
    </cfRule>
    <cfRule type="cellIs" dxfId="1152" priority="1484" operator="equal">
      <formula>0</formula>
    </cfRule>
  </conditionalFormatting>
  <conditionalFormatting sqref="ZW24">
    <cfRule type="cellIs" dxfId="1151" priority="1481" operator="equal">
      <formula>"/"</formula>
    </cfRule>
  </conditionalFormatting>
  <conditionalFormatting sqref="ZW24">
    <cfRule type="cellIs" dxfId="1150" priority="1480" operator="equal">
      <formula>"["</formula>
    </cfRule>
  </conditionalFormatting>
  <conditionalFormatting sqref="ZW24">
    <cfRule type="cellIs" dxfId="1149" priority="1478" operator="equal">
      <formula>"."</formula>
    </cfRule>
    <cfRule type="cellIs" priority="1479" operator="equal">
      <formula>"."</formula>
    </cfRule>
  </conditionalFormatting>
  <conditionalFormatting sqref="ZW31">
    <cfRule type="cellIs" dxfId="1148" priority="1475" operator="equal">
      <formula>"V"</formula>
    </cfRule>
    <cfRule type="cellIs" dxfId="1147" priority="1476" operator="equal">
      <formula>"O"</formula>
    </cfRule>
    <cfRule type="cellIs" dxfId="1146" priority="1477" operator="equal">
      <formula>0</formula>
    </cfRule>
  </conditionalFormatting>
  <conditionalFormatting sqref="ZW31">
    <cfRule type="cellIs" dxfId="1145" priority="1474" operator="equal">
      <formula>"/"</formula>
    </cfRule>
  </conditionalFormatting>
  <conditionalFormatting sqref="ZW31">
    <cfRule type="cellIs" dxfId="1144" priority="1473" operator="equal">
      <formula>"["</formula>
    </cfRule>
  </conditionalFormatting>
  <conditionalFormatting sqref="ZW31">
    <cfRule type="cellIs" dxfId="1143" priority="1471" operator="equal">
      <formula>"."</formula>
    </cfRule>
    <cfRule type="cellIs" priority="1472" operator="equal">
      <formula>"."</formula>
    </cfRule>
  </conditionalFormatting>
  <conditionalFormatting sqref="ZW47">
    <cfRule type="cellIs" dxfId="1142" priority="1468" operator="equal">
      <formula>"V"</formula>
    </cfRule>
    <cfRule type="cellIs" dxfId="1141" priority="1469" operator="equal">
      <formula>"O"</formula>
    </cfRule>
    <cfRule type="cellIs" dxfId="1140" priority="1470" operator="equal">
      <formula>0</formula>
    </cfRule>
  </conditionalFormatting>
  <conditionalFormatting sqref="ZW47">
    <cfRule type="cellIs" dxfId="1139" priority="1467" operator="equal">
      <formula>"/"</formula>
    </cfRule>
  </conditionalFormatting>
  <conditionalFormatting sqref="ZW47">
    <cfRule type="cellIs" dxfId="1138" priority="1466" operator="equal">
      <formula>"["</formula>
    </cfRule>
  </conditionalFormatting>
  <conditionalFormatting sqref="ZW47">
    <cfRule type="cellIs" dxfId="1137" priority="1464" operator="equal">
      <formula>"."</formula>
    </cfRule>
    <cfRule type="cellIs" priority="1465" operator="equal">
      <formula>"."</formula>
    </cfRule>
  </conditionalFormatting>
  <conditionalFormatting sqref="ZW4">
    <cfRule type="cellIs" dxfId="1136" priority="1461" operator="equal">
      <formula>"V"</formula>
    </cfRule>
    <cfRule type="cellIs" dxfId="1135" priority="1462" operator="equal">
      <formula>"O"</formula>
    </cfRule>
    <cfRule type="cellIs" dxfId="1134" priority="1463" operator="equal">
      <formula>0</formula>
    </cfRule>
  </conditionalFormatting>
  <conditionalFormatting sqref="ZW4">
    <cfRule type="cellIs" dxfId="1133" priority="1460" operator="equal">
      <formula>"/"</formula>
    </cfRule>
  </conditionalFormatting>
  <conditionalFormatting sqref="ZW4">
    <cfRule type="cellIs" dxfId="1132" priority="1459" operator="equal">
      <formula>"["</formula>
    </cfRule>
  </conditionalFormatting>
  <conditionalFormatting sqref="ZW4">
    <cfRule type="cellIs" dxfId="1131" priority="1457" operator="equal">
      <formula>"."</formula>
    </cfRule>
    <cfRule type="cellIs" priority="1458" operator="equal">
      <formula>"."</formula>
    </cfRule>
  </conditionalFormatting>
  <conditionalFormatting sqref="ZW43">
    <cfRule type="cellIs" dxfId="1130" priority="1454" operator="equal">
      <formula>"V"</formula>
    </cfRule>
    <cfRule type="cellIs" dxfId="1129" priority="1455" operator="equal">
      <formula>"O"</formula>
    </cfRule>
    <cfRule type="cellIs" dxfId="1128" priority="1456" operator="equal">
      <formula>0</formula>
    </cfRule>
  </conditionalFormatting>
  <conditionalFormatting sqref="ZW43">
    <cfRule type="cellIs" dxfId="1127" priority="1453" operator="equal">
      <formula>"/"</formula>
    </cfRule>
  </conditionalFormatting>
  <conditionalFormatting sqref="ZW43">
    <cfRule type="cellIs" dxfId="1126" priority="1452" operator="equal">
      <formula>"["</formula>
    </cfRule>
  </conditionalFormatting>
  <conditionalFormatting sqref="ZW43">
    <cfRule type="cellIs" dxfId="1125" priority="1450" operator="equal">
      <formula>"."</formula>
    </cfRule>
    <cfRule type="cellIs" priority="1451" operator="equal">
      <formula>"."</formula>
    </cfRule>
  </conditionalFormatting>
  <conditionalFormatting sqref="ZW49">
    <cfRule type="cellIs" dxfId="1124" priority="1447" operator="equal">
      <formula>"V"</formula>
    </cfRule>
    <cfRule type="cellIs" dxfId="1123" priority="1448" operator="equal">
      <formula>"O"</formula>
    </cfRule>
    <cfRule type="cellIs" dxfId="1122" priority="1449" operator="equal">
      <formula>0</formula>
    </cfRule>
  </conditionalFormatting>
  <conditionalFormatting sqref="ZW49">
    <cfRule type="cellIs" dxfId="1121" priority="1446" operator="equal">
      <formula>"/"</formula>
    </cfRule>
  </conditionalFormatting>
  <conditionalFormatting sqref="ZW49">
    <cfRule type="cellIs" dxfId="1120" priority="1445" operator="equal">
      <formula>"["</formula>
    </cfRule>
  </conditionalFormatting>
  <conditionalFormatting sqref="ZW49">
    <cfRule type="cellIs" dxfId="1119" priority="1443" operator="equal">
      <formula>"."</formula>
    </cfRule>
    <cfRule type="cellIs" priority="1444" operator="equal">
      <formula>"."</formula>
    </cfRule>
  </conditionalFormatting>
  <conditionalFormatting sqref="ZW20">
    <cfRule type="cellIs" dxfId="1118" priority="1440" operator="equal">
      <formula>"V"</formula>
    </cfRule>
    <cfRule type="cellIs" dxfId="1117" priority="1441" operator="equal">
      <formula>"O"</formula>
    </cfRule>
    <cfRule type="cellIs" dxfId="1116" priority="1442" operator="equal">
      <formula>0</formula>
    </cfRule>
  </conditionalFormatting>
  <conditionalFormatting sqref="ZW20">
    <cfRule type="cellIs" dxfId="1115" priority="1439" operator="equal">
      <formula>"/"</formula>
    </cfRule>
  </conditionalFormatting>
  <conditionalFormatting sqref="ZW20">
    <cfRule type="cellIs" dxfId="1114" priority="1438" operator="equal">
      <formula>"["</formula>
    </cfRule>
  </conditionalFormatting>
  <conditionalFormatting sqref="ZW20">
    <cfRule type="cellIs" dxfId="1113" priority="1436" operator="equal">
      <formula>"."</formula>
    </cfRule>
    <cfRule type="cellIs" priority="1437" operator="equal">
      <formula>"."</formula>
    </cfRule>
  </conditionalFormatting>
  <conditionalFormatting sqref="ZW44">
    <cfRule type="cellIs" dxfId="1112" priority="1433" operator="equal">
      <formula>"V"</formula>
    </cfRule>
    <cfRule type="cellIs" dxfId="1111" priority="1434" operator="equal">
      <formula>"O"</formula>
    </cfRule>
    <cfRule type="cellIs" dxfId="1110" priority="1435" operator="equal">
      <formula>0</formula>
    </cfRule>
  </conditionalFormatting>
  <conditionalFormatting sqref="ZW44">
    <cfRule type="cellIs" dxfId="1109" priority="1432" operator="equal">
      <formula>"/"</formula>
    </cfRule>
  </conditionalFormatting>
  <conditionalFormatting sqref="ZW44">
    <cfRule type="cellIs" dxfId="1108" priority="1431" operator="equal">
      <formula>"["</formula>
    </cfRule>
  </conditionalFormatting>
  <conditionalFormatting sqref="ZW44">
    <cfRule type="cellIs" dxfId="1107" priority="1429" operator="equal">
      <formula>"."</formula>
    </cfRule>
    <cfRule type="cellIs" priority="1430" operator="equal">
      <formula>"."</formula>
    </cfRule>
  </conditionalFormatting>
  <conditionalFormatting sqref="ZW41">
    <cfRule type="cellIs" dxfId="1106" priority="1426" operator="equal">
      <formula>"V"</formula>
    </cfRule>
    <cfRule type="cellIs" dxfId="1105" priority="1427" operator="equal">
      <formula>"O"</formula>
    </cfRule>
    <cfRule type="cellIs" dxfId="1104" priority="1428" operator="equal">
      <formula>0</formula>
    </cfRule>
  </conditionalFormatting>
  <conditionalFormatting sqref="ZW41">
    <cfRule type="cellIs" dxfId="1103" priority="1425" operator="equal">
      <formula>"/"</formula>
    </cfRule>
  </conditionalFormatting>
  <conditionalFormatting sqref="ZW41">
    <cfRule type="cellIs" dxfId="1102" priority="1424" operator="equal">
      <formula>"["</formula>
    </cfRule>
  </conditionalFormatting>
  <conditionalFormatting sqref="ZW41">
    <cfRule type="cellIs" dxfId="1101" priority="1422" operator="equal">
      <formula>"."</formula>
    </cfRule>
    <cfRule type="cellIs" priority="1423" operator="equal">
      <formula>"."</formula>
    </cfRule>
  </conditionalFormatting>
  <conditionalFormatting sqref="ZW12">
    <cfRule type="cellIs" dxfId="1100" priority="1419" operator="equal">
      <formula>"V"</formula>
    </cfRule>
    <cfRule type="cellIs" dxfId="1099" priority="1420" operator="equal">
      <formula>"O"</formula>
    </cfRule>
    <cfRule type="cellIs" dxfId="1098" priority="1421" operator="equal">
      <formula>0</formula>
    </cfRule>
  </conditionalFormatting>
  <conditionalFormatting sqref="ZW12">
    <cfRule type="cellIs" dxfId="1097" priority="1418" operator="equal">
      <formula>"/"</formula>
    </cfRule>
  </conditionalFormatting>
  <conditionalFormatting sqref="ZW12">
    <cfRule type="cellIs" dxfId="1096" priority="1417" operator="equal">
      <formula>"["</formula>
    </cfRule>
  </conditionalFormatting>
  <conditionalFormatting sqref="ZW12">
    <cfRule type="cellIs" dxfId="1095" priority="1415" operator="equal">
      <formula>"."</formula>
    </cfRule>
    <cfRule type="cellIs" priority="1416" operator="equal">
      <formula>"."</formula>
    </cfRule>
  </conditionalFormatting>
  <conditionalFormatting sqref="ZW11">
    <cfRule type="cellIs" dxfId="1094" priority="1412" operator="equal">
      <formula>"V"</formula>
    </cfRule>
    <cfRule type="cellIs" dxfId="1093" priority="1413" operator="equal">
      <formula>"O"</formula>
    </cfRule>
    <cfRule type="cellIs" dxfId="1092" priority="1414" operator="equal">
      <formula>0</formula>
    </cfRule>
  </conditionalFormatting>
  <conditionalFormatting sqref="ZW11">
    <cfRule type="cellIs" dxfId="1091" priority="1411" operator="equal">
      <formula>"/"</formula>
    </cfRule>
  </conditionalFormatting>
  <conditionalFormatting sqref="ZW11">
    <cfRule type="cellIs" dxfId="1090" priority="1410" operator="equal">
      <formula>"["</formula>
    </cfRule>
  </conditionalFormatting>
  <conditionalFormatting sqref="ZW11">
    <cfRule type="cellIs" dxfId="1089" priority="1408" operator="equal">
      <formula>"."</formula>
    </cfRule>
    <cfRule type="cellIs" priority="1409" operator="equal">
      <formula>"."</formula>
    </cfRule>
  </conditionalFormatting>
  <conditionalFormatting sqref="ZW36">
    <cfRule type="cellIs" dxfId="1088" priority="1405" operator="equal">
      <formula>"V"</formula>
    </cfRule>
    <cfRule type="cellIs" dxfId="1087" priority="1406" operator="equal">
      <formula>"O"</formula>
    </cfRule>
    <cfRule type="cellIs" dxfId="1086" priority="1407" operator="equal">
      <formula>0</formula>
    </cfRule>
  </conditionalFormatting>
  <conditionalFormatting sqref="ZW36">
    <cfRule type="cellIs" dxfId="1085" priority="1404" operator="equal">
      <formula>"/"</formula>
    </cfRule>
  </conditionalFormatting>
  <conditionalFormatting sqref="ZW36">
    <cfRule type="cellIs" dxfId="1084" priority="1403" operator="equal">
      <formula>"["</formula>
    </cfRule>
  </conditionalFormatting>
  <conditionalFormatting sqref="ZW36">
    <cfRule type="cellIs" dxfId="1083" priority="1401" operator="equal">
      <formula>"."</formula>
    </cfRule>
    <cfRule type="cellIs" priority="1402" operator="equal">
      <formula>"."</formula>
    </cfRule>
  </conditionalFormatting>
  <conditionalFormatting sqref="ZW32">
    <cfRule type="cellIs" dxfId="1082" priority="1398" operator="equal">
      <formula>"V"</formula>
    </cfRule>
    <cfRule type="cellIs" dxfId="1081" priority="1399" operator="equal">
      <formula>"O"</formula>
    </cfRule>
    <cfRule type="cellIs" dxfId="1080" priority="1400" operator="equal">
      <formula>0</formula>
    </cfRule>
  </conditionalFormatting>
  <conditionalFormatting sqref="ZW32">
    <cfRule type="cellIs" dxfId="1079" priority="1397" operator="equal">
      <formula>"/"</formula>
    </cfRule>
  </conditionalFormatting>
  <conditionalFormatting sqref="ZW32">
    <cfRule type="cellIs" dxfId="1078" priority="1396" operator="equal">
      <formula>"["</formula>
    </cfRule>
  </conditionalFormatting>
  <conditionalFormatting sqref="ZW32">
    <cfRule type="cellIs" dxfId="1077" priority="1394" operator="equal">
      <formula>"."</formula>
    </cfRule>
    <cfRule type="cellIs" priority="1395" operator="equal">
      <formula>"."</formula>
    </cfRule>
  </conditionalFormatting>
  <conditionalFormatting sqref="ZW29">
    <cfRule type="cellIs" dxfId="1076" priority="1391" operator="equal">
      <formula>"V"</formula>
    </cfRule>
    <cfRule type="cellIs" dxfId="1075" priority="1392" operator="equal">
      <formula>"O"</formula>
    </cfRule>
    <cfRule type="cellIs" dxfId="1074" priority="1393" operator="equal">
      <formula>0</formula>
    </cfRule>
  </conditionalFormatting>
  <conditionalFormatting sqref="ZW29">
    <cfRule type="cellIs" dxfId="1073" priority="1390" operator="equal">
      <formula>"/"</formula>
    </cfRule>
  </conditionalFormatting>
  <conditionalFormatting sqref="ZW29">
    <cfRule type="cellIs" dxfId="1072" priority="1389" operator="equal">
      <formula>"["</formula>
    </cfRule>
  </conditionalFormatting>
  <conditionalFormatting sqref="ZW29">
    <cfRule type="cellIs" dxfId="1071" priority="1387" operator="equal">
      <formula>"."</formula>
    </cfRule>
    <cfRule type="cellIs" priority="1388" operator="equal">
      <formula>"."</formula>
    </cfRule>
  </conditionalFormatting>
  <conditionalFormatting sqref="ZW15">
    <cfRule type="cellIs" dxfId="1070" priority="1384" operator="equal">
      <formula>"V"</formula>
    </cfRule>
    <cfRule type="cellIs" dxfId="1069" priority="1385" operator="equal">
      <formula>"O"</formula>
    </cfRule>
    <cfRule type="cellIs" dxfId="1068" priority="1386" operator="equal">
      <formula>0</formula>
    </cfRule>
  </conditionalFormatting>
  <conditionalFormatting sqref="ZW15">
    <cfRule type="cellIs" dxfId="1067" priority="1383" operator="equal">
      <formula>"/"</formula>
    </cfRule>
  </conditionalFormatting>
  <conditionalFormatting sqref="ZW15">
    <cfRule type="cellIs" dxfId="1066" priority="1382" operator="equal">
      <formula>"["</formula>
    </cfRule>
  </conditionalFormatting>
  <conditionalFormatting sqref="ZW15">
    <cfRule type="cellIs" dxfId="1065" priority="1380" operator="equal">
      <formula>"."</formula>
    </cfRule>
    <cfRule type="cellIs" priority="1381" operator="equal">
      <formula>"."</formula>
    </cfRule>
  </conditionalFormatting>
  <conditionalFormatting sqref="ZW10">
    <cfRule type="cellIs" dxfId="1064" priority="1377" operator="equal">
      <formula>"V"</formula>
    </cfRule>
    <cfRule type="cellIs" dxfId="1063" priority="1378" operator="equal">
      <formula>"O"</formula>
    </cfRule>
    <cfRule type="cellIs" dxfId="1062" priority="1379" operator="equal">
      <formula>0</formula>
    </cfRule>
  </conditionalFormatting>
  <conditionalFormatting sqref="ZW10">
    <cfRule type="cellIs" dxfId="1061" priority="1376" operator="equal">
      <formula>"/"</formula>
    </cfRule>
  </conditionalFormatting>
  <conditionalFormatting sqref="ZW10">
    <cfRule type="cellIs" dxfId="1060" priority="1375" operator="equal">
      <formula>"["</formula>
    </cfRule>
  </conditionalFormatting>
  <conditionalFormatting sqref="ZW10">
    <cfRule type="cellIs" dxfId="1059" priority="1373" operator="equal">
      <formula>"."</formula>
    </cfRule>
    <cfRule type="cellIs" priority="1374" operator="equal">
      <formula>"."</formula>
    </cfRule>
  </conditionalFormatting>
  <conditionalFormatting sqref="ZW5">
    <cfRule type="cellIs" dxfId="1058" priority="1370" operator="equal">
      <formula>"V"</formula>
    </cfRule>
    <cfRule type="cellIs" dxfId="1057" priority="1371" operator="equal">
      <formula>"O"</formula>
    </cfRule>
    <cfRule type="cellIs" dxfId="1056" priority="1372" operator="equal">
      <formula>0</formula>
    </cfRule>
  </conditionalFormatting>
  <conditionalFormatting sqref="ZW5">
    <cfRule type="cellIs" dxfId="1055" priority="1369" operator="equal">
      <formula>"/"</formula>
    </cfRule>
  </conditionalFormatting>
  <conditionalFormatting sqref="ZW5">
    <cfRule type="cellIs" dxfId="1054" priority="1368" operator="equal">
      <formula>"["</formula>
    </cfRule>
  </conditionalFormatting>
  <conditionalFormatting sqref="ZW5">
    <cfRule type="cellIs" dxfId="1053" priority="1366" operator="equal">
      <formula>"."</formula>
    </cfRule>
    <cfRule type="cellIs" priority="1367" operator="equal">
      <formula>"."</formula>
    </cfRule>
  </conditionalFormatting>
  <conditionalFormatting sqref="ZW21">
    <cfRule type="cellIs" dxfId="1052" priority="1363" operator="equal">
      <formula>"V"</formula>
    </cfRule>
    <cfRule type="cellIs" dxfId="1051" priority="1364" operator="equal">
      <formula>"O"</formula>
    </cfRule>
    <cfRule type="cellIs" dxfId="1050" priority="1365" operator="equal">
      <formula>0</formula>
    </cfRule>
  </conditionalFormatting>
  <conditionalFormatting sqref="ZW21">
    <cfRule type="cellIs" dxfId="1049" priority="1362" operator="equal">
      <formula>"/"</formula>
    </cfRule>
  </conditionalFormatting>
  <conditionalFormatting sqref="ZW21">
    <cfRule type="cellIs" dxfId="1048" priority="1361" operator="equal">
      <formula>"["</formula>
    </cfRule>
  </conditionalFormatting>
  <conditionalFormatting sqref="ZW21">
    <cfRule type="cellIs" dxfId="1047" priority="1359" operator="equal">
      <formula>"."</formula>
    </cfRule>
    <cfRule type="cellIs" priority="1360" operator="equal">
      <formula>"."</formula>
    </cfRule>
  </conditionalFormatting>
  <conditionalFormatting sqref="ZW3">
    <cfRule type="cellIs" dxfId="1046" priority="1356" operator="equal">
      <formula>"V"</formula>
    </cfRule>
    <cfRule type="cellIs" dxfId="1045" priority="1357" operator="equal">
      <formula>"O"</formula>
    </cfRule>
    <cfRule type="cellIs" dxfId="1044" priority="1358" operator="equal">
      <formula>0</formula>
    </cfRule>
  </conditionalFormatting>
  <conditionalFormatting sqref="ZW3">
    <cfRule type="cellIs" dxfId="1043" priority="1355" operator="equal">
      <formula>"/"</formula>
    </cfRule>
  </conditionalFormatting>
  <conditionalFormatting sqref="ZW3">
    <cfRule type="cellIs" dxfId="1042" priority="1354" operator="equal">
      <formula>"["</formula>
    </cfRule>
  </conditionalFormatting>
  <conditionalFormatting sqref="ZW3">
    <cfRule type="cellIs" dxfId="1041" priority="1352" operator="equal">
      <formula>"."</formula>
    </cfRule>
    <cfRule type="cellIs" priority="1353" operator="equal">
      <formula>"."</formula>
    </cfRule>
  </conditionalFormatting>
  <conditionalFormatting sqref="ZW9">
    <cfRule type="cellIs" dxfId="1040" priority="1349" operator="equal">
      <formula>"V"</formula>
    </cfRule>
    <cfRule type="cellIs" dxfId="1039" priority="1350" operator="equal">
      <formula>"O"</formula>
    </cfRule>
    <cfRule type="cellIs" dxfId="1038" priority="1351" operator="equal">
      <formula>0</formula>
    </cfRule>
  </conditionalFormatting>
  <conditionalFormatting sqref="ZW9">
    <cfRule type="cellIs" dxfId="1037" priority="1348" operator="equal">
      <formula>"/"</formula>
    </cfRule>
  </conditionalFormatting>
  <conditionalFormatting sqref="ZW9">
    <cfRule type="cellIs" dxfId="1036" priority="1347" operator="equal">
      <formula>"["</formula>
    </cfRule>
  </conditionalFormatting>
  <conditionalFormatting sqref="ZW9">
    <cfRule type="cellIs" dxfId="1035" priority="1345" operator="equal">
      <formula>"."</formula>
    </cfRule>
    <cfRule type="cellIs" priority="1346" operator="equal">
      <formula>"."</formula>
    </cfRule>
  </conditionalFormatting>
  <conditionalFormatting sqref="ZW27">
    <cfRule type="cellIs" dxfId="1034" priority="1342" operator="equal">
      <formula>"V"</formula>
    </cfRule>
    <cfRule type="cellIs" dxfId="1033" priority="1343" operator="equal">
      <formula>"O"</formula>
    </cfRule>
    <cfRule type="cellIs" dxfId="1032" priority="1344" operator="equal">
      <formula>0</formula>
    </cfRule>
  </conditionalFormatting>
  <conditionalFormatting sqref="ZW27">
    <cfRule type="cellIs" dxfId="1031" priority="1341" operator="equal">
      <formula>"/"</formula>
    </cfRule>
  </conditionalFormatting>
  <conditionalFormatting sqref="ZW27">
    <cfRule type="cellIs" dxfId="1030" priority="1340" operator="equal">
      <formula>"["</formula>
    </cfRule>
  </conditionalFormatting>
  <conditionalFormatting sqref="ZW27">
    <cfRule type="cellIs" dxfId="1029" priority="1338" operator="equal">
      <formula>"."</formula>
    </cfRule>
    <cfRule type="cellIs" priority="1339" operator="equal">
      <formula>"."</formula>
    </cfRule>
  </conditionalFormatting>
  <conditionalFormatting sqref="ZW13">
    <cfRule type="cellIs" dxfId="1028" priority="1335" operator="equal">
      <formula>"V"</formula>
    </cfRule>
    <cfRule type="cellIs" dxfId="1027" priority="1336" operator="equal">
      <formula>"O"</formula>
    </cfRule>
    <cfRule type="cellIs" dxfId="1026" priority="1337" operator="equal">
      <formula>0</formula>
    </cfRule>
  </conditionalFormatting>
  <conditionalFormatting sqref="ZW13">
    <cfRule type="cellIs" dxfId="1025" priority="1334" operator="equal">
      <formula>"/"</formula>
    </cfRule>
  </conditionalFormatting>
  <conditionalFormatting sqref="ZW13">
    <cfRule type="cellIs" dxfId="1024" priority="1333" operator="equal">
      <formula>"["</formula>
    </cfRule>
  </conditionalFormatting>
  <conditionalFormatting sqref="ZW13">
    <cfRule type="cellIs" dxfId="1023" priority="1331" operator="equal">
      <formula>"."</formula>
    </cfRule>
    <cfRule type="cellIs" priority="1332" operator="equal">
      <formula>"."</formula>
    </cfRule>
  </conditionalFormatting>
  <conditionalFormatting sqref="ZW22">
    <cfRule type="cellIs" dxfId="1022" priority="1321" operator="equal">
      <formula>"V"</formula>
    </cfRule>
    <cfRule type="cellIs" dxfId="1021" priority="1322" operator="equal">
      <formula>"O"</formula>
    </cfRule>
    <cfRule type="cellIs" dxfId="1020" priority="1323" operator="equal">
      <formula>0</formula>
    </cfRule>
  </conditionalFormatting>
  <conditionalFormatting sqref="ZW22">
    <cfRule type="cellIs" dxfId="1019" priority="1320" operator="equal">
      <formula>"/"</formula>
    </cfRule>
  </conditionalFormatting>
  <conditionalFormatting sqref="ZW22">
    <cfRule type="cellIs" dxfId="1018" priority="1319" operator="equal">
      <formula>"["</formula>
    </cfRule>
  </conditionalFormatting>
  <conditionalFormatting sqref="ZW22">
    <cfRule type="cellIs" dxfId="1017" priority="1317" operator="equal">
      <formula>"."</formula>
    </cfRule>
    <cfRule type="cellIs" priority="1318" operator="equal">
      <formula>"."</formula>
    </cfRule>
  </conditionalFormatting>
  <conditionalFormatting sqref="ZW42">
    <cfRule type="cellIs" dxfId="1016" priority="1314" operator="equal">
      <formula>"V"</formula>
    </cfRule>
    <cfRule type="cellIs" dxfId="1015" priority="1315" operator="equal">
      <formula>"O"</formula>
    </cfRule>
    <cfRule type="cellIs" dxfId="1014" priority="1316" operator="equal">
      <formula>0</formula>
    </cfRule>
  </conditionalFormatting>
  <conditionalFormatting sqref="ZW42">
    <cfRule type="cellIs" dxfId="1013" priority="1313" operator="equal">
      <formula>"/"</formula>
    </cfRule>
  </conditionalFormatting>
  <conditionalFormatting sqref="ZW42">
    <cfRule type="cellIs" dxfId="1012" priority="1312" operator="equal">
      <formula>"["</formula>
    </cfRule>
  </conditionalFormatting>
  <conditionalFormatting sqref="ZW42">
    <cfRule type="cellIs" dxfId="1011" priority="1310" operator="equal">
      <formula>"."</formula>
    </cfRule>
    <cfRule type="cellIs" priority="1311" operator="equal">
      <formula>"."</formula>
    </cfRule>
  </conditionalFormatting>
  <conditionalFormatting sqref="ZW7">
    <cfRule type="cellIs" dxfId="1010" priority="1307" operator="equal">
      <formula>"V"</formula>
    </cfRule>
    <cfRule type="cellIs" dxfId="1009" priority="1308" operator="equal">
      <formula>"O"</formula>
    </cfRule>
    <cfRule type="cellIs" dxfId="1008" priority="1309" operator="equal">
      <formula>0</formula>
    </cfRule>
  </conditionalFormatting>
  <conditionalFormatting sqref="ZW7">
    <cfRule type="cellIs" dxfId="1007" priority="1306" operator="equal">
      <formula>"/"</formula>
    </cfRule>
  </conditionalFormatting>
  <conditionalFormatting sqref="ZW7">
    <cfRule type="cellIs" dxfId="1006" priority="1305" operator="equal">
      <formula>"["</formula>
    </cfRule>
  </conditionalFormatting>
  <conditionalFormatting sqref="ZW7">
    <cfRule type="cellIs" dxfId="1005" priority="1303" operator="equal">
      <formula>"."</formula>
    </cfRule>
    <cfRule type="cellIs" priority="1304" operator="equal">
      <formula>"."</formula>
    </cfRule>
  </conditionalFormatting>
  <conditionalFormatting sqref="ZW50">
    <cfRule type="cellIs" dxfId="1004" priority="1300" operator="equal">
      <formula>"V"</formula>
    </cfRule>
    <cfRule type="cellIs" dxfId="1003" priority="1301" operator="equal">
      <formula>"O"</formula>
    </cfRule>
    <cfRule type="cellIs" dxfId="1002" priority="1302" operator="equal">
      <formula>0</formula>
    </cfRule>
  </conditionalFormatting>
  <conditionalFormatting sqref="ZW50">
    <cfRule type="cellIs" dxfId="1001" priority="1299" operator="equal">
      <formula>"/"</formula>
    </cfRule>
  </conditionalFormatting>
  <conditionalFormatting sqref="ZW50">
    <cfRule type="cellIs" dxfId="1000" priority="1298" operator="equal">
      <formula>"["</formula>
    </cfRule>
  </conditionalFormatting>
  <conditionalFormatting sqref="ZW50">
    <cfRule type="cellIs" dxfId="999" priority="1296" operator="equal">
      <formula>"."</formula>
    </cfRule>
    <cfRule type="cellIs" priority="1297" operator="equal">
      <formula>"."</formula>
    </cfRule>
  </conditionalFormatting>
  <conditionalFormatting sqref="ZW48">
    <cfRule type="cellIs" dxfId="998" priority="1293" operator="equal">
      <formula>"V"</formula>
    </cfRule>
    <cfRule type="cellIs" dxfId="997" priority="1294" operator="equal">
      <formula>"O"</formula>
    </cfRule>
    <cfRule type="cellIs" dxfId="996" priority="1295" operator="equal">
      <formula>0</formula>
    </cfRule>
  </conditionalFormatting>
  <conditionalFormatting sqref="ZW48">
    <cfRule type="cellIs" dxfId="995" priority="1292" operator="equal">
      <formula>"/"</formula>
    </cfRule>
  </conditionalFormatting>
  <conditionalFormatting sqref="ZW48">
    <cfRule type="cellIs" dxfId="994" priority="1291" operator="equal">
      <formula>"["</formula>
    </cfRule>
  </conditionalFormatting>
  <conditionalFormatting sqref="ZW48">
    <cfRule type="cellIs" dxfId="993" priority="1289" operator="equal">
      <formula>"."</formula>
    </cfRule>
    <cfRule type="cellIs" priority="1290" operator="equal">
      <formula>"."</formula>
    </cfRule>
  </conditionalFormatting>
  <conditionalFormatting sqref="ZW26">
    <cfRule type="cellIs" dxfId="992" priority="1286" operator="equal">
      <formula>"V"</formula>
    </cfRule>
    <cfRule type="cellIs" dxfId="991" priority="1287" operator="equal">
      <formula>"O"</formula>
    </cfRule>
    <cfRule type="cellIs" dxfId="990" priority="1288" operator="equal">
      <formula>0</formula>
    </cfRule>
  </conditionalFormatting>
  <conditionalFormatting sqref="ZW26">
    <cfRule type="cellIs" dxfId="989" priority="1285" operator="equal">
      <formula>"/"</formula>
    </cfRule>
  </conditionalFormatting>
  <conditionalFormatting sqref="ZW26">
    <cfRule type="cellIs" dxfId="988" priority="1284" operator="equal">
      <formula>"["</formula>
    </cfRule>
  </conditionalFormatting>
  <conditionalFormatting sqref="ZW26">
    <cfRule type="cellIs" dxfId="987" priority="1282" operator="equal">
      <formula>"."</formula>
    </cfRule>
    <cfRule type="cellIs" priority="1283" operator="equal">
      <formula>"."</formula>
    </cfRule>
  </conditionalFormatting>
  <conditionalFormatting sqref="ZW17">
    <cfRule type="cellIs" dxfId="986" priority="1279" operator="equal">
      <formula>"V"</formula>
    </cfRule>
    <cfRule type="cellIs" dxfId="985" priority="1280" operator="equal">
      <formula>"O"</formula>
    </cfRule>
    <cfRule type="cellIs" dxfId="984" priority="1281" operator="equal">
      <formula>0</formula>
    </cfRule>
  </conditionalFormatting>
  <conditionalFormatting sqref="ZW17">
    <cfRule type="cellIs" dxfId="983" priority="1278" operator="equal">
      <formula>"/"</formula>
    </cfRule>
  </conditionalFormatting>
  <conditionalFormatting sqref="ZW17">
    <cfRule type="cellIs" dxfId="982" priority="1277" operator="equal">
      <formula>"["</formula>
    </cfRule>
  </conditionalFormatting>
  <conditionalFormatting sqref="ZW17">
    <cfRule type="cellIs" dxfId="981" priority="1275" operator="equal">
      <formula>"."</formula>
    </cfRule>
    <cfRule type="cellIs" priority="1276" operator="equal">
      <formula>"."</formula>
    </cfRule>
  </conditionalFormatting>
  <conditionalFormatting sqref="ZW25">
    <cfRule type="cellIs" dxfId="980" priority="1272" operator="equal">
      <formula>"V"</formula>
    </cfRule>
    <cfRule type="cellIs" dxfId="979" priority="1273" operator="equal">
      <formula>"O"</formula>
    </cfRule>
    <cfRule type="cellIs" dxfId="978" priority="1274" operator="equal">
      <formula>0</formula>
    </cfRule>
  </conditionalFormatting>
  <conditionalFormatting sqref="ZW25">
    <cfRule type="cellIs" dxfId="977" priority="1271" operator="equal">
      <formula>"/"</formula>
    </cfRule>
  </conditionalFormatting>
  <conditionalFormatting sqref="ZW25">
    <cfRule type="cellIs" dxfId="976" priority="1270" operator="equal">
      <formula>"["</formula>
    </cfRule>
  </conditionalFormatting>
  <conditionalFormatting sqref="ZW25">
    <cfRule type="cellIs" dxfId="975" priority="1268" operator="equal">
      <formula>"."</formula>
    </cfRule>
    <cfRule type="cellIs" priority="1269" operator="equal">
      <formula>"."</formula>
    </cfRule>
  </conditionalFormatting>
  <conditionalFormatting sqref="ZW30">
    <cfRule type="cellIs" dxfId="974" priority="1265" operator="equal">
      <formula>"V"</formula>
    </cfRule>
    <cfRule type="cellIs" dxfId="973" priority="1266" operator="equal">
      <formula>"O"</formula>
    </cfRule>
    <cfRule type="cellIs" dxfId="972" priority="1267" operator="equal">
      <formula>0</formula>
    </cfRule>
  </conditionalFormatting>
  <conditionalFormatting sqref="ZW30">
    <cfRule type="cellIs" dxfId="971" priority="1264" operator="equal">
      <formula>"/"</formula>
    </cfRule>
  </conditionalFormatting>
  <conditionalFormatting sqref="ZW30">
    <cfRule type="cellIs" dxfId="970" priority="1263" operator="equal">
      <formula>"["</formula>
    </cfRule>
  </conditionalFormatting>
  <conditionalFormatting sqref="ZW30">
    <cfRule type="cellIs" dxfId="969" priority="1261" operator="equal">
      <formula>"."</formula>
    </cfRule>
    <cfRule type="cellIs" priority="1262" operator="equal">
      <formula>"."</formula>
    </cfRule>
  </conditionalFormatting>
  <conditionalFormatting sqref="ZW46">
    <cfRule type="cellIs" dxfId="968" priority="1258" operator="equal">
      <formula>"V"</formula>
    </cfRule>
    <cfRule type="cellIs" dxfId="967" priority="1259" operator="equal">
      <formula>"O"</formula>
    </cfRule>
    <cfRule type="cellIs" dxfId="966" priority="1260" operator="equal">
      <formula>0</formula>
    </cfRule>
  </conditionalFormatting>
  <conditionalFormatting sqref="ZW46">
    <cfRule type="cellIs" dxfId="965" priority="1257" operator="equal">
      <formula>"/"</formula>
    </cfRule>
  </conditionalFormatting>
  <conditionalFormatting sqref="ZW46">
    <cfRule type="cellIs" dxfId="964" priority="1256" operator="equal">
      <formula>"["</formula>
    </cfRule>
  </conditionalFormatting>
  <conditionalFormatting sqref="ZW46">
    <cfRule type="cellIs" dxfId="963" priority="1254" operator="equal">
      <formula>"."</formula>
    </cfRule>
    <cfRule type="cellIs" priority="1255" operator="equal">
      <formula>"."</formula>
    </cfRule>
  </conditionalFormatting>
  <conditionalFormatting sqref="ZW35">
    <cfRule type="cellIs" dxfId="962" priority="1251" operator="equal">
      <formula>"V"</formula>
    </cfRule>
    <cfRule type="cellIs" dxfId="961" priority="1252" operator="equal">
      <formula>"O"</formula>
    </cfRule>
    <cfRule type="cellIs" dxfId="960" priority="1253" operator="equal">
      <formula>0</formula>
    </cfRule>
  </conditionalFormatting>
  <conditionalFormatting sqref="ZW35">
    <cfRule type="cellIs" dxfId="959" priority="1250" operator="equal">
      <formula>"/"</formula>
    </cfRule>
  </conditionalFormatting>
  <conditionalFormatting sqref="ZW35">
    <cfRule type="cellIs" dxfId="958" priority="1249" operator="equal">
      <formula>"["</formula>
    </cfRule>
  </conditionalFormatting>
  <conditionalFormatting sqref="ZW35">
    <cfRule type="cellIs" dxfId="957" priority="1247" operator="equal">
      <formula>"."</formula>
    </cfRule>
    <cfRule type="cellIs" priority="1248" operator="equal">
      <formula>"."</formula>
    </cfRule>
  </conditionalFormatting>
  <conditionalFormatting sqref="ZW8">
    <cfRule type="cellIs" dxfId="956" priority="1244" operator="equal">
      <formula>"V"</formula>
    </cfRule>
    <cfRule type="cellIs" dxfId="955" priority="1245" operator="equal">
      <formula>"O"</formula>
    </cfRule>
    <cfRule type="cellIs" dxfId="954" priority="1246" operator="equal">
      <formula>0</formula>
    </cfRule>
  </conditionalFormatting>
  <conditionalFormatting sqref="ZW8">
    <cfRule type="cellIs" dxfId="953" priority="1243" operator="equal">
      <formula>"/"</formula>
    </cfRule>
  </conditionalFormatting>
  <conditionalFormatting sqref="ZW8">
    <cfRule type="cellIs" dxfId="952" priority="1242" operator="equal">
      <formula>"["</formula>
    </cfRule>
  </conditionalFormatting>
  <conditionalFormatting sqref="ZW8">
    <cfRule type="cellIs" dxfId="951" priority="1240" operator="equal">
      <formula>"."</formula>
    </cfRule>
    <cfRule type="cellIs" priority="1241" operator="equal">
      <formula>"."</formula>
    </cfRule>
  </conditionalFormatting>
  <conditionalFormatting sqref="ZW18">
    <cfRule type="cellIs" dxfId="950" priority="1237" operator="equal">
      <formula>"V"</formula>
    </cfRule>
    <cfRule type="cellIs" dxfId="949" priority="1238" operator="equal">
      <formula>"O"</formula>
    </cfRule>
    <cfRule type="cellIs" dxfId="948" priority="1239" operator="equal">
      <formula>0</formula>
    </cfRule>
  </conditionalFormatting>
  <conditionalFormatting sqref="ZW18">
    <cfRule type="cellIs" dxfId="947" priority="1236" operator="equal">
      <formula>"/"</formula>
    </cfRule>
  </conditionalFormatting>
  <conditionalFormatting sqref="ZW18">
    <cfRule type="cellIs" dxfId="946" priority="1235" operator="equal">
      <formula>"["</formula>
    </cfRule>
  </conditionalFormatting>
  <conditionalFormatting sqref="ZW18">
    <cfRule type="cellIs" dxfId="945" priority="1233" operator="equal">
      <formula>"."</formula>
    </cfRule>
    <cfRule type="cellIs" priority="1234" operator="equal">
      <formula>"."</formula>
    </cfRule>
  </conditionalFormatting>
  <conditionalFormatting sqref="ZW37">
    <cfRule type="cellIs" dxfId="944" priority="1223" operator="equal">
      <formula>"V"</formula>
    </cfRule>
    <cfRule type="cellIs" dxfId="943" priority="1224" operator="equal">
      <formula>"O"</formula>
    </cfRule>
    <cfRule type="cellIs" dxfId="942" priority="1225" operator="equal">
      <formula>0</formula>
    </cfRule>
  </conditionalFormatting>
  <conditionalFormatting sqref="ZW37">
    <cfRule type="cellIs" dxfId="941" priority="1222" operator="equal">
      <formula>"/"</formula>
    </cfRule>
  </conditionalFormatting>
  <conditionalFormatting sqref="ZW37">
    <cfRule type="cellIs" dxfId="940" priority="1221" operator="equal">
      <formula>"["</formula>
    </cfRule>
  </conditionalFormatting>
  <conditionalFormatting sqref="ZW37">
    <cfRule type="cellIs" dxfId="939" priority="1219" operator="equal">
      <formula>"."</formula>
    </cfRule>
    <cfRule type="cellIs" priority="1220" operator="equal">
      <formula>"."</formula>
    </cfRule>
  </conditionalFormatting>
  <conditionalFormatting sqref="ZW38">
    <cfRule type="cellIs" dxfId="938" priority="1216" operator="equal">
      <formula>"V"</formula>
    </cfRule>
    <cfRule type="cellIs" dxfId="937" priority="1217" operator="equal">
      <formula>"O"</formula>
    </cfRule>
    <cfRule type="cellIs" dxfId="936" priority="1218" operator="equal">
      <formula>0</formula>
    </cfRule>
  </conditionalFormatting>
  <conditionalFormatting sqref="ZW38">
    <cfRule type="cellIs" dxfId="935" priority="1215" operator="equal">
      <formula>"/"</formula>
    </cfRule>
  </conditionalFormatting>
  <conditionalFormatting sqref="ZW38">
    <cfRule type="cellIs" dxfId="934" priority="1214" operator="equal">
      <formula>"["</formula>
    </cfRule>
  </conditionalFormatting>
  <conditionalFormatting sqref="ZW38">
    <cfRule type="cellIs" dxfId="933" priority="1212" operator="equal">
      <formula>"."</formula>
    </cfRule>
    <cfRule type="cellIs" priority="1213" operator="equal">
      <formula>"."</formula>
    </cfRule>
  </conditionalFormatting>
  <conditionalFormatting sqref="ZW14">
    <cfRule type="cellIs" dxfId="932" priority="1209" operator="equal">
      <formula>"V"</formula>
    </cfRule>
    <cfRule type="cellIs" dxfId="931" priority="1210" operator="equal">
      <formula>"O"</formula>
    </cfRule>
    <cfRule type="cellIs" dxfId="930" priority="1211" operator="equal">
      <formula>0</formula>
    </cfRule>
  </conditionalFormatting>
  <conditionalFormatting sqref="ZW14">
    <cfRule type="cellIs" dxfId="929" priority="1208" operator="equal">
      <formula>"/"</formula>
    </cfRule>
  </conditionalFormatting>
  <conditionalFormatting sqref="ZW14">
    <cfRule type="cellIs" dxfId="928" priority="1207" operator="equal">
      <formula>"["</formula>
    </cfRule>
  </conditionalFormatting>
  <conditionalFormatting sqref="ZW14">
    <cfRule type="cellIs" dxfId="927" priority="1205" operator="equal">
      <formula>"."</formula>
    </cfRule>
    <cfRule type="cellIs" priority="1206" operator="equal">
      <formula>"."</formula>
    </cfRule>
  </conditionalFormatting>
  <conditionalFormatting sqref="ZW40">
    <cfRule type="cellIs" dxfId="926" priority="1202" operator="equal">
      <formula>"V"</formula>
    </cfRule>
    <cfRule type="cellIs" dxfId="925" priority="1203" operator="equal">
      <formula>"O"</formula>
    </cfRule>
    <cfRule type="cellIs" dxfId="924" priority="1204" operator="equal">
      <formula>0</formula>
    </cfRule>
  </conditionalFormatting>
  <conditionalFormatting sqref="ZW40">
    <cfRule type="cellIs" dxfId="923" priority="1201" operator="equal">
      <formula>"/"</formula>
    </cfRule>
  </conditionalFormatting>
  <conditionalFormatting sqref="ZW40">
    <cfRule type="cellIs" dxfId="922" priority="1200" operator="equal">
      <formula>"["</formula>
    </cfRule>
  </conditionalFormatting>
  <conditionalFormatting sqref="ZW40">
    <cfRule type="cellIs" dxfId="921" priority="1198" operator="equal">
      <formula>"."</formula>
    </cfRule>
    <cfRule type="cellIs" priority="1199" operator="equal">
      <formula>"."</formula>
    </cfRule>
  </conditionalFormatting>
  <conditionalFormatting sqref="ZW28">
    <cfRule type="cellIs" dxfId="920" priority="1195" operator="equal">
      <formula>"V"</formula>
    </cfRule>
    <cfRule type="cellIs" dxfId="919" priority="1196" operator="equal">
      <formula>"O"</formula>
    </cfRule>
    <cfRule type="cellIs" dxfId="918" priority="1197" operator="equal">
      <formula>0</formula>
    </cfRule>
  </conditionalFormatting>
  <conditionalFormatting sqref="ZW28">
    <cfRule type="cellIs" dxfId="917" priority="1194" operator="equal">
      <formula>"/"</formula>
    </cfRule>
  </conditionalFormatting>
  <conditionalFormatting sqref="ZW28">
    <cfRule type="cellIs" dxfId="916" priority="1193" operator="equal">
      <formula>"["</formula>
    </cfRule>
  </conditionalFormatting>
  <conditionalFormatting sqref="ZW28">
    <cfRule type="cellIs" dxfId="915" priority="1191" operator="equal">
      <formula>"."</formula>
    </cfRule>
    <cfRule type="cellIs" priority="1192" operator="equal">
      <formula>"."</formula>
    </cfRule>
  </conditionalFormatting>
  <conditionalFormatting sqref="ZW6">
    <cfRule type="cellIs" dxfId="914" priority="1188" operator="equal">
      <formula>"V"</formula>
    </cfRule>
    <cfRule type="cellIs" dxfId="913" priority="1189" operator="equal">
      <formula>"O"</formula>
    </cfRule>
    <cfRule type="cellIs" dxfId="912" priority="1190" operator="equal">
      <formula>0</formula>
    </cfRule>
  </conditionalFormatting>
  <conditionalFormatting sqref="ZW6">
    <cfRule type="cellIs" dxfId="911" priority="1187" operator="equal">
      <formula>"/"</formula>
    </cfRule>
  </conditionalFormatting>
  <conditionalFormatting sqref="ZW6">
    <cfRule type="cellIs" dxfId="910" priority="1186" operator="equal">
      <formula>"["</formula>
    </cfRule>
  </conditionalFormatting>
  <conditionalFormatting sqref="ZW6">
    <cfRule type="cellIs" dxfId="909" priority="1184" operator="equal">
      <formula>"."</formula>
    </cfRule>
    <cfRule type="cellIs" priority="1185" operator="equal">
      <formula>"."</formula>
    </cfRule>
  </conditionalFormatting>
  <conditionalFormatting sqref="ZW33">
    <cfRule type="cellIs" dxfId="908" priority="1181" operator="equal">
      <formula>"V"</formula>
    </cfRule>
    <cfRule type="cellIs" dxfId="907" priority="1182" operator="equal">
      <formula>"O"</formula>
    </cfRule>
    <cfRule type="cellIs" dxfId="906" priority="1183" operator="equal">
      <formula>0</formula>
    </cfRule>
  </conditionalFormatting>
  <conditionalFormatting sqref="ZW33">
    <cfRule type="cellIs" dxfId="905" priority="1180" operator="equal">
      <formula>"/"</formula>
    </cfRule>
  </conditionalFormatting>
  <conditionalFormatting sqref="ZW33">
    <cfRule type="cellIs" dxfId="904" priority="1179" operator="equal">
      <formula>"["</formula>
    </cfRule>
  </conditionalFormatting>
  <conditionalFormatting sqref="ZW33">
    <cfRule type="cellIs" dxfId="903" priority="1177" operator="equal">
      <formula>"."</formula>
    </cfRule>
    <cfRule type="cellIs" priority="1178" operator="equal">
      <formula>"."</formula>
    </cfRule>
  </conditionalFormatting>
  <conditionalFormatting sqref="ZW19">
    <cfRule type="cellIs" dxfId="902" priority="1167" operator="equal">
      <formula>"V"</formula>
    </cfRule>
    <cfRule type="cellIs" dxfId="901" priority="1168" operator="equal">
      <formula>"O"</formula>
    </cfRule>
    <cfRule type="cellIs" dxfId="900" priority="1169" operator="equal">
      <formula>0</formula>
    </cfRule>
  </conditionalFormatting>
  <conditionalFormatting sqref="ZW19">
    <cfRule type="cellIs" dxfId="899" priority="1166" operator="equal">
      <formula>"/"</formula>
    </cfRule>
  </conditionalFormatting>
  <conditionalFormatting sqref="ZW19">
    <cfRule type="cellIs" dxfId="898" priority="1165" operator="equal">
      <formula>"["</formula>
    </cfRule>
  </conditionalFormatting>
  <conditionalFormatting sqref="ZW19">
    <cfRule type="cellIs" dxfId="897" priority="1163" operator="equal">
      <formula>"."</formula>
    </cfRule>
    <cfRule type="cellIs" priority="1164" operator="equal">
      <formula>"."</formula>
    </cfRule>
  </conditionalFormatting>
  <conditionalFormatting sqref="ZW16">
    <cfRule type="cellIs" dxfId="896" priority="1160" operator="equal">
      <formula>"V"</formula>
    </cfRule>
    <cfRule type="cellIs" dxfId="895" priority="1161" operator="equal">
      <formula>"O"</formula>
    </cfRule>
    <cfRule type="cellIs" dxfId="894" priority="1162" operator="equal">
      <formula>0</formula>
    </cfRule>
  </conditionalFormatting>
  <conditionalFormatting sqref="ZW16">
    <cfRule type="cellIs" dxfId="893" priority="1159" operator="equal">
      <formula>"/"</formula>
    </cfRule>
  </conditionalFormatting>
  <conditionalFormatting sqref="ZW16">
    <cfRule type="cellIs" dxfId="892" priority="1158" operator="equal">
      <formula>"["</formula>
    </cfRule>
  </conditionalFormatting>
  <conditionalFormatting sqref="ZW16">
    <cfRule type="cellIs" dxfId="891" priority="1156" operator="equal">
      <formula>"."</formula>
    </cfRule>
    <cfRule type="cellIs" priority="1157" operator="equal">
      <formula>"."</formula>
    </cfRule>
  </conditionalFormatting>
  <conditionalFormatting sqref="ZW34">
    <cfRule type="cellIs" dxfId="890" priority="1153" operator="equal">
      <formula>"V"</formula>
    </cfRule>
    <cfRule type="cellIs" dxfId="889" priority="1154" operator="equal">
      <formula>"O"</formula>
    </cfRule>
    <cfRule type="cellIs" dxfId="888" priority="1155" operator="equal">
      <formula>0</formula>
    </cfRule>
  </conditionalFormatting>
  <conditionalFormatting sqref="ZW34">
    <cfRule type="cellIs" dxfId="887" priority="1152" operator="equal">
      <formula>"/"</formula>
    </cfRule>
  </conditionalFormatting>
  <conditionalFormatting sqref="ZW34">
    <cfRule type="cellIs" dxfId="886" priority="1151" operator="equal">
      <formula>"["</formula>
    </cfRule>
  </conditionalFormatting>
  <conditionalFormatting sqref="ZW34">
    <cfRule type="cellIs" dxfId="885" priority="1149" operator="equal">
      <formula>"."</formula>
    </cfRule>
    <cfRule type="cellIs" priority="1150" operator="equal">
      <formula>"."</formula>
    </cfRule>
  </conditionalFormatting>
  <conditionalFormatting sqref="ZK63:ZW63 ZX51:ZX77 ZU64:ZX64">
    <cfRule type="cellIs" dxfId="884" priority="1146" operator="equal">
      <formula>"V"</formula>
    </cfRule>
    <cfRule type="cellIs" dxfId="883" priority="1147" operator="equal">
      <formula>"O"</formula>
    </cfRule>
    <cfRule type="cellIs" dxfId="882" priority="1148" operator="equal">
      <formula>0</formula>
    </cfRule>
  </conditionalFormatting>
  <conditionalFormatting sqref="ZK63:ZW63 ZX51:ZX77 ZU64:ZX64">
    <cfRule type="cellIs" dxfId="881" priority="1145" operator="equal">
      <formula>"/"</formula>
    </cfRule>
  </conditionalFormatting>
  <conditionalFormatting sqref="ZK63:ZW63 ZX51:ZX77 ZU64:ZX64">
    <cfRule type="cellIs" dxfId="880" priority="1144" operator="equal">
      <formula>"["</formula>
    </cfRule>
  </conditionalFormatting>
  <conditionalFormatting sqref="ZK63:ZW63 ZX51:ZX77 ZU64:ZX64">
    <cfRule type="cellIs" dxfId="879" priority="1142" operator="equal">
      <formula>"."</formula>
    </cfRule>
    <cfRule type="cellIs" priority="1143" operator="equal">
      <formula>"."</formula>
    </cfRule>
  </conditionalFormatting>
  <conditionalFormatting sqref="ZX22">
    <cfRule type="cellIs" dxfId="878" priority="1139" operator="equal">
      <formula>"V"</formula>
    </cfRule>
    <cfRule type="cellIs" dxfId="877" priority="1140" operator="equal">
      <formula>"O"</formula>
    </cfRule>
    <cfRule type="cellIs" dxfId="876" priority="1141" operator="equal">
      <formula>0</formula>
    </cfRule>
  </conditionalFormatting>
  <conditionalFormatting sqref="ZX22">
    <cfRule type="cellIs" dxfId="875" priority="1138" operator="equal">
      <formula>"/"</formula>
    </cfRule>
  </conditionalFormatting>
  <conditionalFormatting sqref="ZX22">
    <cfRule type="cellIs" dxfId="874" priority="1137" operator="equal">
      <formula>"["</formula>
    </cfRule>
  </conditionalFormatting>
  <conditionalFormatting sqref="ZX22">
    <cfRule type="cellIs" dxfId="873" priority="1135" operator="equal">
      <formula>"."</formula>
    </cfRule>
    <cfRule type="cellIs" priority="1136" operator="equal">
      <formula>"."</formula>
    </cfRule>
  </conditionalFormatting>
  <conditionalFormatting sqref="ZX37">
    <cfRule type="cellIs" dxfId="872" priority="1132" operator="equal">
      <formula>"V"</formula>
    </cfRule>
    <cfRule type="cellIs" dxfId="871" priority="1133" operator="equal">
      <formula>"O"</formula>
    </cfRule>
    <cfRule type="cellIs" dxfId="870" priority="1134" operator="equal">
      <formula>0</formula>
    </cfRule>
  </conditionalFormatting>
  <conditionalFormatting sqref="ZX37">
    <cfRule type="cellIs" dxfId="869" priority="1131" operator="equal">
      <formula>"/"</formula>
    </cfRule>
  </conditionalFormatting>
  <conditionalFormatting sqref="ZX37">
    <cfRule type="cellIs" dxfId="868" priority="1130" operator="equal">
      <formula>"["</formula>
    </cfRule>
  </conditionalFormatting>
  <conditionalFormatting sqref="ZX37">
    <cfRule type="cellIs" dxfId="867" priority="1128" operator="equal">
      <formula>"."</formula>
    </cfRule>
    <cfRule type="cellIs" priority="1129" operator="equal">
      <formula>"."</formula>
    </cfRule>
  </conditionalFormatting>
  <conditionalFormatting sqref="ZX45">
    <cfRule type="cellIs" dxfId="866" priority="1125" operator="equal">
      <formula>"V"</formula>
    </cfRule>
    <cfRule type="cellIs" dxfId="865" priority="1126" operator="equal">
      <formula>"O"</formula>
    </cfRule>
    <cfRule type="cellIs" dxfId="864" priority="1127" operator="equal">
      <formula>0</formula>
    </cfRule>
  </conditionalFormatting>
  <conditionalFormatting sqref="ZX45">
    <cfRule type="cellIs" dxfId="863" priority="1124" operator="equal">
      <formula>"/"</formula>
    </cfRule>
  </conditionalFormatting>
  <conditionalFormatting sqref="ZX45">
    <cfRule type="cellIs" dxfId="862" priority="1123" operator="equal">
      <formula>"["</formula>
    </cfRule>
  </conditionalFormatting>
  <conditionalFormatting sqref="ZX45">
    <cfRule type="cellIs" dxfId="861" priority="1121" operator="equal">
      <formula>"."</formula>
    </cfRule>
    <cfRule type="cellIs" priority="1122" operator="equal">
      <formula>"."</formula>
    </cfRule>
  </conditionalFormatting>
  <conditionalFormatting sqref="ZX23">
    <cfRule type="cellIs" dxfId="860" priority="1118" operator="equal">
      <formula>"V"</formula>
    </cfRule>
    <cfRule type="cellIs" dxfId="859" priority="1119" operator="equal">
      <formula>"O"</formula>
    </cfRule>
    <cfRule type="cellIs" dxfId="858" priority="1120" operator="equal">
      <formula>0</formula>
    </cfRule>
  </conditionalFormatting>
  <conditionalFormatting sqref="ZX23">
    <cfRule type="cellIs" dxfId="857" priority="1117" operator="equal">
      <formula>"/"</formula>
    </cfRule>
  </conditionalFormatting>
  <conditionalFormatting sqref="ZX23">
    <cfRule type="cellIs" dxfId="856" priority="1116" operator="equal">
      <formula>"["</formula>
    </cfRule>
  </conditionalFormatting>
  <conditionalFormatting sqref="ZX23">
    <cfRule type="cellIs" dxfId="855" priority="1114" operator="equal">
      <formula>"."</formula>
    </cfRule>
    <cfRule type="cellIs" priority="1115" operator="equal">
      <formula>"."</formula>
    </cfRule>
  </conditionalFormatting>
  <conditionalFormatting sqref="ZX44">
    <cfRule type="cellIs" dxfId="854" priority="1111" operator="equal">
      <formula>"V"</formula>
    </cfRule>
    <cfRule type="cellIs" dxfId="853" priority="1112" operator="equal">
      <formula>"O"</formula>
    </cfRule>
    <cfRule type="cellIs" dxfId="852" priority="1113" operator="equal">
      <formula>0</formula>
    </cfRule>
  </conditionalFormatting>
  <conditionalFormatting sqref="ZX44">
    <cfRule type="cellIs" dxfId="851" priority="1110" operator="equal">
      <formula>"/"</formula>
    </cfRule>
  </conditionalFormatting>
  <conditionalFormatting sqref="ZX44">
    <cfRule type="cellIs" dxfId="850" priority="1109" operator="equal">
      <formula>"["</formula>
    </cfRule>
  </conditionalFormatting>
  <conditionalFormatting sqref="ZX44">
    <cfRule type="cellIs" dxfId="849" priority="1107" operator="equal">
      <formula>"."</formula>
    </cfRule>
    <cfRule type="cellIs" priority="1108" operator="equal">
      <formula>"."</formula>
    </cfRule>
  </conditionalFormatting>
  <conditionalFormatting sqref="ZX9">
    <cfRule type="cellIs" dxfId="848" priority="1104" operator="equal">
      <formula>"V"</formula>
    </cfRule>
    <cfRule type="cellIs" dxfId="847" priority="1105" operator="equal">
      <formula>"O"</formula>
    </cfRule>
    <cfRule type="cellIs" dxfId="846" priority="1106" operator="equal">
      <formula>0</formula>
    </cfRule>
  </conditionalFormatting>
  <conditionalFormatting sqref="ZX9">
    <cfRule type="cellIs" dxfId="845" priority="1103" operator="equal">
      <formula>"/"</formula>
    </cfRule>
  </conditionalFormatting>
  <conditionalFormatting sqref="ZX9">
    <cfRule type="cellIs" dxfId="844" priority="1102" operator="equal">
      <formula>"["</formula>
    </cfRule>
  </conditionalFormatting>
  <conditionalFormatting sqref="ZX9">
    <cfRule type="cellIs" dxfId="843" priority="1100" operator="equal">
      <formula>"."</formula>
    </cfRule>
    <cfRule type="cellIs" priority="1101" operator="equal">
      <formula>"."</formula>
    </cfRule>
  </conditionalFormatting>
  <conditionalFormatting sqref="ZX4">
    <cfRule type="cellIs" dxfId="842" priority="1097" operator="equal">
      <formula>"V"</formula>
    </cfRule>
    <cfRule type="cellIs" dxfId="841" priority="1098" operator="equal">
      <formula>"O"</formula>
    </cfRule>
    <cfRule type="cellIs" dxfId="840" priority="1099" operator="equal">
      <formula>0</formula>
    </cfRule>
  </conditionalFormatting>
  <conditionalFormatting sqref="ZX4">
    <cfRule type="cellIs" dxfId="839" priority="1096" operator="equal">
      <formula>"/"</formula>
    </cfRule>
  </conditionalFormatting>
  <conditionalFormatting sqref="ZX4">
    <cfRule type="cellIs" dxfId="838" priority="1095" operator="equal">
      <formula>"["</formula>
    </cfRule>
  </conditionalFormatting>
  <conditionalFormatting sqref="ZX4">
    <cfRule type="cellIs" dxfId="837" priority="1093" operator="equal">
      <formula>"."</formula>
    </cfRule>
    <cfRule type="cellIs" priority="1094" operator="equal">
      <formula>"."</formula>
    </cfRule>
  </conditionalFormatting>
  <conditionalFormatting sqref="ZX24">
    <cfRule type="cellIs" dxfId="836" priority="1090" operator="equal">
      <formula>"V"</formula>
    </cfRule>
    <cfRule type="cellIs" dxfId="835" priority="1091" operator="equal">
      <formula>"O"</formula>
    </cfRule>
    <cfRule type="cellIs" dxfId="834" priority="1092" operator="equal">
      <formula>0</formula>
    </cfRule>
  </conditionalFormatting>
  <conditionalFormatting sqref="ZX24">
    <cfRule type="cellIs" dxfId="833" priority="1089" operator="equal">
      <formula>"/"</formula>
    </cfRule>
  </conditionalFormatting>
  <conditionalFormatting sqref="ZX24">
    <cfRule type="cellIs" dxfId="832" priority="1088" operator="equal">
      <formula>"["</formula>
    </cfRule>
  </conditionalFormatting>
  <conditionalFormatting sqref="ZX24">
    <cfRule type="cellIs" dxfId="831" priority="1086" operator="equal">
      <formula>"."</formula>
    </cfRule>
    <cfRule type="cellIs" priority="1087" operator="equal">
      <formula>"."</formula>
    </cfRule>
  </conditionalFormatting>
  <conditionalFormatting sqref="ZX49">
    <cfRule type="cellIs" dxfId="830" priority="1083" operator="equal">
      <formula>"V"</formula>
    </cfRule>
    <cfRule type="cellIs" dxfId="829" priority="1084" operator="equal">
      <formula>"O"</formula>
    </cfRule>
    <cfRule type="cellIs" dxfId="828" priority="1085" operator="equal">
      <formula>0</formula>
    </cfRule>
  </conditionalFormatting>
  <conditionalFormatting sqref="ZX49">
    <cfRule type="cellIs" dxfId="827" priority="1082" operator="equal">
      <formula>"/"</formula>
    </cfRule>
  </conditionalFormatting>
  <conditionalFormatting sqref="ZX49">
    <cfRule type="cellIs" dxfId="826" priority="1081" operator="equal">
      <formula>"["</formula>
    </cfRule>
  </conditionalFormatting>
  <conditionalFormatting sqref="ZX49">
    <cfRule type="cellIs" dxfId="825" priority="1079" operator="equal">
      <formula>"."</formula>
    </cfRule>
    <cfRule type="cellIs" priority="1080" operator="equal">
      <formula>"."</formula>
    </cfRule>
  </conditionalFormatting>
  <conditionalFormatting sqref="ZX25">
    <cfRule type="cellIs" dxfId="824" priority="1076" operator="equal">
      <formula>"V"</formula>
    </cfRule>
    <cfRule type="cellIs" dxfId="823" priority="1077" operator="equal">
      <formula>"O"</formula>
    </cfRule>
    <cfRule type="cellIs" dxfId="822" priority="1078" operator="equal">
      <formula>0</formula>
    </cfRule>
  </conditionalFormatting>
  <conditionalFormatting sqref="ZX25">
    <cfRule type="cellIs" dxfId="821" priority="1075" operator="equal">
      <formula>"/"</formula>
    </cfRule>
  </conditionalFormatting>
  <conditionalFormatting sqref="ZX25">
    <cfRule type="cellIs" dxfId="820" priority="1074" operator="equal">
      <formula>"["</formula>
    </cfRule>
  </conditionalFormatting>
  <conditionalFormatting sqref="ZX25">
    <cfRule type="cellIs" dxfId="819" priority="1072" operator="equal">
      <formula>"."</formula>
    </cfRule>
    <cfRule type="cellIs" priority="1073" operator="equal">
      <formula>"."</formula>
    </cfRule>
  </conditionalFormatting>
  <conditionalFormatting sqref="ZX17">
    <cfRule type="cellIs" dxfId="818" priority="1069" operator="equal">
      <formula>"V"</formula>
    </cfRule>
    <cfRule type="cellIs" dxfId="817" priority="1070" operator="equal">
      <formula>"O"</formula>
    </cfRule>
    <cfRule type="cellIs" dxfId="816" priority="1071" operator="equal">
      <formula>0</formula>
    </cfRule>
  </conditionalFormatting>
  <conditionalFormatting sqref="ZX17">
    <cfRule type="cellIs" dxfId="815" priority="1068" operator="equal">
      <formula>"/"</formula>
    </cfRule>
  </conditionalFormatting>
  <conditionalFormatting sqref="ZX17">
    <cfRule type="cellIs" dxfId="814" priority="1067" operator="equal">
      <formula>"["</formula>
    </cfRule>
  </conditionalFormatting>
  <conditionalFormatting sqref="ZX17">
    <cfRule type="cellIs" dxfId="813" priority="1065" operator="equal">
      <formula>"."</formula>
    </cfRule>
    <cfRule type="cellIs" priority="1066" operator="equal">
      <formula>"."</formula>
    </cfRule>
  </conditionalFormatting>
  <conditionalFormatting sqref="ZX27">
    <cfRule type="cellIs" dxfId="812" priority="1062" operator="equal">
      <formula>"V"</formula>
    </cfRule>
    <cfRule type="cellIs" dxfId="811" priority="1063" operator="equal">
      <formula>"O"</formula>
    </cfRule>
    <cfRule type="cellIs" dxfId="810" priority="1064" operator="equal">
      <formula>0</formula>
    </cfRule>
  </conditionalFormatting>
  <conditionalFormatting sqref="ZX27">
    <cfRule type="cellIs" dxfId="809" priority="1061" operator="equal">
      <formula>"/"</formula>
    </cfRule>
  </conditionalFormatting>
  <conditionalFormatting sqref="ZX27">
    <cfRule type="cellIs" dxfId="808" priority="1060" operator="equal">
      <formula>"["</formula>
    </cfRule>
  </conditionalFormatting>
  <conditionalFormatting sqref="ZX27">
    <cfRule type="cellIs" dxfId="807" priority="1058" operator="equal">
      <formula>"."</formula>
    </cfRule>
    <cfRule type="cellIs" priority="1059" operator="equal">
      <formula>"."</formula>
    </cfRule>
  </conditionalFormatting>
  <conditionalFormatting sqref="ZX12">
    <cfRule type="cellIs" dxfId="806" priority="1055" operator="equal">
      <formula>"V"</formula>
    </cfRule>
    <cfRule type="cellIs" dxfId="805" priority="1056" operator="equal">
      <formula>"O"</formula>
    </cfRule>
    <cfRule type="cellIs" dxfId="804" priority="1057" operator="equal">
      <formula>0</formula>
    </cfRule>
  </conditionalFormatting>
  <conditionalFormatting sqref="ZX12">
    <cfRule type="cellIs" dxfId="803" priority="1054" operator="equal">
      <formula>"/"</formula>
    </cfRule>
  </conditionalFormatting>
  <conditionalFormatting sqref="ZX12">
    <cfRule type="cellIs" dxfId="802" priority="1053" operator="equal">
      <formula>"["</formula>
    </cfRule>
  </conditionalFormatting>
  <conditionalFormatting sqref="ZX12">
    <cfRule type="cellIs" dxfId="801" priority="1051" operator="equal">
      <formula>"."</formula>
    </cfRule>
    <cfRule type="cellIs" priority="1052" operator="equal">
      <formula>"."</formula>
    </cfRule>
  </conditionalFormatting>
  <conditionalFormatting sqref="ZX32">
    <cfRule type="cellIs" dxfId="800" priority="1048" operator="equal">
      <formula>"V"</formula>
    </cfRule>
    <cfRule type="cellIs" dxfId="799" priority="1049" operator="equal">
      <formula>"O"</formula>
    </cfRule>
    <cfRule type="cellIs" dxfId="798" priority="1050" operator="equal">
      <formula>0</formula>
    </cfRule>
  </conditionalFormatting>
  <conditionalFormatting sqref="ZX32">
    <cfRule type="cellIs" dxfId="797" priority="1047" operator="equal">
      <formula>"/"</formula>
    </cfRule>
  </conditionalFormatting>
  <conditionalFormatting sqref="ZX32">
    <cfRule type="cellIs" dxfId="796" priority="1046" operator="equal">
      <formula>"["</formula>
    </cfRule>
  </conditionalFormatting>
  <conditionalFormatting sqref="ZX32">
    <cfRule type="cellIs" dxfId="795" priority="1044" operator="equal">
      <formula>"."</formula>
    </cfRule>
    <cfRule type="cellIs" priority="1045" operator="equal">
      <formula>"."</formula>
    </cfRule>
  </conditionalFormatting>
  <conditionalFormatting sqref="ZX30">
    <cfRule type="cellIs" dxfId="794" priority="1041" operator="equal">
      <formula>"V"</formula>
    </cfRule>
    <cfRule type="cellIs" dxfId="793" priority="1042" operator="equal">
      <formula>"O"</formula>
    </cfRule>
    <cfRule type="cellIs" dxfId="792" priority="1043" operator="equal">
      <formula>0</formula>
    </cfRule>
  </conditionalFormatting>
  <conditionalFormatting sqref="ZX30">
    <cfRule type="cellIs" dxfId="791" priority="1040" operator="equal">
      <formula>"/"</formula>
    </cfRule>
  </conditionalFormatting>
  <conditionalFormatting sqref="ZX30">
    <cfRule type="cellIs" dxfId="790" priority="1039" operator="equal">
      <formula>"["</formula>
    </cfRule>
  </conditionalFormatting>
  <conditionalFormatting sqref="ZX30">
    <cfRule type="cellIs" dxfId="789" priority="1037" operator="equal">
      <formula>"."</formula>
    </cfRule>
    <cfRule type="cellIs" priority="1038" operator="equal">
      <formula>"."</formula>
    </cfRule>
  </conditionalFormatting>
  <conditionalFormatting sqref="ZX29">
    <cfRule type="cellIs" dxfId="788" priority="1034" operator="equal">
      <formula>"V"</formula>
    </cfRule>
    <cfRule type="cellIs" dxfId="787" priority="1035" operator="equal">
      <formula>"O"</formula>
    </cfRule>
    <cfRule type="cellIs" dxfId="786" priority="1036" operator="equal">
      <formula>0</formula>
    </cfRule>
  </conditionalFormatting>
  <conditionalFormatting sqref="ZX29">
    <cfRule type="cellIs" dxfId="785" priority="1033" operator="equal">
      <formula>"/"</formula>
    </cfRule>
  </conditionalFormatting>
  <conditionalFormatting sqref="ZX29">
    <cfRule type="cellIs" dxfId="784" priority="1032" operator="equal">
      <formula>"["</formula>
    </cfRule>
  </conditionalFormatting>
  <conditionalFormatting sqref="ZX29">
    <cfRule type="cellIs" dxfId="783" priority="1030" operator="equal">
      <formula>"."</formula>
    </cfRule>
    <cfRule type="cellIs" priority="1031" operator="equal">
      <formula>"."</formula>
    </cfRule>
  </conditionalFormatting>
  <conditionalFormatting sqref="ZX48">
    <cfRule type="cellIs" dxfId="782" priority="1027" operator="equal">
      <formula>"V"</formula>
    </cfRule>
    <cfRule type="cellIs" dxfId="781" priority="1028" operator="equal">
      <formula>"O"</formula>
    </cfRule>
    <cfRule type="cellIs" dxfId="780" priority="1029" operator="equal">
      <formula>0</formula>
    </cfRule>
  </conditionalFormatting>
  <conditionalFormatting sqref="ZX48">
    <cfRule type="cellIs" dxfId="779" priority="1026" operator="equal">
      <formula>"/"</formula>
    </cfRule>
  </conditionalFormatting>
  <conditionalFormatting sqref="ZX48">
    <cfRule type="cellIs" dxfId="778" priority="1025" operator="equal">
      <formula>"["</formula>
    </cfRule>
  </conditionalFormatting>
  <conditionalFormatting sqref="ZX48">
    <cfRule type="cellIs" dxfId="777" priority="1023" operator="equal">
      <formula>"."</formula>
    </cfRule>
    <cfRule type="cellIs" priority="1024" operator="equal">
      <formula>"."</formula>
    </cfRule>
  </conditionalFormatting>
  <conditionalFormatting sqref="ZX20">
    <cfRule type="cellIs" dxfId="776" priority="1020" operator="equal">
      <formula>"V"</formula>
    </cfRule>
    <cfRule type="cellIs" dxfId="775" priority="1021" operator="equal">
      <formula>"O"</formula>
    </cfRule>
    <cfRule type="cellIs" dxfId="774" priority="1022" operator="equal">
      <formula>0</formula>
    </cfRule>
  </conditionalFormatting>
  <conditionalFormatting sqref="ZX20">
    <cfRule type="cellIs" dxfId="773" priority="1019" operator="equal">
      <formula>"/"</formula>
    </cfRule>
  </conditionalFormatting>
  <conditionalFormatting sqref="ZX20">
    <cfRule type="cellIs" dxfId="772" priority="1018" operator="equal">
      <formula>"["</formula>
    </cfRule>
  </conditionalFormatting>
  <conditionalFormatting sqref="ZX20">
    <cfRule type="cellIs" dxfId="771" priority="1016" operator="equal">
      <formula>"."</formula>
    </cfRule>
    <cfRule type="cellIs" priority="1017" operator="equal">
      <formula>"."</formula>
    </cfRule>
  </conditionalFormatting>
  <conditionalFormatting sqref="ZX15">
    <cfRule type="cellIs" dxfId="770" priority="1013" operator="equal">
      <formula>"V"</formula>
    </cfRule>
    <cfRule type="cellIs" dxfId="769" priority="1014" operator="equal">
      <formula>"O"</formula>
    </cfRule>
    <cfRule type="cellIs" dxfId="768" priority="1015" operator="equal">
      <formula>0</formula>
    </cfRule>
  </conditionalFormatting>
  <conditionalFormatting sqref="ZX15">
    <cfRule type="cellIs" dxfId="767" priority="1012" operator="equal">
      <formula>"/"</formula>
    </cfRule>
  </conditionalFormatting>
  <conditionalFormatting sqref="ZX15">
    <cfRule type="cellIs" dxfId="766" priority="1011" operator="equal">
      <formula>"["</formula>
    </cfRule>
  </conditionalFormatting>
  <conditionalFormatting sqref="ZX15">
    <cfRule type="cellIs" dxfId="765" priority="1009" operator="equal">
      <formula>"."</formula>
    </cfRule>
    <cfRule type="cellIs" priority="1010" operator="equal">
      <formula>"."</formula>
    </cfRule>
  </conditionalFormatting>
  <conditionalFormatting sqref="ZX36">
    <cfRule type="cellIs" dxfId="764" priority="1006" operator="equal">
      <formula>"V"</formula>
    </cfRule>
    <cfRule type="cellIs" dxfId="763" priority="1007" operator="equal">
      <formula>"O"</formula>
    </cfRule>
    <cfRule type="cellIs" dxfId="762" priority="1008" operator="equal">
      <formula>0</formula>
    </cfRule>
  </conditionalFormatting>
  <conditionalFormatting sqref="ZX36">
    <cfRule type="cellIs" dxfId="761" priority="1005" operator="equal">
      <formula>"/"</formula>
    </cfRule>
  </conditionalFormatting>
  <conditionalFormatting sqref="ZX36">
    <cfRule type="cellIs" dxfId="760" priority="1004" operator="equal">
      <formula>"["</formula>
    </cfRule>
  </conditionalFormatting>
  <conditionalFormatting sqref="ZX36">
    <cfRule type="cellIs" dxfId="759" priority="1002" operator="equal">
      <formula>"."</formula>
    </cfRule>
    <cfRule type="cellIs" priority="1003" operator="equal">
      <formula>"."</formula>
    </cfRule>
  </conditionalFormatting>
  <conditionalFormatting sqref="ZX46">
    <cfRule type="cellIs" dxfId="758" priority="999" operator="equal">
      <formula>"V"</formula>
    </cfRule>
    <cfRule type="cellIs" dxfId="757" priority="1000" operator="equal">
      <formula>"O"</formula>
    </cfRule>
    <cfRule type="cellIs" dxfId="756" priority="1001" operator="equal">
      <formula>0</formula>
    </cfRule>
  </conditionalFormatting>
  <conditionalFormatting sqref="ZX46">
    <cfRule type="cellIs" dxfId="755" priority="998" operator="equal">
      <formula>"/"</formula>
    </cfRule>
  </conditionalFormatting>
  <conditionalFormatting sqref="ZX46">
    <cfRule type="cellIs" dxfId="754" priority="997" operator="equal">
      <formula>"["</formula>
    </cfRule>
  </conditionalFormatting>
  <conditionalFormatting sqref="ZX46">
    <cfRule type="cellIs" dxfId="753" priority="995" operator="equal">
      <formula>"."</formula>
    </cfRule>
    <cfRule type="cellIs" priority="996" operator="equal">
      <formula>"."</formula>
    </cfRule>
  </conditionalFormatting>
  <conditionalFormatting sqref="ZX14">
    <cfRule type="cellIs" dxfId="752" priority="992" operator="equal">
      <formula>"V"</formula>
    </cfRule>
    <cfRule type="cellIs" dxfId="751" priority="993" operator="equal">
      <formula>"O"</formula>
    </cfRule>
    <cfRule type="cellIs" dxfId="750" priority="994" operator="equal">
      <formula>0</formula>
    </cfRule>
  </conditionalFormatting>
  <conditionalFormatting sqref="ZX14">
    <cfRule type="cellIs" dxfId="749" priority="991" operator="equal">
      <formula>"/"</formula>
    </cfRule>
  </conditionalFormatting>
  <conditionalFormatting sqref="ZX14">
    <cfRule type="cellIs" dxfId="748" priority="990" operator="equal">
      <formula>"["</formula>
    </cfRule>
  </conditionalFormatting>
  <conditionalFormatting sqref="ZX14">
    <cfRule type="cellIs" dxfId="747" priority="988" operator="equal">
      <formula>"."</formula>
    </cfRule>
    <cfRule type="cellIs" priority="989" operator="equal">
      <formula>"."</formula>
    </cfRule>
  </conditionalFormatting>
  <conditionalFormatting sqref="ZX33">
    <cfRule type="cellIs" dxfId="746" priority="985" operator="equal">
      <formula>"V"</formula>
    </cfRule>
    <cfRule type="cellIs" dxfId="745" priority="986" operator="equal">
      <formula>"O"</formula>
    </cfRule>
    <cfRule type="cellIs" dxfId="744" priority="987" operator="equal">
      <formula>0</formula>
    </cfRule>
  </conditionalFormatting>
  <conditionalFormatting sqref="ZX33">
    <cfRule type="cellIs" dxfId="743" priority="984" operator="equal">
      <formula>"/"</formula>
    </cfRule>
  </conditionalFormatting>
  <conditionalFormatting sqref="ZX33">
    <cfRule type="cellIs" dxfId="742" priority="983" operator="equal">
      <formula>"["</formula>
    </cfRule>
  </conditionalFormatting>
  <conditionalFormatting sqref="ZX33">
    <cfRule type="cellIs" dxfId="741" priority="981" operator="equal">
      <formula>"."</formula>
    </cfRule>
    <cfRule type="cellIs" priority="982" operator="equal">
      <formula>"."</formula>
    </cfRule>
  </conditionalFormatting>
  <conditionalFormatting sqref="ZX43">
    <cfRule type="cellIs" dxfId="740" priority="978" operator="equal">
      <formula>"V"</formula>
    </cfRule>
    <cfRule type="cellIs" dxfId="739" priority="979" operator="equal">
      <formula>"O"</formula>
    </cfRule>
    <cfRule type="cellIs" dxfId="738" priority="980" operator="equal">
      <formula>0</formula>
    </cfRule>
  </conditionalFormatting>
  <conditionalFormatting sqref="ZX43">
    <cfRule type="cellIs" dxfId="737" priority="977" operator="equal">
      <formula>"/"</formula>
    </cfRule>
  </conditionalFormatting>
  <conditionalFormatting sqref="ZX43">
    <cfRule type="cellIs" dxfId="736" priority="976" operator="equal">
      <formula>"["</formula>
    </cfRule>
  </conditionalFormatting>
  <conditionalFormatting sqref="ZX43">
    <cfRule type="cellIs" dxfId="735" priority="974" operator="equal">
      <formula>"."</formula>
    </cfRule>
    <cfRule type="cellIs" priority="975" operator="equal">
      <formula>"."</formula>
    </cfRule>
  </conditionalFormatting>
  <conditionalFormatting sqref="ZX47">
    <cfRule type="cellIs" dxfId="734" priority="971" operator="equal">
      <formula>"V"</formula>
    </cfRule>
    <cfRule type="cellIs" dxfId="733" priority="972" operator="equal">
      <formula>"O"</formula>
    </cfRule>
    <cfRule type="cellIs" dxfId="732" priority="973" operator="equal">
      <formula>0</formula>
    </cfRule>
  </conditionalFormatting>
  <conditionalFormatting sqref="ZX47">
    <cfRule type="cellIs" dxfId="731" priority="970" operator="equal">
      <formula>"/"</formula>
    </cfRule>
  </conditionalFormatting>
  <conditionalFormatting sqref="ZX47">
    <cfRule type="cellIs" dxfId="730" priority="969" operator="equal">
      <formula>"["</formula>
    </cfRule>
  </conditionalFormatting>
  <conditionalFormatting sqref="ZX47">
    <cfRule type="cellIs" dxfId="729" priority="967" operator="equal">
      <formula>"."</formula>
    </cfRule>
    <cfRule type="cellIs" priority="968" operator="equal">
      <formula>"."</formula>
    </cfRule>
  </conditionalFormatting>
  <conditionalFormatting sqref="ZX35">
    <cfRule type="cellIs" dxfId="728" priority="964" operator="equal">
      <formula>"V"</formula>
    </cfRule>
    <cfRule type="cellIs" dxfId="727" priority="965" operator="equal">
      <formula>"O"</formula>
    </cfRule>
    <cfRule type="cellIs" dxfId="726" priority="966" operator="equal">
      <formula>0</formula>
    </cfRule>
  </conditionalFormatting>
  <conditionalFormatting sqref="ZX35">
    <cfRule type="cellIs" dxfId="725" priority="963" operator="equal">
      <formula>"/"</formula>
    </cfRule>
  </conditionalFormatting>
  <conditionalFormatting sqref="ZX35">
    <cfRule type="cellIs" dxfId="724" priority="962" operator="equal">
      <formula>"["</formula>
    </cfRule>
  </conditionalFormatting>
  <conditionalFormatting sqref="ZX35">
    <cfRule type="cellIs" dxfId="723" priority="960" operator="equal">
      <formula>"."</formula>
    </cfRule>
    <cfRule type="cellIs" priority="961" operator="equal">
      <formula>"."</formula>
    </cfRule>
  </conditionalFormatting>
  <conditionalFormatting sqref="ZX42">
    <cfRule type="cellIs" dxfId="722" priority="957" operator="equal">
      <formula>"V"</formula>
    </cfRule>
    <cfRule type="cellIs" dxfId="721" priority="958" operator="equal">
      <formula>"O"</formula>
    </cfRule>
    <cfRule type="cellIs" dxfId="720" priority="959" operator="equal">
      <formula>0</formula>
    </cfRule>
  </conditionalFormatting>
  <conditionalFormatting sqref="ZX42">
    <cfRule type="cellIs" dxfId="719" priority="956" operator="equal">
      <formula>"/"</formula>
    </cfRule>
  </conditionalFormatting>
  <conditionalFormatting sqref="ZX42">
    <cfRule type="cellIs" dxfId="718" priority="955" operator="equal">
      <formula>"["</formula>
    </cfRule>
  </conditionalFormatting>
  <conditionalFormatting sqref="ZX42">
    <cfRule type="cellIs" dxfId="717" priority="953" operator="equal">
      <formula>"."</formula>
    </cfRule>
    <cfRule type="cellIs" priority="954" operator="equal">
      <formula>"."</formula>
    </cfRule>
  </conditionalFormatting>
  <conditionalFormatting sqref="ZX13">
    <cfRule type="cellIs" dxfId="716" priority="943" operator="equal">
      <formula>"V"</formula>
    </cfRule>
    <cfRule type="cellIs" dxfId="715" priority="944" operator="equal">
      <formula>"O"</formula>
    </cfRule>
    <cfRule type="cellIs" dxfId="714" priority="945" operator="equal">
      <formula>0</formula>
    </cfRule>
  </conditionalFormatting>
  <conditionalFormatting sqref="ZX13">
    <cfRule type="cellIs" dxfId="713" priority="942" operator="equal">
      <formula>"/"</formula>
    </cfRule>
  </conditionalFormatting>
  <conditionalFormatting sqref="ZX13">
    <cfRule type="cellIs" dxfId="712" priority="941" operator="equal">
      <formula>"["</formula>
    </cfRule>
  </conditionalFormatting>
  <conditionalFormatting sqref="ZX13">
    <cfRule type="cellIs" dxfId="711" priority="939" operator="equal">
      <formula>"."</formula>
    </cfRule>
    <cfRule type="cellIs" priority="940" operator="equal">
      <formula>"."</formula>
    </cfRule>
  </conditionalFormatting>
  <conditionalFormatting sqref="ZX8">
    <cfRule type="cellIs" dxfId="710" priority="936" operator="equal">
      <formula>"V"</formula>
    </cfRule>
    <cfRule type="cellIs" dxfId="709" priority="937" operator="equal">
      <formula>"O"</formula>
    </cfRule>
    <cfRule type="cellIs" dxfId="708" priority="938" operator="equal">
      <formula>0</formula>
    </cfRule>
  </conditionalFormatting>
  <conditionalFormatting sqref="ZX8">
    <cfRule type="cellIs" dxfId="707" priority="935" operator="equal">
      <formula>"/"</formula>
    </cfRule>
  </conditionalFormatting>
  <conditionalFormatting sqref="ZX8">
    <cfRule type="cellIs" dxfId="706" priority="934" operator="equal">
      <formula>"["</formula>
    </cfRule>
  </conditionalFormatting>
  <conditionalFormatting sqref="ZX8">
    <cfRule type="cellIs" dxfId="705" priority="932" operator="equal">
      <formula>"."</formula>
    </cfRule>
    <cfRule type="cellIs" priority="933" operator="equal">
      <formula>"."</formula>
    </cfRule>
  </conditionalFormatting>
  <conditionalFormatting sqref="ZX19">
    <cfRule type="cellIs" dxfId="704" priority="922" operator="equal">
      <formula>"V"</formula>
    </cfRule>
    <cfRule type="cellIs" dxfId="703" priority="923" operator="equal">
      <formula>"O"</formula>
    </cfRule>
    <cfRule type="cellIs" dxfId="702" priority="924" operator="equal">
      <formula>0</formula>
    </cfRule>
  </conditionalFormatting>
  <conditionalFormatting sqref="ZX19">
    <cfRule type="cellIs" dxfId="701" priority="921" operator="equal">
      <formula>"/"</formula>
    </cfRule>
  </conditionalFormatting>
  <conditionalFormatting sqref="ZX19">
    <cfRule type="cellIs" dxfId="700" priority="920" operator="equal">
      <formula>"["</formula>
    </cfRule>
  </conditionalFormatting>
  <conditionalFormatting sqref="ZX19">
    <cfRule type="cellIs" dxfId="699" priority="918" operator="equal">
      <formula>"."</formula>
    </cfRule>
    <cfRule type="cellIs" priority="919" operator="equal">
      <formula>"."</formula>
    </cfRule>
  </conditionalFormatting>
  <conditionalFormatting sqref="ZX39">
    <cfRule type="cellIs" dxfId="698" priority="915" operator="equal">
      <formula>"V"</formula>
    </cfRule>
    <cfRule type="cellIs" dxfId="697" priority="916" operator="equal">
      <formula>"O"</formula>
    </cfRule>
    <cfRule type="cellIs" dxfId="696" priority="917" operator="equal">
      <formula>0</formula>
    </cfRule>
  </conditionalFormatting>
  <conditionalFormatting sqref="ZX39">
    <cfRule type="cellIs" dxfId="695" priority="914" operator="equal">
      <formula>"/"</formula>
    </cfRule>
  </conditionalFormatting>
  <conditionalFormatting sqref="ZX39">
    <cfRule type="cellIs" dxfId="694" priority="913" operator="equal">
      <formula>"["</formula>
    </cfRule>
  </conditionalFormatting>
  <conditionalFormatting sqref="ZX39">
    <cfRule type="cellIs" dxfId="693" priority="911" operator="equal">
      <formula>"."</formula>
    </cfRule>
    <cfRule type="cellIs" priority="912" operator="equal">
      <formula>"."</formula>
    </cfRule>
  </conditionalFormatting>
  <conditionalFormatting sqref="ZX41">
    <cfRule type="cellIs" dxfId="692" priority="908" operator="equal">
      <formula>"V"</formula>
    </cfRule>
    <cfRule type="cellIs" dxfId="691" priority="909" operator="equal">
      <formula>"O"</formula>
    </cfRule>
    <cfRule type="cellIs" dxfId="690" priority="910" operator="equal">
      <formula>0</formula>
    </cfRule>
  </conditionalFormatting>
  <conditionalFormatting sqref="ZX41">
    <cfRule type="cellIs" dxfId="689" priority="907" operator="equal">
      <formula>"/"</formula>
    </cfRule>
  </conditionalFormatting>
  <conditionalFormatting sqref="ZX41">
    <cfRule type="cellIs" dxfId="688" priority="906" operator="equal">
      <formula>"["</formula>
    </cfRule>
  </conditionalFormatting>
  <conditionalFormatting sqref="ZX41">
    <cfRule type="cellIs" dxfId="687" priority="904" operator="equal">
      <formula>"."</formula>
    </cfRule>
    <cfRule type="cellIs" priority="905" operator="equal">
      <formula>"."</formula>
    </cfRule>
  </conditionalFormatting>
  <conditionalFormatting sqref="ZX50">
    <cfRule type="cellIs" dxfId="686" priority="901" operator="equal">
      <formula>"V"</formula>
    </cfRule>
    <cfRule type="cellIs" dxfId="685" priority="902" operator="equal">
      <formula>"O"</formula>
    </cfRule>
    <cfRule type="cellIs" dxfId="684" priority="903" operator="equal">
      <formula>0</formula>
    </cfRule>
  </conditionalFormatting>
  <conditionalFormatting sqref="ZX50">
    <cfRule type="cellIs" dxfId="683" priority="900" operator="equal">
      <formula>"/"</formula>
    </cfRule>
  </conditionalFormatting>
  <conditionalFormatting sqref="ZX50">
    <cfRule type="cellIs" dxfId="682" priority="899" operator="equal">
      <formula>"["</formula>
    </cfRule>
  </conditionalFormatting>
  <conditionalFormatting sqref="ZX50">
    <cfRule type="cellIs" dxfId="681" priority="897" operator="equal">
      <formula>"."</formula>
    </cfRule>
    <cfRule type="cellIs" priority="898" operator="equal">
      <formula>"."</formula>
    </cfRule>
  </conditionalFormatting>
  <conditionalFormatting sqref="ZX11">
    <cfRule type="cellIs" dxfId="680" priority="894" operator="equal">
      <formula>"V"</formula>
    </cfRule>
    <cfRule type="cellIs" dxfId="679" priority="895" operator="equal">
      <formula>"O"</formula>
    </cfRule>
    <cfRule type="cellIs" dxfId="678" priority="896" operator="equal">
      <formula>0</formula>
    </cfRule>
  </conditionalFormatting>
  <conditionalFormatting sqref="ZX11">
    <cfRule type="cellIs" dxfId="677" priority="893" operator="equal">
      <formula>"/"</formula>
    </cfRule>
  </conditionalFormatting>
  <conditionalFormatting sqref="ZX11">
    <cfRule type="cellIs" dxfId="676" priority="892" operator="equal">
      <formula>"["</formula>
    </cfRule>
  </conditionalFormatting>
  <conditionalFormatting sqref="ZX11">
    <cfRule type="cellIs" dxfId="675" priority="890" operator="equal">
      <formula>"."</formula>
    </cfRule>
    <cfRule type="cellIs" priority="891" operator="equal">
      <formula>"."</formula>
    </cfRule>
  </conditionalFormatting>
  <conditionalFormatting sqref="ZX18">
    <cfRule type="cellIs" dxfId="674" priority="887" operator="equal">
      <formula>"V"</formula>
    </cfRule>
    <cfRule type="cellIs" dxfId="673" priority="888" operator="equal">
      <formula>"O"</formula>
    </cfRule>
    <cfRule type="cellIs" dxfId="672" priority="889" operator="equal">
      <formula>0</formula>
    </cfRule>
  </conditionalFormatting>
  <conditionalFormatting sqref="ZX18">
    <cfRule type="cellIs" dxfId="671" priority="886" operator="equal">
      <formula>"/"</formula>
    </cfRule>
  </conditionalFormatting>
  <conditionalFormatting sqref="ZX18">
    <cfRule type="cellIs" dxfId="670" priority="885" operator="equal">
      <formula>"["</formula>
    </cfRule>
  </conditionalFormatting>
  <conditionalFormatting sqref="ZX18">
    <cfRule type="cellIs" dxfId="669" priority="883" operator="equal">
      <formula>"."</formula>
    </cfRule>
    <cfRule type="cellIs" priority="884" operator="equal">
      <formula>"."</formula>
    </cfRule>
  </conditionalFormatting>
  <conditionalFormatting sqref="ZX16">
    <cfRule type="cellIs" dxfId="668" priority="880" operator="equal">
      <formula>"V"</formula>
    </cfRule>
    <cfRule type="cellIs" dxfId="667" priority="881" operator="equal">
      <formula>"O"</formula>
    </cfRule>
    <cfRule type="cellIs" dxfId="666" priority="882" operator="equal">
      <formula>0</formula>
    </cfRule>
  </conditionalFormatting>
  <conditionalFormatting sqref="ZX16">
    <cfRule type="cellIs" dxfId="665" priority="879" operator="equal">
      <formula>"/"</formula>
    </cfRule>
  </conditionalFormatting>
  <conditionalFormatting sqref="ZX16">
    <cfRule type="cellIs" dxfId="664" priority="878" operator="equal">
      <formula>"["</formula>
    </cfRule>
  </conditionalFormatting>
  <conditionalFormatting sqref="ZX16">
    <cfRule type="cellIs" dxfId="663" priority="876" operator="equal">
      <formula>"."</formula>
    </cfRule>
    <cfRule type="cellIs" priority="877" operator="equal">
      <formula>"."</formula>
    </cfRule>
  </conditionalFormatting>
  <conditionalFormatting sqref="ZX10">
    <cfRule type="cellIs" dxfId="662" priority="873" operator="equal">
      <formula>"V"</formula>
    </cfRule>
    <cfRule type="cellIs" dxfId="661" priority="874" operator="equal">
      <formula>"O"</formula>
    </cfRule>
    <cfRule type="cellIs" dxfId="660" priority="875" operator="equal">
      <formula>0</formula>
    </cfRule>
  </conditionalFormatting>
  <conditionalFormatting sqref="ZX10">
    <cfRule type="cellIs" dxfId="659" priority="872" operator="equal">
      <formula>"/"</formula>
    </cfRule>
  </conditionalFormatting>
  <conditionalFormatting sqref="ZX10">
    <cfRule type="cellIs" dxfId="658" priority="871" operator="equal">
      <formula>"["</formula>
    </cfRule>
  </conditionalFormatting>
  <conditionalFormatting sqref="ZX10">
    <cfRule type="cellIs" dxfId="657" priority="869" operator="equal">
      <formula>"."</formula>
    </cfRule>
    <cfRule type="cellIs" priority="870" operator="equal">
      <formula>"."</formula>
    </cfRule>
  </conditionalFormatting>
  <conditionalFormatting sqref="ZX26">
    <cfRule type="cellIs" dxfId="656" priority="866" operator="equal">
      <formula>"V"</formula>
    </cfRule>
    <cfRule type="cellIs" dxfId="655" priority="867" operator="equal">
      <formula>"O"</formula>
    </cfRule>
    <cfRule type="cellIs" dxfId="654" priority="868" operator="equal">
      <formula>0</formula>
    </cfRule>
  </conditionalFormatting>
  <conditionalFormatting sqref="ZX26">
    <cfRule type="cellIs" dxfId="653" priority="865" operator="equal">
      <formula>"/"</formula>
    </cfRule>
  </conditionalFormatting>
  <conditionalFormatting sqref="ZX26">
    <cfRule type="cellIs" dxfId="652" priority="864" operator="equal">
      <formula>"["</formula>
    </cfRule>
  </conditionalFormatting>
  <conditionalFormatting sqref="ZX26">
    <cfRule type="cellIs" dxfId="651" priority="862" operator="equal">
      <formula>"."</formula>
    </cfRule>
    <cfRule type="cellIs" priority="863" operator="equal">
      <formula>"."</formula>
    </cfRule>
  </conditionalFormatting>
  <conditionalFormatting sqref="ZX31">
    <cfRule type="cellIs" dxfId="650" priority="859" operator="equal">
      <formula>"V"</formula>
    </cfRule>
    <cfRule type="cellIs" dxfId="649" priority="860" operator="equal">
      <formula>"O"</formula>
    </cfRule>
    <cfRule type="cellIs" dxfId="648" priority="861" operator="equal">
      <formula>0</formula>
    </cfRule>
  </conditionalFormatting>
  <conditionalFormatting sqref="ZX31">
    <cfRule type="cellIs" dxfId="647" priority="858" operator="equal">
      <formula>"/"</formula>
    </cfRule>
  </conditionalFormatting>
  <conditionalFormatting sqref="ZX31">
    <cfRule type="cellIs" dxfId="646" priority="857" operator="equal">
      <formula>"["</formula>
    </cfRule>
  </conditionalFormatting>
  <conditionalFormatting sqref="ZX31">
    <cfRule type="cellIs" dxfId="645" priority="855" operator="equal">
      <formula>"."</formula>
    </cfRule>
    <cfRule type="cellIs" priority="856" operator="equal">
      <formula>"."</formula>
    </cfRule>
  </conditionalFormatting>
  <conditionalFormatting sqref="ZX7">
    <cfRule type="cellIs" dxfId="644" priority="852" operator="equal">
      <formula>"V"</formula>
    </cfRule>
    <cfRule type="cellIs" dxfId="643" priority="853" operator="equal">
      <formula>"O"</formula>
    </cfRule>
    <cfRule type="cellIs" dxfId="642" priority="854" operator="equal">
      <formula>0</formula>
    </cfRule>
  </conditionalFormatting>
  <conditionalFormatting sqref="ZX7">
    <cfRule type="cellIs" dxfId="641" priority="851" operator="equal">
      <formula>"/"</formula>
    </cfRule>
  </conditionalFormatting>
  <conditionalFormatting sqref="ZX7">
    <cfRule type="cellIs" dxfId="640" priority="850" operator="equal">
      <formula>"["</formula>
    </cfRule>
  </conditionalFormatting>
  <conditionalFormatting sqref="ZX7">
    <cfRule type="cellIs" dxfId="639" priority="848" operator="equal">
      <formula>"."</formula>
    </cfRule>
    <cfRule type="cellIs" priority="849" operator="equal">
      <formula>"."</formula>
    </cfRule>
  </conditionalFormatting>
  <conditionalFormatting sqref="ZX5">
    <cfRule type="cellIs" dxfId="638" priority="845" operator="equal">
      <formula>"V"</formula>
    </cfRule>
    <cfRule type="cellIs" dxfId="637" priority="846" operator="equal">
      <formula>"O"</formula>
    </cfRule>
    <cfRule type="cellIs" dxfId="636" priority="847" operator="equal">
      <formula>0</formula>
    </cfRule>
  </conditionalFormatting>
  <conditionalFormatting sqref="ZX5">
    <cfRule type="cellIs" dxfId="635" priority="844" operator="equal">
      <formula>"/"</formula>
    </cfRule>
  </conditionalFormatting>
  <conditionalFormatting sqref="ZX5">
    <cfRule type="cellIs" dxfId="634" priority="843" operator="equal">
      <formula>"["</formula>
    </cfRule>
  </conditionalFormatting>
  <conditionalFormatting sqref="ZX5">
    <cfRule type="cellIs" dxfId="633" priority="841" operator="equal">
      <formula>"."</formula>
    </cfRule>
    <cfRule type="cellIs" priority="842" operator="equal">
      <formula>"."</formula>
    </cfRule>
  </conditionalFormatting>
  <conditionalFormatting sqref="ZX21">
    <cfRule type="cellIs" dxfId="632" priority="824" operator="equal">
      <formula>"V"</formula>
    </cfRule>
    <cfRule type="cellIs" dxfId="631" priority="825" operator="equal">
      <formula>"O"</formula>
    </cfRule>
    <cfRule type="cellIs" dxfId="630" priority="826" operator="equal">
      <formula>0</formula>
    </cfRule>
  </conditionalFormatting>
  <conditionalFormatting sqref="ZX21">
    <cfRule type="cellIs" dxfId="629" priority="823" operator="equal">
      <formula>"/"</formula>
    </cfRule>
  </conditionalFormatting>
  <conditionalFormatting sqref="ZX21">
    <cfRule type="cellIs" dxfId="628" priority="822" operator="equal">
      <formula>"["</formula>
    </cfRule>
  </conditionalFormatting>
  <conditionalFormatting sqref="ZX21">
    <cfRule type="cellIs" dxfId="627" priority="820" operator="equal">
      <formula>"."</formula>
    </cfRule>
    <cfRule type="cellIs" priority="821" operator="equal">
      <formula>"."</formula>
    </cfRule>
  </conditionalFormatting>
  <conditionalFormatting sqref="ZX28">
    <cfRule type="cellIs" dxfId="626" priority="803" operator="equal">
      <formula>"V"</formula>
    </cfRule>
    <cfRule type="cellIs" dxfId="625" priority="804" operator="equal">
      <formula>"O"</formula>
    </cfRule>
    <cfRule type="cellIs" dxfId="624" priority="805" operator="equal">
      <formula>0</formula>
    </cfRule>
  </conditionalFormatting>
  <conditionalFormatting sqref="ZX28">
    <cfRule type="cellIs" dxfId="623" priority="802" operator="equal">
      <formula>"/"</formula>
    </cfRule>
  </conditionalFormatting>
  <conditionalFormatting sqref="ZX28">
    <cfRule type="cellIs" dxfId="622" priority="801" operator="equal">
      <formula>"["</formula>
    </cfRule>
  </conditionalFormatting>
  <conditionalFormatting sqref="ZX28">
    <cfRule type="cellIs" dxfId="621" priority="799" operator="equal">
      <formula>"."</formula>
    </cfRule>
    <cfRule type="cellIs" priority="800" operator="equal">
      <formula>"."</formula>
    </cfRule>
  </conditionalFormatting>
  <conditionalFormatting sqref="ZX34">
    <cfRule type="cellIs" dxfId="620" priority="796" operator="equal">
      <formula>"V"</formula>
    </cfRule>
    <cfRule type="cellIs" dxfId="619" priority="797" operator="equal">
      <formula>"O"</formula>
    </cfRule>
    <cfRule type="cellIs" dxfId="618" priority="798" operator="equal">
      <formula>0</formula>
    </cfRule>
  </conditionalFormatting>
  <conditionalFormatting sqref="ZX34">
    <cfRule type="cellIs" dxfId="617" priority="795" operator="equal">
      <formula>"/"</formula>
    </cfRule>
  </conditionalFormatting>
  <conditionalFormatting sqref="ZX34">
    <cfRule type="cellIs" dxfId="616" priority="794" operator="equal">
      <formula>"["</formula>
    </cfRule>
  </conditionalFormatting>
  <conditionalFormatting sqref="ZX34">
    <cfRule type="cellIs" dxfId="615" priority="792" operator="equal">
      <formula>"."</formula>
    </cfRule>
    <cfRule type="cellIs" priority="793" operator="equal">
      <formula>"."</formula>
    </cfRule>
  </conditionalFormatting>
  <conditionalFormatting sqref="ZX38">
    <cfRule type="cellIs" dxfId="614" priority="789" operator="equal">
      <formula>"V"</formula>
    </cfRule>
    <cfRule type="cellIs" dxfId="613" priority="790" operator="equal">
      <formula>"O"</formula>
    </cfRule>
    <cfRule type="cellIs" dxfId="612" priority="791" operator="equal">
      <formula>0</formula>
    </cfRule>
  </conditionalFormatting>
  <conditionalFormatting sqref="ZX38">
    <cfRule type="cellIs" dxfId="611" priority="788" operator="equal">
      <formula>"/"</formula>
    </cfRule>
  </conditionalFormatting>
  <conditionalFormatting sqref="ZX38">
    <cfRule type="cellIs" dxfId="610" priority="787" operator="equal">
      <formula>"["</formula>
    </cfRule>
  </conditionalFormatting>
  <conditionalFormatting sqref="ZX38">
    <cfRule type="cellIs" dxfId="609" priority="785" operator="equal">
      <formula>"."</formula>
    </cfRule>
    <cfRule type="cellIs" priority="786" operator="equal">
      <formula>"."</formula>
    </cfRule>
  </conditionalFormatting>
  <conditionalFormatting sqref="ZX40">
    <cfRule type="cellIs" dxfId="608" priority="782" operator="equal">
      <formula>"V"</formula>
    </cfRule>
    <cfRule type="cellIs" dxfId="607" priority="783" operator="equal">
      <formula>"O"</formula>
    </cfRule>
    <cfRule type="cellIs" dxfId="606" priority="784" operator="equal">
      <formula>0</formula>
    </cfRule>
  </conditionalFormatting>
  <conditionalFormatting sqref="ZX40">
    <cfRule type="cellIs" dxfId="605" priority="781" operator="equal">
      <formula>"/"</formula>
    </cfRule>
  </conditionalFormatting>
  <conditionalFormatting sqref="ZX40">
    <cfRule type="cellIs" dxfId="604" priority="780" operator="equal">
      <formula>"["</formula>
    </cfRule>
  </conditionalFormatting>
  <conditionalFormatting sqref="ZX40">
    <cfRule type="cellIs" dxfId="603" priority="778" operator="equal">
      <formula>"."</formula>
    </cfRule>
    <cfRule type="cellIs" priority="779" operator="equal">
      <formula>"."</formula>
    </cfRule>
  </conditionalFormatting>
  <conditionalFormatting sqref="ZX3">
    <cfRule type="cellIs" dxfId="602" priority="775" operator="equal">
      <formula>"V"</formula>
    </cfRule>
    <cfRule type="cellIs" dxfId="601" priority="776" operator="equal">
      <formula>"O"</formula>
    </cfRule>
    <cfRule type="cellIs" dxfId="600" priority="777" operator="equal">
      <formula>0</formula>
    </cfRule>
  </conditionalFormatting>
  <conditionalFormatting sqref="ZX3">
    <cfRule type="cellIs" dxfId="599" priority="774" operator="equal">
      <formula>"/"</formula>
    </cfRule>
  </conditionalFormatting>
  <conditionalFormatting sqref="ZX3">
    <cfRule type="cellIs" dxfId="598" priority="773" operator="equal">
      <formula>"["</formula>
    </cfRule>
  </conditionalFormatting>
  <conditionalFormatting sqref="ZX3">
    <cfRule type="cellIs" dxfId="597" priority="771" operator="equal">
      <formula>"."</formula>
    </cfRule>
    <cfRule type="cellIs" priority="772" operator="equal">
      <formula>"."</formula>
    </cfRule>
  </conditionalFormatting>
  <conditionalFormatting sqref="ZX6">
    <cfRule type="cellIs" dxfId="596" priority="768" operator="equal">
      <formula>"V"</formula>
    </cfRule>
    <cfRule type="cellIs" dxfId="595" priority="769" operator="equal">
      <formula>"O"</formula>
    </cfRule>
    <cfRule type="cellIs" dxfId="594" priority="770" operator="equal">
      <formula>0</formula>
    </cfRule>
  </conditionalFormatting>
  <conditionalFormatting sqref="ZX6">
    <cfRule type="cellIs" dxfId="593" priority="767" operator="equal">
      <formula>"/"</formula>
    </cfRule>
  </conditionalFormatting>
  <conditionalFormatting sqref="ZX6">
    <cfRule type="cellIs" dxfId="592" priority="766" operator="equal">
      <formula>"["</formula>
    </cfRule>
  </conditionalFormatting>
  <conditionalFormatting sqref="ZX6">
    <cfRule type="cellIs" dxfId="591" priority="764" operator="equal">
      <formula>"."</formula>
    </cfRule>
    <cfRule type="cellIs" priority="765" operator="equal">
      <formula>"."</formula>
    </cfRule>
  </conditionalFormatting>
  <conditionalFormatting sqref="ZY52:ZY77">
    <cfRule type="cellIs" dxfId="590" priority="747" operator="equal">
      <formula>"V"</formula>
    </cfRule>
    <cfRule type="cellIs" dxfId="589" priority="748" operator="equal">
      <formula>"O"</formula>
    </cfRule>
    <cfRule type="cellIs" dxfId="588" priority="749" operator="equal">
      <formula>0</formula>
    </cfRule>
  </conditionalFormatting>
  <conditionalFormatting sqref="ZY52:ZY77">
    <cfRule type="cellIs" dxfId="587" priority="746" operator="equal">
      <formula>"/"</formula>
    </cfRule>
  </conditionalFormatting>
  <conditionalFormatting sqref="ZY52:ZY77">
    <cfRule type="cellIs" dxfId="586" priority="745" operator="equal">
      <formula>"["</formula>
    </cfRule>
  </conditionalFormatting>
  <conditionalFormatting sqref="ZY52:ZY77">
    <cfRule type="cellIs" dxfId="585" priority="743" operator="equal">
      <formula>"."</formula>
    </cfRule>
    <cfRule type="cellIs" priority="744" operator="equal">
      <formula>"."</formula>
    </cfRule>
  </conditionalFormatting>
  <conditionalFormatting sqref="ZY30">
    <cfRule type="cellIs" dxfId="584" priority="740" operator="equal">
      <formula>"V"</formula>
    </cfRule>
    <cfRule type="cellIs" dxfId="583" priority="741" operator="equal">
      <formula>"O"</formula>
    </cfRule>
    <cfRule type="cellIs" dxfId="582" priority="742" operator="equal">
      <formula>0</formula>
    </cfRule>
  </conditionalFormatting>
  <conditionalFormatting sqref="ZY30">
    <cfRule type="cellIs" dxfId="581" priority="739" operator="equal">
      <formula>"/"</formula>
    </cfRule>
  </conditionalFormatting>
  <conditionalFormatting sqref="ZY30">
    <cfRule type="cellIs" dxfId="580" priority="738" operator="equal">
      <formula>"["</formula>
    </cfRule>
  </conditionalFormatting>
  <conditionalFormatting sqref="ZY30">
    <cfRule type="cellIs" dxfId="579" priority="736" operator="equal">
      <formula>"."</formula>
    </cfRule>
    <cfRule type="cellIs" priority="737" operator="equal">
      <formula>"."</formula>
    </cfRule>
  </conditionalFormatting>
  <conditionalFormatting sqref="ZY26">
    <cfRule type="cellIs" dxfId="578" priority="733" operator="equal">
      <formula>"V"</formula>
    </cfRule>
    <cfRule type="cellIs" dxfId="577" priority="734" operator="equal">
      <formula>"O"</formula>
    </cfRule>
    <cfRule type="cellIs" dxfId="576" priority="735" operator="equal">
      <formula>0</formula>
    </cfRule>
  </conditionalFormatting>
  <conditionalFormatting sqref="ZY26">
    <cfRule type="cellIs" dxfId="575" priority="732" operator="equal">
      <formula>"/"</formula>
    </cfRule>
  </conditionalFormatting>
  <conditionalFormatting sqref="ZY26">
    <cfRule type="cellIs" dxfId="574" priority="731" operator="equal">
      <formula>"["</formula>
    </cfRule>
  </conditionalFormatting>
  <conditionalFormatting sqref="ZY26">
    <cfRule type="cellIs" dxfId="573" priority="729" operator="equal">
      <formula>"."</formula>
    </cfRule>
    <cfRule type="cellIs" priority="730" operator="equal">
      <formula>"."</formula>
    </cfRule>
  </conditionalFormatting>
  <conditionalFormatting sqref="ZY4">
    <cfRule type="cellIs" dxfId="572" priority="726" operator="equal">
      <formula>"V"</formula>
    </cfRule>
    <cfRule type="cellIs" dxfId="571" priority="727" operator="equal">
      <formula>"O"</formula>
    </cfRule>
    <cfRule type="cellIs" dxfId="570" priority="728" operator="equal">
      <formula>0</formula>
    </cfRule>
  </conditionalFormatting>
  <conditionalFormatting sqref="ZY4">
    <cfRule type="cellIs" dxfId="569" priority="725" operator="equal">
      <formula>"/"</formula>
    </cfRule>
  </conditionalFormatting>
  <conditionalFormatting sqref="ZY4">
    <cfRule type="cellIs" dxfId="568" priority="724" operator="equal">
      <formula>"["</formula>
    </cfRule>
  </conditionalFormatting>
  <conditionalFormatting sqref="ZY4">
    <cfRule type="cellIs" dxfId="567" priority="722" operator="equal">
      <formula>"."</formula>
    </cfRule>
    <cfRule type="cellIs" priority="723" operator="equal">
      <formula>"."</formula>
    </cfRule>
  </conditionalFormatting>
  <conditionalFormatting sqref="ZY24">
    <cfRule type="cellIs" dxfId="566" priority="719" operator="equal">
      <formula>"V"</formula>
    </cfRule>
    <cfRule type="cellIs" dxfId="565" priority="720" operator="equal">
      <formula>"O"</formula>
    </cfRule>
    <cfRule type="cellIs" dxfId="564" priority="721" operator="equal">
      <formula>0</formula>
    </cfRule>
  </conditionalFormatting>
  <conditionalFormatting sqref="ZY24">
    <cfRule type="cellIs" dxfId="563" priority="718" operator="equal">
      <formula>"/"</formula>
    </cfRule>
  </conditionalFormatting>
  <conditionalFormatting sqref="ZY24">
    <cfRule type="cellIs" dxfId="562" priority="717" operator="equal">
      <formula>"["</formula>
    </cfRule>
  </conditionalFormatting>
  <conditionalFormatting sqref="ZY24">
    <cfRule type="cellIs" dxfId="561" priority="715" operator="equal">
      <formula>"."</formula>
    </cfRule>
    <cfRule type="cellIs" priority="716" operator="equal">
      <formula>"."</formula>
    </cfRule>
  </conditionalFormatting>
  <conditionalFormatting sqref="ZY33">
    <cfRule type="cellIs" dxfId="560" priority="712" operator="equal">
      <formula>"V"</formula>
    </cfRule>
    <cfRule type="cellIs" dxfId="559" priority="713" operator="equal">
      <formula>"O"</formula>
    </cfRule>
    <cfRule type="cellIs" dxfId="558" priority="714" operator="equal">
      <formula>0</formula>
    </cfRule>
  </conditionalFormatting>
  <conditionalFormatting sqref="ZY33">
    <cfRule type="cellIs" dxfId="557" priority="711" operator="equal">
      <formula>"/"</formula>
    </cfRule>
  </conditionalFormatting>
  <conditionalFormatting sqref="ZY33">
    <cfRule type="cellIs" dxfId="556" priority="710" operator="equal">
      <formula>"["</formula>
    </cfRule>
  </conditionalFormatting>
  <conditionalFormatting sqref="ZY33">
    <cfRule type="cellIs" dxfId="555" priority="708" operator="equal">
      <formula>"."</formula>
    </cfRule>
    <cfRule type="cellIs" priority="709" operator="equal">
      <formula>"."</formula>
    </cfRule>
  </conditionalFormatting>
  <conditionalFormatting sqref="ZY7">
    <cfRule type="cellIs" dxfId="554" priority="705" operator="equal">
      <formula>"V"</formula>
    </cfRule>
    <cfRule type="cellIs" dxfId="553" priority="706" operator="equal">
      <formula>"O"</formula>
    </cfRule>
    <cfRule type="cellIs" dxfId="552" priority="707" operator="equal">
      <formula>0</formula>
    </cfRule>
  </conditionalFormatting>
  <conditionalFormatting sqref="ZY7">
    <cfRule type="cellIs" dxfId="551" priority="704" operator="equal">
      <formula>"/"</formula>
    </cfRule>
  </conditionalFormatting>
  <conditionalFormatting sqref="ZY7">
    <cfRule type="cellIs" dxfId="550" priority="703" operator="equal">
      <formula>"["</formula>
    </cfRule>
  </conditionalFormatting>
  <conditionalFormatting sqref="ZY7">
    <cfRule type="cellIs" dxfId="549" priority="701" operator="equal">
      <formula>"."</formula>
    </cfRule>
    <cfRule type="cellIs" priority="702" operator="equal">
      <formula>"."</formula>
    </cfRule>
  </conditionalFormatting>
  <conditionalFormatting sqref="ZY23">
    <cfRule type="cellIs" dxfId="548" priority="698" operator="equal">
      <formula>"V"</formula>
    </cfRule>
    <cfRule type="cellIs" dxfId="547" priority="699" operator="equal">
      <formula>"O"</formula>
    </cfRule>
    <cfRule type="cellIs" dxfId="546" priority="700" operator="equal">
      <formula>0</formula>
    </cfRule>
  </conditionalFormatting>
  <conditionalFormatting sqref="ZY23">
    <cfRule type="cellIs" dxfId="545" priority="697" operator="equal">
      <formula>"/"</formula>
    </cfRule>
  </conditionalFormatting>
  <conditionalFormatting sqref="ZY23">
    <cfRule type="cellIs" dxfId="544" priority="696" operator="equal">
      <formula>"["</formula>
    </cfRule>
  </conditionalFormatting>
  <conditionalFormatting sqref="ZY23">
    <cfRule type="cellIs" dxfId="543" priority="694" operator="equal">
      <formula>"."</formula>
    </cfRule>
    <cfRule type="cellIs" priority="695" operator="equal">
      <formula>"."</formula>
    </cfRule>
  </conditionalFormatting>
  <conditionalFormatting sqref="ZY48">
    <cfRule type="cellIs" dxfId="542" priority="691" operator="equal">
      <formula>"V"</formula>
    </cfRule>
    <cfRule type="cellIs" dxfId="541" priority="692" operator="equal">
      <formula>"O"</formula>
    </cfRule>
    <cfRule type="cellIs" dxfId="540" priority="693" operator="equal">
      <formula>0</formula>
    </cfRule>
  </conditionalFormatting>
  <conditionalFormatting sqref="ZY48">
    <cfRule type="cellIs" dxfId="539" priority="690" operator="equal">
      <formula>"/"</formula>
    </cfRule>
  </conditionalFormatting>
  <conditionalFormatting sqref="ZY48">
    <cfRule type="cellIs" dxfId="538" priority="689" operator="equal">
      <formula>"["</formula>
    </cfRule>
  </conditionalFormatting>
  <conditionalFormatting sqref="ZY48">
    <cfRule type="cellIs" dxfId="537" priority="687" operator="equal">
      <formula>"."</formula>
    </cfRule>
    <cfRule type="cellIs" priority="688" operator="equal">
      <formula>"."</formula>
    </cfRule>
  </conditionalFormatting>
  <conditionalFormatting sqref="ZY8">
    <cfRule type="cellIs" dxfId="536" priority="684" operator="equal">
      <formula>"V"</formula>
    </cfRule>
    <cfRule type="cellIs" dxfId="535" priority="685" operator="equal">
      <formula>"O"</formula>
    </cfRule>
    <cfRule type="cellIs" dxfId="534" priority="686" operator="equal">
      <formula>0</formula>
    </cfRule>
  </conditionalFormatting>
  <conditionalFormatting sqref="ZY8">
    <cfRule type="cellIs" dxfId="533" priority="683" operator="equal">
      <formula>"/"</formula>
    </cfRule>
  </conditionalFormatting>
  <conditionalFormatting sqref="ZY8">
    <cfRule type="cellIs" dxfId="532" priority="682" operator="equal">
      <formula>"["</formula>
    </cfRule>
  </conditionalFormatting>
  <conditionalFormatting sqref="ZY8">
    <cfRule type="cellIs" dxfId="531" priority="680" operator="equal">
      <formula>"."</formula>
    </cfRule>
    <cfRule type="cellIs" priority="681" operator="equal">
      <formula>"."</formula>
    </cfRule>
  </conditionalFormatting>
  <conditionalFormatting sqref="ZY6">
    <cfRule type="cellIs" dxfId="530" priority="677" operator="equal">
      <formula>"V"</formula>
    </cfRule>
    <cfRule type="cellIs" dxfId="529" priority="678" operator="equal">
      <formula>"O"</formula>
    </cfRule>
    <cfRule type="cellIs" dxfId="528" priority="679" operator="equal">
      <formula>0</formula>
    </cfRule>
  </conditionalFormatting>
  <conditionalFormatting sqref="ZY6">
    <cfRule type="cellIs" dxfId="527" priority="676" operator="equal">
      <formula>"/"</formula>
    </cfRule>
  </conditionalFormatting>
  <conditionalFormatting sqref="ZY6">
    <cfRule type="cellIs" dxfId="526" priority="675" operator="equal">
      <formula>"["</formula>
    </cfRule>
  </conditionalFormatting>
  <conditionalFormatting sqref="ZY6">
    <cfRule type="cellIs" dxfId="525" priority="673" operator="equal">
      <formula>"."</formula>
    </cfRule>
    <cfRule type="cellIs" priority="674" operator="equal">
      <formula>"."</formula>
    </cfRule>
  </conditionalFormatting>
  <conditionalFormatting sqref="ZY37">
    <cfRule type="cellIs" dxfId="524" priority="670" operator="equal">
      <formula>"V"</formula>
    </cfRule>
    <cfRule type="cellIs" dxfId="523" priority="671" operator="equal">
      <formula>"O"</formula>
    </cfRule>
    <cfRule type="cellIs" dxfId="522" priority="672" operator="equal">
      <formula>0</formula>
    </cfRule>
  </conditionalFormatting>
  <conditionalFormatting sqref="ZY37">
    <cfRule type="cellIs" dxfId="521" priority="669" operator="equal">
      <formula>"/"</formula>
    </cfRule>
  </conditionalFormatting>
  <conditionalFormatting sqref="ZY37">
    <cfRule type="cellIs" dxfId="520" priority="668" operator="equal">
      <formula>"["</formula>
    </cfRule>
  </conditionalFormatting>
  <conditionalFormatting sqref="ZY37">
    <cfRule type="cellIs" dxfId="519" priority="666" operator="equal">
      <formula>"."</formula>
    </cfRule>
    <cfRule type="cellIs" priority="667" operator="equal">
      <formula>"."</formula>
    </cfRule>
  </conditionalFormatting>
  <conditionalFormatting sqref="ZY25">
    <cfRule type="cellIs" dxfId="518" priority="663" operator="equal">
      <formula>"V"</formula>
    </cfRule>
    <cfRule type="cellIs" dxfId="517" priority="664" operator="equal">
      <formula>"O"</formula>
    </cfRule>
    <cfRule type="cellIs" dxfId="516" priority="665" operator="equal">
      <formula>0</formula>
    </cfRule>
  </conditionalFormatting>
  <conditionalFormatting sqref="ZY25">
    <cfRule type="cellIs" dxfId="515" priority="662" operator="equal">
      <formula>"/"</formula>
    </cfRule>
  </conditionalFormatting>
  <conditionalFormatting sqref="ZY25">
    <cfRule type="cellIs" dxfId="514" priority="661" operator="equal">
      <formula>"["</formula>
    </cfRule>
  </conditionalFormatting>
  <conditionalFormatting sqref="ZY25">
    <cfRule type="cellIs" dxfId="513" priority="659" operator="equal">
      <formula>"."</formula>
    </cfRule>
    <cfRule type="cellIs" priority="660" operator="equal">
      <formula>"."</formula>
    </cfRule>
  </conditionalFormatting>
  <conditionalFormatting sqref="ZY31">
    <cfRule type="cellIs" dxfId="512" priority="656" operator="equal">
      <formula>"V"</formula>
    </cfRule>
    <cfRule type="cellIs" dxfId="511" priority="657" operator="equal">
      <formula>"O"</formula>
    </cfRule>
    <cfRule type="cellIs" dxfId="510" priority="658" operator="equal">
      <formula>0</formula>
    </cfRule>
  </conditionalFormatting>
  <conditionalFormatting sqref="ZY31">
    <cfRule type="cellIs" dxfId="509" priority="655" operator="equal">
      <formula>"/"</formula>
    </cfRule>
  </conditionalFormatting>
  <conditionalFormatting sqref="ZY31">
    <cfRule type="cellIs" dxfId="508" priority="654" operator="equal">
      <formula>"["</formula>
    </cfRule>
  </conditionalFormatting>
  <conditionalFormatting sqref="ZY31">
    <cfRule type="cellIs" dxfId="507" priority="652" operator="equal">
      <formula>"."</formula>
    </cfRule>
    <cfRule type="cellIs" priority="653" operator="equal">
      <formula>"."</formula>
    </cfRule>
  </conditionalFormatting>
  <conditionalFormatting sqref="ZY27">
    <cfRule type="cellIs" dxfId="506" priority="649" operator="equal">
      <formula>"V"</formula>
    </cfRule>
    <cfRule type="cellIs" dxfId="505" priority="650" operator="equal">
      <formula>"O"</formula>
    </cfRule>
    <cfRule type="cellIs" dxfId="504" priority="651" operator="equal">
      <formula>0</formula>
    </cfRule>
  </conditionalFormatting>
  <conditionalFormatting sqref="ZY27">
    <cfRule type="cellIs" dxfId="503" priority="648" operator="equal">
      <formula>"/"</formula>
    </cfRule>
  </conditionalFormatting>
  <conditionalFormatting sqref="ZY27">
    <cfRule type="cellIs" dxfId="502" priority="647" operator="equal">
      <formula>"["</formula>
    </cfRule>
  </conditionalFormatting>
  <conditionalFormatting sqref="ZY27">
    <cfRule type="cellIs" dxfId="501" priority="645" operator="equal">
      <formula>"."</formula>
    </cfRule>
    <cfRule type="cellIs" priority="646" operator="equal">
      <formula>"."</formula>
    </cfRule>
  </conditionalFormatting>
  <conditionalFormatting sqref="ZY43">
    <cfRule type="cellIs" dxfId="500" priority="642" operator="equal">
      <formula>"V"</formula>
    </cfRule>
    <cfRule type="cellIs" dxfId="499" priority="643" operator="equal">
      <formula>"O"</formula>
    </cfRule>
    <cfRule type="cellIs" dxfId="498" priority="644" operator="equal">
      <formula>0</formula>
    </cfRule>
  </conditionalFormatting>
  <conditionalFormatting sqref="ZY43">
    <cfRule type="cellIs" dxfId="497" priority="641" operator="equal">
      <formula>"/"</formula>
    </cfRule>
  </conditionalFormatting>
  <conditionalFormatting sqref="ZY43">
    <cfRule type="cellIs" dxfId="496" priority="640" operator="equal">
      <formula>"["</formula>
    </cfRule>
  </conditionalFormatting>
  <conditionalFormatting sqref="ZY43">
    <cfRule type="cellIs" dxfId="495" priority="638" operator="equal">
      <formula>"."</formula>
    </cfRule>
    <cfRule type="cellIs" priority="639" operator="equal">
      <formula>"."</formula>
    </cfRule>
  </conditionalFormatting>
  <conditionalFormatting sqref="ZY10">
    <cfRule type="cellIs" dxfId="494" priority="635" operator="equal">
      <formula>"V"</formula>
    </cfRule>
    <cfRule type="cellIs" dxfId="493" priority="636" operator="equal">
      <formula>"O"</formula>
    </cfRule>
    <cfRule type="cellIs" dxfId="492" priority="637" operator="equal">
      <formula>0</formula>
    </cfRule>
  </conditionalFormatting>
  <conditionalFormatting sqref="ZY10">
    <cfRule type="cellIs" dxfId="491" priority="634" operator="equal">
      <formula>"/"</formula>
    </cfRule>
  </conditionalFormatting>
  <conditionalFormatting sqref="ZY10">
    <cfRule type="cellIs" dxfId="490" priority="633" operator="equal">
      <formula>"["</formula>
    </cfRule>
  </conditionalFormatting>
  <conditionalFormatting sqref="ZY10">
    <cfRule type="cellIs" dxfId="489" priority="631" operator="equal">
      <formula>"."</formula>
    </cfRule>
    <cfRule type="cellIs" priority="632" operator="equal">
      <formula>"."</formula>
    </cfRule>
  </conditionalFormatting>
  <conditionalFormatting sqref="ZY22">
    <cfRule type="cellIs" dxfId="488" priority="628" operator="equal">
      <formula>"V"</formula>
    </cfRule>
    <cfRule type="cellIs" dxfId="487" priority="629" operator="equal">
      <formula>"O"</formula>
    </cfRule>
    <cfRule type="cellIs" dxfId="486" priority="630" operator="equal">
      <formula>0</formula>
    </cfRule>
  </conditionalFormatting>
  <conditionalFormatting sqref="ZY22">
    <cfRule type="cellIs" dxfId="485" priority="627" operator="equal">
      <formula>"/"</formula>
    </cfRule>
  </conditionalFormatting>
  <conditionalFormatting sqref="ZY22">
    <cfRule type="cellIs" dxfId="484" priority="626" operator="equal">
      <formula>"["</formula>
    </cfRule>
  </conditionalFormatting>
  <conditionalFormatting sqref="ZY22">
    <cfRule type="cellIs" dxfId="483" priority="624" operator="equal">
      <formula>"."</formula>
    </cfRule>
    <cfRule type="cellIs" priority="625" operator="equal">
      <formula>"."</formula>
    </cfRule>
  </conditionalFormatting>
  <conditionalFormatting sqref="ZY45">
    <cfRule type="cellIs" dxfId="482" priority="621" operator="equal">
      <formula>"V"</formula>
    </cfRule>
    <cfRule type="cellIs" dxfId="481" priority="622" operator="equal">
      <formula>"O"</formula>
    </cfRule>
    <cfRule type="cellIs" dxfId="480" priority="623" operator="equal">
      <formula>0</formula>
    </cfRule>
  </conditionalFormatting>
  <conditionalFormatting sqref="ZY45">
    <cfRule type="cellIs" dxfId="479" priority="620" operator="equal">
      <formula>"/"</formula>
    </cfRule>
  </conditionalFormatting>
  <conditionalFormatting sqref="ZY45">
    <cfRule type="cellIs" dxfId="478" priority="619" operator="equal">
      <formula>"["</formula>
    </cfRule>
  </conditionalFormatting>
  <conditionalFormatting sqref="ZY45">
    <cfRule type="cellIs" dxfId="477" priority="617" operator="equal">
      <formula>"."</formula>
    </cfRule>
    <cfRule type="cellIs" priority="618" operator="equal">
      <formula>"."</formula>
    </cfRule>
  </conditionalFormatting>
  <conditionalFormatting sqref="ZY44">
    <cfRule type="cellIs" dxfId="476" priority="614" operator="equal">
      <formula>"V"</formula>
    </cfRule>
    <cfRule type="cellIs" dxfId="475" priority="615" operator="equal">
      <formula>"O"</formula>
    </cfRule>
    <cfRule type="cellIs" dxfId="474" priority="616" operator="equal">
      <formula>0</formula>
    </cfRule>
  </conditionalFormatting>
  <conditionalFormatting sqref="ZY44">
    <cfRule type="cellIs" dxfId="473" priority="613" operator="equal">
      <formula>"/"</formula>
    </cfRule>
  </conditionalFormatting>
  <conditionalFormatting sqref="ZY44">
    <cfRule type="cellIs" dxfId="472" priority="612" operator="equal">
      <formula>"["</formula>
    </cfRule>
  </conditionalFormatting>
  <conditionalFormatting sqref="ZY44">
    <cfRule type="cellIs" dxfId="471" priority="610" operator="equal">
      <formula>"."</formula>
    </cfRule>
    <cfRule type="cellIs" priority="611" operator="equal">
      <formula>"."</formula>
    </cfRule>
  </conditionalFormatting>
  <conditionalFormatting sqref="ZY47">
    <cfRule type="cellIs" dxfId="470" priority="607" operator="equal">
      <formula>"V"</formula>
    </cfRule>
    <cfRule type="cellIs" dxfId="469" priority="608" operator="equal">
      <formula>"O"</formula>
    </cfRule>
    <cfRule type="cellIs" dxfId="468" priority="609" operator="equal">
      <formula>0</formula>
    </cfRule>
  </conditionalFormatting>
  <conditionalFormatting sqref="ZY47">
    <cfRule type="cellIs" dxfId="467" priority="606" operator="equal">
      <formula>"/"</formula>
    </cfRule>
  </conditionalFormatting>
  <conditionalFormatting sqref="ZY47">
    <cfRule type="cellIs" dxfId="466" priority="605" operator="equal">
      <formula>"["</formula>
    </cfRule>
  </conditionalFormatting>
  <conditionalFormatting sqref="ZY47">
    <cfRule type="cellIs" dxfId="465" priority="603" operator="equal">
      <formula>"."</formula>
    </cfRule>
    <cfRule type="cellIs" priority="604" operator="equal">
      <formula>"."</formula>
    </cfRule>
  </conditionalFormatting>
  <conditionalFormatting sqref="ZY36">
    <cfRule type="cellIs" dxfId="464" priority="600" operator="equal">
      <formula>"V"</formula>
    </cfRule>
    <cfRule type="cellIs" dxfId="463" priority="601" operator="equal">
      <formula>"O"</formula>
    </cfRule>
    <cfRule type="cellIs" dxfId="462" priority="602" operator="equal">
      <formula>0</formula>
    </cfRule>
  </conditionalFormatting>
  <conditionalFormatting sqref="ZY36">
    <cfRule type="cellIs" dxfId="461" priority="599" operator="equal">
      <formula>"/"</formula>
    </cfRule>
  </conditionalFormatting>
  <conditionalFormatting sqref="ZY36">
    <cfRule type="cellIs" dxfId="460" priority="598" operator="equal">
      <formula>"["</formula>
    </cfRule>
  </conditionalFormatting>
  <conditionalFormatting sqref="ZY36">
    <cfRule type="cellIs" dxfId="459" priority="596" operator="equal">
      <formula>"."</formula>
    </cfRule>
    <cfRule type="cellIs" priority="597" operator="equal">
      <formula>"."</formula>
    </cfRule>
  </conditionalFormatting>
  <conditionalFormatting sqref="ZY13">
    <cfRule type="cellIs" dxfId="458" priority="593" operator="equal">
      <formula>"V"</formula>
    </cfRule>
    <cfRule type="cellIs" dxfId="457" priority="594" operator="equal">
      <formula>"O"</formula>
    </cfRule>
    <cfRule type="cellIs" dxfId="456" priority="595" operator="equal">
      <formula>0</formula>
    </cfRule>
  </conditionalFormatting>
  <conditionalFormatting sqref="ZY13">
    <cfRule type="cellIs" dxfId="455" priority="592" operator="equal">
      <formula>"/"</formula>
    </cfRule>
  </conditionalFormatting>
  <conditionalFormatting sqref="ZY13">
    <cfRule type="cellIs" dxfId="454" priority="591" operator="equal">
      <formula>"["</formula>
    </cfRule>
  </conditionalFormatting>
  <conditionalFormatting sqref="ZY13">
    <cfRule type="cellIs" dxfId="453" priority="589" operator="equal">
      <formula>"."</formula>
    </cfRule>
    <cfRule type="cellIs" priority="590" operator="equal">
      <formula>"."</formula>
    </cfRule>
  </conditionalFormatting>
  <conditionalFormatting sqref="ZY5">
    <cfRule type="cellIs" dxfId="452" priority="586" operator="equal">
      <formula>"V"</formula>
    </cfRule>
    <cfRule type="cellIs" dxfId="451" priority="587" operator="equal">
      <formula>"O"</formula>
    </cfRule>
    <cfRule type="cellIs" dxfId="450" priority="588" operator="equal">
      <formula>0</formula>
    </cfRule>
  </conditionalFormatting>
  <conditionalFormatting sqref="ZY5">
    <cfRule type="cellIs" dxfId="449" priority="585" operator="equal">
      <formula>"/"</formula>
    </cfRule>
  </conditionalFormatting>
  <conditionalFormatting sqref="ZY5">
    <cfRule type="cellIs" dxfId="448" priority="584" operator="equal">
      <formula>"["</formula>
    </cfRule>
  </conditionalFormatting>
  <conditionalFormatting sqref="ZY5">
    <cfRule type="cellIs" dxfId="447" priority="582" operator="equal">
      <formula>"."</formula>
    </cfRule>
    <cfRule type="cellIs" priority="583" operator="equal">
      <formula>"."</formula>
    </cfRule>
  </conditionalFormatting>
  <conditionalFormatting sqref="ZY14">
    <cfRule type="cellIs" dxfId="446" priority="579" operator="equal">
      <formula>"V"</formula>
    </cfRule>
    <cfRule type="cellIs" dxfId="445" priority="580" operator="equal">
      <formula>"O"</formula>
    </cfRule>
    <cfRule type="cellIs" dxfId="444" priority="581" operator="equal">
      <formula>0</formula>
    </cfRule>
  </conditionalFormatting>
  <conditionalFormatting sqref="ZY14">
    <cfRule type="cellIs" dxfId="443" priority="578" operator="equal">
      <formula>"/"</formula>
    </cfRule>
  </conditionalFormatting>
  <conditionalFormatting sqref="ZY14">
    <cfRule type="cellIs" dxfId="442" priority="577" operator="equal">
      <formula>"["</formula>
    </cfRule>
  </conditionalFormatting>
  <conditionalFormatting sqref="ZY14">
    <cfRule type="cellIs" dxfId="441" priority="575" operator="equal">
      <formula>"."</formula>
    </cfRule>
    <cfRule type="cellIs" priority="576" operator="equal">
      <formula>"."</formula>
    </cfRule>
  </conditionalFormatting>
  <conditionalFormatting sqref="ZY28">
    <cfRule type="cellIs" dxfId="440" priority="572" operator="equal">
      <formula>"V"</formula>
    </cfRule>
    <cfRule type="cellIs" dxfId="439" priority="573" operator="equal">
      <formula>"O"</formula>
    </cfRule>
    <cfRule type="cellIs" dxfId="438" priority="574" operator="equal">
      <formula>0</formula>
    </cfRule>
  </conditionalFormatting>
  <conditionalFormatting sqref="ZY28">
    <cfRule type="cellIs" dxfId="437" priority="571" operator="equal">
      <formula>"/"</formula>
    </cfRule>
  </conditionalFormatting>
  <conditionalFormatting sqref="ZY28">
    <cfRule type="cellIs" dxfId="436" priority="570" operator="equal">
      <formula>"["</formula>
    </cfRule>
  </conditionalFormatting>
  <conditionalFormatting sqref="ZY28">
    <cfRule type="cellIs" dxfId="435" priority="568" operator="equal">
      <formula>"."</formula>
    </cfRule>
    <cfRule type="cellIs" priority="569" operator="equal">
      <formula>"."</formula>
    </cfRule>
  </conditionalFormatting>
  <conditionalFormatting sqref="ZY46">
    <cfRule type="cellIs" dxfId="434" priority="565" operator="equal">
      <formula>"V"</formula>
    </cfRule>
    <cfRule type="cellIs" dxfId="433" priority="566" operator="equal">
      <formula>"O"</formula>
    </cfRule>
    <cfRule type="cellIs" dxfId="432" priority="567" operator="equal">
      <formula>0</formula>
    </cfRule>
  </conditionalFormatting>
  <conditionalFormatting sqref="ZY46">
    <cfRule type="cellIs" dxfId="431" priority="564" operator="equal">
      <formula>"/"</formula>
    </cfRule>
  </conditionalFormatting>
  <conditionalFormatting sqref="ZY46">
    <cfRule type="cellIs" dxfId="430" priority="563" operator="equal">
      <formula>"["</formula>
    </cfRule>
  </conditionalFormatting>
  <conditionalFormatting sqref="ZY46">
    <cfRule type="cellIs" dxfId="429" priority="561" operator="equal">
      <formula>"."</formula>
    </cfRule>
    <cfRule type="cellIs" priority="562" operator="equal">
      <formula>"."</formula>
    </cfRule>
  </conditionalFormatting>
  <conditionalFormatting sqref="ZY39">
    <cfRule type="cellIs" dxfId="428" priority="558" operator="equal">
      <formula>"V"</formula>
    </cfRule>
    <cfRule type="cellIs" dxfId="427" priority="559" operator="equal">
      <formula>"O"</formula>
    </cfRule>
    <cfRule type="cellIs" dxfId="426" priority="560" operator="equal">
      <formula>0</formula>
    </cfRule>
  </conditionalFormatting>
  <conditionalFormatting sqref="ZY39">
    <cfRule type="cellIs" dxfId="425" priority="557" operator="equal">
      <formula>"/"</formula>
    </cfRule>
  </conditionalFormatting>
  <conditionalFormatting sqref="ZY39">
    <cfRule type="cellIs" dxfId="424" priority="556" operator="equal">
      <formula>"["</formula>
    </cfRule>
  </conditionalFormatting>
  <conditionalFormatting sqref="ZY39">
    <cfRule type="cellIs" dxfId="423" priority="554" operator="equal">
      <formula>"."</formula>
    </cfRule>
    <cfRule type="cellIs" priority="555" operator="equal">
      <formula>"."</formula>
    </cfRule>
  </conditionalFormatting>
  <conditionalFormatting sqref="ZY12">
    <cfRule type="cellIs" dxfId="422" priority="551" operator="equal">
      <formula>"V"</formula>
    </cfRule>
    <cfRule type="cellIs" dxfId="421" priority="552" operator="equal">
      <formula>"O"</formula>
    </cfRule>
    <cfRule type="cellIs" dxfId="420" priority="553" operator="equal">
      <formula>0</formula>
    </cfRule>
  </conditionalFormatting>
  <conditionalFormatting sqref="ZY12">
    <cfRule type="cellIs" dxfId="419" priority="550" operator="equal">
      <formula>"/"</formula>
    </cfRule>
  </conditionalFormatting>
  <conditionalFormatting sqref="ZY12">
    <cfRule type="cellIs" dxfId="418" priority="549" operator="equal">
      <formula>"["</formula>
    </cfRule>
  </conditionalFormatting>
  <conditionalFormatting sqref="ZY12">
    <cfRule type="cellIs" dxfId="417" priority="547" operator="equal">
      <formula>"."</formula>
    </cfRule>
    <cfRule type="cellIs" priority="548" operator="equal">
      <formula>"."</formula>
    </cfRule>
  </conditionalFormatting>
  <conditionalFormatting sqref="ZY20">
    <cfRule type="cellIs" dxfId="416" priority="544" operator="equal">
      <formula>"V"</formula>
    </cfRule>
    <cfRule type="cellIs" dxfId="415" priority="545" operator="equal">
      <formula>"O"</formula>
    </cfRule>
    <cfRule type="cellIs" dxfId="414" priority="546" operator="equal">
      <formula>0</formula>
    </cfRule>
  </conditionalFormatting>
  <conditionalFormatting sqref="ZY20">
    <cfRule type="cellIs" dxfId="413" priority="543" operator="equal">
      <formula>"/"</formula>
    </cfRule>
  </conditionalFormatting>
  <conditionalFormatting sqref="ZY20">
    <cfRule type="cellIs" dxfId="412" priority="542" operator="equal">
      <formula>"["</formula>
    </cfRule>
  </conditionalFormatting>
  <conditionalFormatting sqref="ZY20">
    <cfRule type="cellIs" dxfId="411" priority="540" operator="equal">
      <formula>"."</formula>
    </cfRule>
    <cfRule type="cellIs" priority="541" operator="equal">
      <formula>"."</formula>
    </cfRule>
  </conditionalFormatting>
  <conditionalFormatting sqref="ZY32">
    <cfRule type="cellIs" dxfId="410" priority="537" operator="equal">
      <formula>"V"</formula>
    </cfRule>
    <cfRule type="cellIs" dxfId="409" priority="538" operator="equal">
      <formula>"O"</formula>
    </cfRule>
    <cfRule type="cellIs" dxfId="408" priority="539" operator="equal">
      <formula>0</formula>
    </cfRule>
  </conditionalFormatting>
  <conditionalFormatting sqref="ZY32">
    <cfRule type="cellIs" dxfId="407" priority="536" operator="equal">
      <formula>"/"</formula>
    </cfRule>
  </conditionalFormatting>
  <conditionalFormatting sqref="ZY32">
    <cfRule type="cellIs" dxfId="406" priority="535" operator="equal">
      <formula>"["</formula>
    </cfRule>
  </conditionalFormatting>
  <conditionalFormatting sqref="ZY32">
    <cfRule type="cellIs" dxfId="405" priority="533" operator="equal">
      <formula>"."</formula>
    </cfRule>
    <cfRule type="cellIs" priority="534" operator="equal">
      <formula>"."</formula>
    </cfRule>
  </conditionalFormatting>
  <conditionalFormatting sqref="ZY50">
    <cfRule type="cellIs" dxfId="404" priority="530" operator="equal">
      <formula>"V"</formula>
    </cfRule>
    <cfRule type="cellIs" dxfId="403" priority="531" operator="equal">
      <formula>"O"</formula>
    </cfRule>
    <cfRule type="cellIs" dxfId="402" priority="532" operator="equal">
      <formula>0</formula>
    </cfRule>
  </conditionalFormatting>
  <conditionalFormatting sqref="ZY50">
    <cfRule type="cellIs" dxfId="401" priority="529" operator="equal">
      <formula>"/"</formula>
    </cfRule>
  </conditionalFormatting>
  <conditionalFormatting sqref="ZY50">
    <cfRule type="cellIs" dxfId="400" priority="528" operator="equal">
      <formula>"["</formula>
    </cfRule>
  </conditionalFormatting>
  <conditionalFormatting sqref="ZY50">
    <cfRule type="cellIs" dxfId="399" priority="526" operator="equal">
      <formula>"."</formula>
    </cfRule>
    <cfRule type="cellIs" priority="527" operator="equal">
      <formula>"."</formula>
    </cfRule>
  </conditionalFormatting>
  <conditionalFormatting sqref="ZY3">
    <cfRule type="cellIs" dxfId="398" priority="523" operator="equal">
      <formula>"V"</formula>
    </cfRule>
    <cfRule type="cellIs" dxfId="397" priority="524" operator="equal">
      <formula>"O"</formula>
    </cfRule>
    <cfRule type="cellIs" dxfId="396" priority="525" operator="equal">
      <formula>0</formula>
    </cfRule>
  </conditionalFormatting>
  <conditionalFormatting sqref="ZY3">
    <cfRule type="cellIs" dxfId="395" priority="522" operator="equal">
      <formula>"/"</formula>
    </cfRule>
  </conditionalFormatting>
  <conditionalFormatting sqref="ZY3">
    <cfRule type="cellIs" dxfId="394" priority="521" operator="equal">
      <formula>"["</formula>
    </cfRule>
  </conditionalFormatting>
  <conditionalFormatting sqref="ZY3">
    <cfRule type="cellIs" dxfId="393" priority="519" operator="equal">
      <formula>"."</formula>
    </cfRule>
    <cfRule type="cellIs" priority="520" operator="equal">
      <formula>"."</formula>
    </cfRule>
  </conditionalFormatting>
  <conditionalFormatting sqref="ZY9">
    <cfRule type="cellIs" dxfId="392" priority="516" operator="equal">
      <formula>"V"</formula>
    </cfRule>
    <cfRule type="cellIs" dxfId="391" priority="517" operator="equal">
      <formula>"O"</formula>
    </cfRule>
    <cfRule type="cellIs" dxfId="390" priority="518" operator="equal">
      <formula>0</formula>
    </cfRule>
  </conditionalFormatting>
  <conditionalFormatting sqref="ZY9">
    <cfRule type="cellIs" dxfId="389" priority="515" operator="equal">
      <formula>"/"</formula>
    </cfRule>
  </conditionalFormatting>
  <conditionalFormatting sqref="ZY9">
    <cfRule type="cellIs" dxfId="388" priority="514" operator="equal">
      <formula>"["</formula>
    </cfRule>
  </conditionalFormatting>
  <conditionalFormatting sqref="ZY9">
    <cfRule type="cellIs" dxfId="387" priority="512" operator="equal">
      <formula>"."</formula>
    </cfRule>
    <cfRule type="cellIs" priority="513" operator="equal">
      <formula>"."</formula>
    </cfRule>
  </conditionalFormatting>
  <conditionalFormatting sqref="ZY40">
    <cfRule type="cellIs" dxfId="386" priority="509" operator="equal">
      <formula>"V"</formula>
    </cfRule>
    <cfRule type="cellIs" dxfId="385" priority="510" operator="equal">
      <formula>"O"</formula>
    </cfRule>
    <cfRule type="cellIs" dxfId="384" priority="511" operator="equal">
      <formula>0</formula>
    </cfRule>
  </conditionalFormatting>
  <conditionalFormatting sqref="ZY40">
    <cfRule type="cellIs" dxfId="383" priority="508" operator="equal">
      <formula>"/"</formula>
    </cfRule>
  </conditionalFormatting>
  <conditionalFormatting sqref="ZY40">
    <cfRule type="cellIs" dxfId="382" priority="507" operator="equal">
      <formula>"["</formula>
    </cfRule>
  </conditionalFormatting>
  <conditionalFormatting sqref="ZY40">
    <cfRule type="cellIs" dxfId="381" priority="505" operator="equal">
      <formula>"."</formula>
    </cfRule>
    <cfRule type="cellIs" priority="506" operator="equal">
      <formula>"."</formula>
    </cfRule>
  </conditionalFormatting>
  <conditionalFormatting sqref="ZY17">
    <cfRule type="cellIs" dxfId="380" priority="502" operator="equal">
      <formula>"V"</formula>
    </cfRule>
    <cfRule type="cellIs" dxfId="379" priority="503" operator="equal">
      <formula>"O"</formula>
    </cfRule>
    <cfRule type="cellIs" dxfId="378" priority="504" operator="equal">
      <formula>0</formula>
    </cfRule>
  </conditionalFormatting>
  <conditionalFormatting sqref="ZY17">
    <cfRule type="cellIs" dxfId="377" priority="501" operator="equal">
      <formula>"/"</formula>
    </cfRule>
  </conditionalFormatting>
  <conditionalFormatting sqref="ZY17">
    <cfRule type="cellIs" dxfId="376" priority="500" operator="equal">
      <formula>"["</formula>
    </cfRule>
  </conditionalFormatting>
  <conditionalFormatting sqref="ZY17">
    <cfRule type="cellIs" dxfId="375" priority="498" operator="equal">
      <formula>"."</formula>
    </cfRule>
    <cfRule type="cellIs" priority="499" operator="equal">
      <formula>"."</formula>
    </cfRule>
  </conditionalFormatting>
  <conditionalFormatting sqref="ZY18">
    <cfRule type="cellIs" dxfId="374" priority="495" operator="equal">
      <formula>"V"</formula>
    </cfRule>
    <cfRule type="cellIs" dxfId="373" priority="496" operator="equal">
      <formula>"O"</formula>
    </cfRule>
    <cfRule type="cellIs" dxfId="372" priority="497" operator="equal">
      <formula>0</formula>
    </cfRule>
  </conditionalFormatting>
  <conditionalFormatting sqref="ZY18">
    <cfRule type="cellIs" dxfId="371" priority="494" operator="equal">
      <formula>"/"</formula>
    </cfRule>
  </conditionalFormatting>
  <conditionalFormatting sqref="ZY18">
    <cfRule type="cellIs" dxfId="370" priority="493" operator="equal">
      <formula>"["</formula>
    </cfRule>
  </conditionalFormatting>
  <conditionalFormatting sqref="ZY18">
    <cfRule type="cellIs" dxfId="369" priority="491" operator="equal">
      <formula>"."</formula>
    </cfRule>
    <cfRule type="cellIs" priority="492" operator="equal">
      <formula>"."</formula>
    </cfRule>
  </conditionalFormatting>
  <conditionalFormatting sqref="ZY38">
    <cfRule type="cellIs" dxfId="368" priority="488" operator="equal">
      <formula>"V"</formula>
    </cfRule>
    <cfRule type="cellIs" dxfId="367" priority="489" operator="equal">
      <formula>"O"</formula>
    </cfRule>
    <cfRule type="cellIs" dxfId="366" priority="490" operator="equal">
      <formula>0</formula>
    </cfRule>
  </conditionalFormatting>
  <conditionalFormatting sqref="ZY38">
    <cfRule type="cellIs" dxfId="365" priority="487" operator="equal">
      <formula>"/"</formula>
    </cfRule>
  </conditionalFormatting>
  <conditionalFormatting sqref="ZY38">
    <cfRule type="cellIs" dxfId="364" priority="486" operator="equal">
      <formula>"["</formula>
    </cfRule>
  </conditionalFormatting>
  <conditionalFormatting sqref="ZY38">
    <cfRule type="cellIs" dxfId="363" priority="484" operator="equal">
      <formula>"."</formula>
    </cfRule>
    <cfRule type="cellIs" priority="485" operator="equal">
      <formula>"."</formula>
    </cfRule>
  </conditionalFormatting>
  <conditionalFormatting sqref="ZY42">
    <cfRule type="cellIs" dxfId="362" priority="481" operator="equal">
      <formula>"V"</formula>
    </cfRule>
    <cfRule type="cellIs" dxfId="361" priority="482" operator="equal">
      <formula>"O"</formula>
    </cfRule>
    <cfRule type="cellIs" dxfId="360" priority="483" operator="equal">
      <formula>0</formula>
    </cfRule>
  </conditionalFormatting>
  <conditionalFormatting sqref="ZY42">
    <cfRule type="cellIs" dxfId="359" priority="480" operator="equal">
      <formula>"/"</formula>
    </cfRule>
  </conditionalFormatting>
  <conditionalFormatting sqref="ZY42">
    <cfRule type="cellIs" dxfId="358" priority="479" operator="equal">
      <formula>"["</formula>
    </cfRule>
  </conditionalFormatting>
  <conditionalFormatting sqref="ZY42">
    <cfRule type="cellIs" dxfId="357" priority="477" operator="equal">
      <formula>"."</formula>
    </cfRule>
    <cfRule type="cellIs" priority="478" operator="equal">
      <formula>"."</formula>
    </cfRule>
  </conditionalFormatting>
  <conditionalFormatting sqref="ZY15">
    <cfRule type="cellIs" dxfId="356" priority="474" operator="equal">
      <formula>"V"</formula>
    </cfRule>
    <cfRule type="cellIs" dxfId="355" priority="475" operator="equal">
      <formula>"O"</formula>
    </cfRule>
    <cfRule type="cellIs" dxfId="354" priority="476" operator="equal">
      <formula>0</formula>
    </cfRule>
  </conditionalFormatting>
  <conditionalFormatting sqref="ZY15">
    <cfRule type="cellIs" dxfId="353" priority="473" operator="equal">
      <formula>"/"</formula>
    </cfRule>
  </conditionalFormatting>
  <conditionalFormatting sqref="ZY15">
    <cfRule type="cellIs" dxfId="352" priority="472" operator="equal">
      <formula>"["</formula>
    </cfRule>
  </conditionalFormatting>
  <conditionalFormatting sqref="ZY15">
    <cfRule type="cellIs" dxfId="351" priority="470" operator="equal">
      <formula>"."</formula>
    </cfRule>
    <cfRule type="cellIs" priority="471" operator="equal">
      <formula>"."</formula>
    </cfRule>
  </conditionalFormatting>
  <conditionalFormatting sqref="ZY21">
    <cfRule type="cellIs" dxfId="350" priority="467" operator="equal">
      <formula>"V"</formula>
    </cfRule>
    <cfRule type="cellIs" dxfId="349" priority="468" operator="equal">
      <formula>"O"</formula>
    </cfRule>
    <cfRule type="cellIs" dxfId="348" priority="469" operator="equal">
      <formula>0</formula>
    </cfRule>
  </conditionalFormatting>
  <conditionalFormatting sqref="ZY21">
    <cfRule type="cellIs" dxfId="347" priority="466" operator="equal">
      <formula>"/"</formula>
    </cfRule>
  </conditionalFormatting>
  <conditionalFormatting sqref="ZY21">
    <cfRule type="cellIs" dxfId="346" priority="465" operator="equal">
      <formula>"["</formula>
    </cfRule>
  </conditionalFormatting>
  <conditionalFormatting sqref="ZY21">
    <cfRule type="cellIs" dxfId="345" priority="463" operator="equal">
      <formula>"."</formula>
    </cfRule>
    <cfRule type="cellIs" priority="464" operator="equal">
      <formula>"."</formula>
    </cfRule>
  </conditionalFormatting>
  <conditionalFormatting sqref="ZY41">
    <cfRule type="cellIs" dxfId="344" priority="460" operator="equal">
      <formula>"V"</formula>
    </cfRule>
    <cfRule type="cellIs" dxfId="343" priority="461" operator="equal">
      <formula>"O"</formula>
    </cfRule>
    <cfRule type="cellIs" dxfId="342" priority="462" operator="equal">
      <formula>0</formula>
    </cfRule>
  </conditionalFormatting>
  <conditionalFormatting sqref="ZY41">
    <cfRule type="cellIs" dxfId="341" priority="459" operator="equal">
      <formula>"/"</formula>
    </cfRule>
  </conditionalFormatting>
  <conditionalFormatting sqref="ZY41">
    <cfRule type="cellIs" dxfId="340" priority="458" operator="equal">
      <formula>"["</formula>
    </cfRule>
  </conditionalFormatting>
  <conditionalFormatting sqref="ZY41">
    <cfRule type="cellIs" dxfId="339" priority="456" operator="equal">
      <formula>"."</formula>
    </cfRule>
    <cfRule type="cellIs" priority="457" operator="equal">
      <formula>"."</formula>
    </cfRule>
  </conditionalFormatting>
  <conditionalFormatting sqref="ZY49">
    <cfRule type="cellIs" dxfId="338" priority="453" operator="equal">
      <formula>"V"</formula>
    </cfRule>
    <cfRule type="cellIs" dxfId="337" priority="454" operator="equal">
      <formula>"O"</formula>
    </cfRule>
    <cfRule type="cellIs" dxfId="336" priority="455" operator="equal">
      <formula>0</formula>
    </cfRule>
  </conditionalFormatting>
  <conditionalFormatting sqref="ZY49">
    <cfRule type="cellIs" dxfId="335" priority="452" operator="equal">
      <formula>"/"</formula>
    </cfRule>
  </conditionalFormatting>
  <conditionalFormatting sqref="ZY49">
    <cfRule type="cellIs" dxfId="334" priority="451" operator="equal">
      <formula>"["</formula>
    </cfRule>
  </conditionalFormatting>
  <conditionalFormatting sqref="ZY49">
    <cfRule type="cellIs" dxfId="333" priority="449" operator="equal">
      <formula>"."</formula>
    </cfRule>
    <cfRule type="cellIs" priority="450" operator="equal">
      <formula>"."</formula>
    </cfRule>
  </conditionalFormatting>
  <conditionalFormatting sqref="ZY16">
    <cfRule type="cellIs" dxfId="332" priority="446" operator="equal">
      <formula>"V"</formula>
    </cfRule>
    <cfRule type="cellIs" dxfId="331" priority="447" operator="equal">
      <formula>"O"</formula>
    </cfRule>
    <cfRule type="cellIs" dxfId="330" priority="448" operator="equal">
      <formula>0</formula>
    </cfRule>
  </conditionalFormatting>
  <conditionalFormatting sqref="ZY16">
    <cfRule type="cellIs" dxfId="329" priority="445" operator="equal">
      <formula>"/"</formula>
    </cfRule>
  </conditionalFormatting>
  <conditionalFormatting sqref="ZY16">
    <cfRule type="cellIs" dxfId="328" priority="444" operator="equal">
      <formula>"["</formula>
    </cfRule>
  </conditionalFormatting>
  <conditionalFormatting sqref="ZY16">
    <cfRule type="cellIs" dxfId="327" priority="442" operator="equal">
      <formula>"."</formula>
    </cfRule>
    <cfRule type="cellIs" priority="443" operator="equal">
      <formula>"."</formula>
    </cfRule>
  </conditionalFormatting>
  <conditionalFormatting sqref="ZY29">
    <cfRule type="cellIs" dxfId="326" priority="439" operator="equal">
      <formula>"V"</formula>
    </cfRule>
    <cfRule type="cellIs" dxfId="325" priority="440" operator="equal">
      <formula>"O"</formula>
    </cfRule>
    <cfRule type="cellIs" dxfId="324" priority="441" operator="equal">
      <formula>0</formula>
    </cfRule>
  </conditionalFormatting>
  <conditionalFormatting sqref="ZY29">
    <cfRule type="cellIs" dxfId="323" priority="438" operator="equal">
      <formula>"/"</formula>
    </cfRule>
  </conditionalFormatting>
  <conditionalFormatting sqref="ZY29">
    <cfRule type="cellIs" dxfId="322" priority="437" operator="equal">
      <formula>"["</formula>
    </cfRule>
  </conditionalFormatting>
  <conditionalFormatting sqref="ZY29">
    <cfRule type="cellIs" dxfId="321" priority="435" operator="equal">
      <formula>"."</formula>
    </cfRule>
    <cfRule type="cellIs" priority="436" operator="equal">
      <formula>"."</formula>
    </cfRule>
  </conditionalFormatting>
  <conditionalFormatting sqref="ZY35">
    <cfRule type="cellIs" dxfId="320" priority="425" operator="equal">
      <formula>"V"</formula>
    </cfRule>
    <cfRule type="cellIs" dxfId="319" priority="426" operator="equal">
      <formula>"O"</formula>
    </cfRule>
    <cfRule type="cellIs" dxfId="318" priority="427" operator="equal">
      <formula>0</formula>
    </cfRule>
  </conditionalFormatting>
  <conditionalFormatting sqref="ZY35">
    <cfRule type="cellIs" dxfId="317" priority="424" operator="equal">
      <formula>"/"</formula>
    </cfRule>
  </conditionalFormatting>
  <conditionalFormatting sqref="ZY35">
    <cfRule type="cellIs" dxfId="316" priority="423" operator="equal">
      <formula>"["</formula>
    </cfRule>
  </conditionalFormatting>
  <conditionalFormatting sqref="ZY35">
    <cfRule type="cellIs" dxfId="315" priority="421" operator="equal">
      <formula>"."</formula>
    </cfRule>
    <cfRule type="cellIs" priority="422" operator="equal">
      <formula>"."</formula>
    </cfRule>
  </conditionalFormatting>
  <conditionalFormatting sqref="ZY19">
    <cfRule type="cellIs" dxfId="314" priority="404" operator="equal">
      <formula>"V"</formula>
    </cfRule>
    <cfRule type="cellIs" dxfId="313" priority="405" operator="equal">
      <formula>"O"</formula>
    </cfRule>
    <cfRule type="cellIs" dxfId="312" priority="406" operator="equal">
      <formula>0</formula>
    </cfRule>
  </conditionalFormatting>
  <conditionalFormatting sqref="ZY19">
    <cfRule type="cellIs" dxfId="311" priority="403" operator="equal">
      <formula>"/"</formula>
    </cfRule>
  </conditionalFormatting>
  <conditionalFormatting sqref="ZY19">
    <cfRule type="cellIs" dxfId="310" priority="402" operator="equal">
      <formula>"["</formula>
    </cfRule>
  </conditionalFormatting>
  <conditionalFormatting sqref="ZY19">
    <cfRule type="cellIs" dxfId="309" priority="400" operator="equal">
      <formula>"."</formula>
    </cfRule>
    <cfRule type="cellIs" priority="401" operator="equal">
      <formula>"."</formula>
    </cfRule>
  </conditionalFormatting>
  <conditionalFormatting sqref="ZY51">
    <cfRule type="cellIs" dxfId="308" priority="390" operator="equal">
      <formula>"V"</formula>
    </cfRule>
    <cfRule type="cellIs" dxfId="307" priority="391" operator="equal">
      <formula>"O"</formula>
    </cfRule>
    <cfRule type="cellIs" dxfId="306" priority="392" operator="equal">
      <formula>0</formula>
    </cfRule>
  </conditionalFormatting>
  <conditionalFormatting sqref="ZY51">
    <cfRule type="cellIs" dxfId="305" priority="389" operator="equal">
      <formula>"/"</formula>
    </cfRule>
  </conditionalFormatting>
  <conditionalFormatting sqref="ZY51">
    <cfRule type="cellIs" dxfId="304" priority="388" operator="equal">
      <formula>"["</formula>
    </cfRule>
  </conditionalFormatting>
  <conditionalFormatting sqref="ZY51">
    <cfRule type="cellIs" dxfId="303" priority="386" operator="equal">
      <formula>"."</formula>
    </cfRule>
    <cfRule type="cellIs" priority="387" operator="equal">
      <formula>"."</formula>
    </cfRule>
  </conditionalFormatting>
  <conditionalFormatting sqref="ZY34">
    <cfRule type="cellIs" dxfId="302" priority="383" operator="equal">
      <formula>"V"</formula>
    </cfRule>
    <cfRule type="cellIs" dxfId="301" priority="384" operator="equal">
      <formula>"O"</formula>
    </cfRule>
    <cfRule type="cellIs" dxfId="300" priority="385" operator="equal">
      <formula>0</formula>
    </cfRule>
  </conditionalFormatting>
  <conditionalFormatting sqref="ZY34">
    <cfRule type="cellIs" dxfId="299" priority="382" operator="equal">
      <formula>"/"</formula>
    </cfRule>
  </conditionalFormatting>
  <conditionalFormatting sqref="ZY34">
    <cfRule type="cellIs" dxfId="298" priority="381" operator="equal">
      <formula>"["</formula>
    </cfRule>
  </conditionalFormatting>
  <conditionalFormatting sqref="ZY34">
    <cfRule type="cellIs" dxfId="297" priority="379" operator="equal">
      <formula>"."</formula>
    </cfRule>
    <cfRule type="cellIs" priority="380" operator="equal">
      <formula>"."</formula>
    </cfRule>
  </conditionalFormatting>
  <conditionalFormatting sqref="ZY11">
    <cfRule type="cellIs" dxfId="296" priority="376" operator="equal">
      <formula>"V"</formula>
    </cfRule>
    <cfRule type="cellIs" dxfId="295" priority="377" operator="equal">
      <formula>"O"</formula>
    </cfRule>
    <cfRule type="cellIs" dxfId="294" priority="378" operator="equal">
      <formula>0</formula>
    </cfRule>
  </conditionalFormatting>
  <conditionalFormatting sqref="ZY11">
    <cfRule type="cellIs" dxfId="293" priority="375" operator="equal">
      <formula>"/"</formula>
    </cfRule>
  </conditionalFormatting>
  <conditionalFormatting sqref="ZY11">
    <cfRule type="cellIs" dxfId="292" priority="374" operator="equal">
      <formula>"["</formula>
    </cfRule>
  </conditionalFormatting>
  <conditionalFormatting sqref="ZY11">
    <cfRule type="cellIs" dxfId="291" priority="372" operator="equal">
      <formula>"."</formula>
    </cfRule>
    <cfRule type="cellIs" priority="373" operator="equal">
      <formula>"."</formula>
    </cfRule>
  </conditionalFormatting>
  <conditionalFormatting sqref="ZZ73:ZZ75 ZZ47:ZZ71 ZZ77">
    <cfRule type="cellIs" dxfId="290" priority="369" operator="equal">
      <formula>"V"</formula>
    </cfRule>
    <cfRule type="cellIs" dxfId="289" priority="370" operator="equal">
      <formula>"O"</formula>
    </cfRule>
    <cfRule type="cellIs" dxfId="288" priority="371" operator="equal">
      <formula>0</formula>
    </cfRule>
  </conditionalFormatting>
  <conditionalFormatting sqref="ZZ73:ZZ75 ZZ47:ZZ71 ZZ77">
    <cfRule type="cellIs" dxfId="287" priority="368" operator="equal">
      <formula>"/"</formula>
    </cfRule>
  </conditionalFormatting>
  <conditionalFormatting sqref="ZZ73:ZZ75 ZZ47:ZZ71 ZZ77">
    <cfRule type="cellIs" dxfId="286" priority="367" operator="equal">
      <formula>"["</formula>
    </cfRule>
  </conditionalFormatting>
  <conditionalFormatting sqref="ZZ73:ZZ75 ZZ47:ZZ71 ZZ77">
    <cfRule type="cellIs" dxfId="285" priority="365" operator="equal">
      <formula>"."</formula>
    </cfRule>
    <cfRule type="cellIs" priority="366" operator="equal">
      <formula>"."</formula>
    </cfRule>
  </conditionalFormatting>
  <conditionalFormatting sqref="ZZ46">
    <cfRule type="cellIs" dxfId="284" priority="362" operator="equal">
      <formula>"V"</formula>
    </cfRule>
    <cfRule type="cellIs" dxfId="283" priority="363" operator="equal">
      <formula>"O"</formula>
    </cfRule>
    <cfRule type="cellIs" dxfId="282" priority="364" operator="equal">
      <formula>0</formula>
    </cfRule>
  </conditionalFormatting>
  <conditionalFormatting sqref="ZZ46">
    <cfRule type="cellIs" dxfId="281" priority="361" operator="equal">
      <formula>"/"</formula>
    </cfRule>
  </conditionalFormatting>
  <conditionalFormatting sqref="ZZ46">
    <cfRule type="cellIs" dxfId="280" priority="360" operator="equal">
      <formula>"["</formula>
    </cfRule>
  </conditionalFormatting>
  <conditionalFormatting sqref="ZZ46">
    <cfRule type="cellIs" dxfId="279" priority="358" operator="equal">
      <formula>"."</formula>
    </cfRule>
    <cfRule type="cellIs" priority="359" operator="equal">
      <formula>"."</formula>
    </cfRule>
  </conditionalFormatting>
  <conditionalFormatting sqref="ZZ22">
    <cfRule type="cellIs" dxfId="278" priority="355" operator="equal">
      <formula>"V"</formula>
    </cfRule>
    <cfRule type="cellIs" dxfId="277" priority="356" operator="equal">
      <formula>"O"</formula>
    </cfRule>
    <cfRule type="cellIs" dxfId="276" priority="357" operator="equal">
      <formula>0</formula>
    </cfRule>
  </conditionalFormatting>
  <conditionalFormatting sqref="ZZ22">
    <cfRule type="cellIs" dxfId="275" priority="354" operator="equal">
      <formula>"/"</formula>
    </cfRule>
  </conditionalFormatting>
  <conditionalFormatting sqref="ZZ22">
    <cfRule type="cellIs" dxfId="274" priority="353" operator="equal">
      <formula>"["</formula>
    </cfRule>
  </conditionalFormatting>
  <conditionalFormatting sqref="ZZ22">
    <cfRule type="cellIs" dxfId="273" priority="351" operator="equal">
      <formula>"."</formula>
    </cfRule>
    <cfRule type="cellIs" priority="352" operator="equal">
      <formula>"."</formula>
    </cfRule>
  </conditionalFormatting>
  <conditionalFormatting sqref="ZZ18">
    <cfRule type="cellIs" dxfId="272" priority="348" operator="equal">
      <formula>"V"</formula>
    </cfRule>
    <cfRule type="cellIs" dxfId="271" priority="349" operator="equal">
      <formula>"O"</formula>
    </cfRule>
    <cfRule type="cellIs" dxfId="270" priority="350" operator="equal">
      <formula>0</formula>
    </cfRule>
  </conditionalFormatting>
  <conditionalFormatting sqref="ZZ18">
    <cfRule type="cellIs" dxfId="269" priority="347" operator="equal">
      <formula>"/"</formula>
    </cfRule>
  </conditionalFormatting>
  <conditionalFormatting sqref="ZZ18">
    <cfRule type="cellIs" dxfId="268" priority="346" operator="equal">
      <formula>"["</formula>
    </cfRule>
  </conditionalFormatting>
  <conditionalFormatting sqref="ZZ18">
    <cfRule type="cellIs" dxfId="267" priority="344" operator="equal">
      <formula>"."</formula>
    </cfRule>
    <cfRule type="cellIs" priority="345" operator="equal">
      <formula>"."</formula>
    </cfRule>
  </conditionalFormatting>
  <conditionalFormatting sqref="ZZ6">
    <cfRule type="cellIs" dxfId="266" priority="341" operator="equal">
      <formula>"V"</formula>
    </cfRule>
    <cfRule type="cellIs" dxfId="265" priority="342" operator="equal">
      <formula>"O"</formula>
    </cfRule>
    <cfRule type="cellIs" dxfId="264" priority="343" operator="equal">
      <formula>0</formula>
    </cfRule>
  </conditionalFormatting>
  <conditionalFormatting sqref="ZZ6">
    <cfRule type="cellIs" dxfId="263" priority="340" operator="equal">
      <formula>"/"</formula>
    </cfRule>
  </conditionalFormatting>
  <conditionalFormatting sqref="ZZ6">
    <cfRule type="cellIs" dxfId="262" priority="339" operator="equal">
      <formula>"["</formula>
    </cfRule>
  </conditionalFormatting>
  <conditionalFormatting sqref="ZZ6">
    <cfRule type="cellIs" dxfId="261" priority="337" operator="equal">
      <formula>"."</formula>
    </cfRule>
    <cfRule type="cellIs" priority="338" operator="equal">
      <formula>"."</formula>
    </cfRule>
  </conditionalFormatting>
  <conditionalFormatting sqref="ZZ39">
    <cfRule type="cellIs" dxfId="260" priority="334" operator="equal">
      <formula>"V"</formula>
    </cfRule>
    <cfRule type="cellIs" dxfId="259" priority="335" operator="equal">
      <formula>"O"</formula>
    </cfRule>
    <cfRule type="cellIs" dxfId="258" priority="336" operator="equal">
      <formula>0</formula>
    </cfRule>
  </conditionalFormatting>
  <conditionalFormatting sqref="ZZ39">
    <cfRule type="cellIs" dxfId="257" priority="333" operator="equal">
      <formula>"/"</formula>
    </cfRule>
  </conditionalFormatting>
  <conditionalFormatting sqref="ZZ39">
    <cfRule type="cellIs" dxfId="256" priority="332" operator="equal">
      <formula>"["</formula>
    </cfRule>
  </conditionalFormatting>
  <conditionalFormatting sqref="ZZ39">
    <cfRule type="cellIs" dxfId="255" priority="330" operator="equal">
      <formula>"."</formula>
    </cfRule>
    <cfRule type="cellIs" priority="331" operator="equal">
      <formula>"."</formula>
    </cfRule>
  </conditionalFormatting>
  <conditionalFormatting sqref="ZZ41">
    <cfRule type="cellIs" dxfId="254" priority="327" operator="equal">
      <formula>"V"</formula>
    </cfRule>
    <cfRule type="cellIs" dxfId="253" priority="328" operator="equal">
      <formula>"O"</formula>
    </cfRule>
    <cfRule type="cellIs" dxfId="252" priority="329" operator="equal">
      <formula>0</formula>
    </cfRule>
  </conditionalFormatting>
  <conditionalFormatting sqref="ZZ41">
    <cfRule type="cellIs" dxfId="251" priority="326" operator="equal">
      <formula>"/"</formula>
    </cfRule>
  </conditionalFormatting>
  <conditionalFormatting sqref="ZZ41">
    <cfRule type="cellIs" dxfId="250" priority="325" operator="equal">
      <formula>"["</formula>
    </cfRule>
  </conditionalFormatting>
  <conditionalFormatting sqref="ZZ41">
    <cfRule type="cellIs" dxfId="249" priority="323" operator="equal">
      <formula>"."</formula>
    </cfRule>
    <cfRule type="cellIs" priority="324" operator="equal">
      <formula>"."</formula>
    </cfRule>
  </conditionalFormatting>
  <conditionalFormatting sqref="ZZ10">
    <cfRule type="cellIs" dxfId="248" priority="320" operator="equal">
      <formula>"V"</formula>
    </cfRule>
    <cfRule type="cellIs" dxfId="247" priority="321" operator="equal">
      <formula>"O"</formula>
    </cfRule>
    <cfRule type="cellIs" dxfId="246" priority="322" operator="equal">
      <formula>0</formula>
    </cfRule>
  </conditionalFormatting>
  <conditionalFormatting sqref="ZZ10">
    <cfRule type="cellIs" dxfId="245" priority="319" operator="equal">
      <formula>"/"</formula>
    </cfRule>
  </conditionalFormatting>
  <conditionalFormatting sqref="ZZ10">
    <cfRule type="cellIs" dxfId="244" priority="318" operator="equal">
      <formula>"["</formula>
    </cfRule>
  </conditionalFormatting>
  <conditionalFormatting sqref="ZZ10">
    <cfRule type="cellIs" dxfId="243" priority="316" operator="equal">
      <formula>"."</formula>
    </cfRule>
    <cfRule type="cellIs" priority="317" operator="equal">
      <formula>"."</formula>
    </cfRule>
  </conditionalFormatting>
  <conditionalFormatting sqref="ZZ26">
    <cfRule type="cellIs" dxfId="242" priority="313" operator="equal">
      <formula>"V"</formula>
    </cfRule>
    <cfRule type="cellIs" dxfId="241" priority="314" operator="equal">
      <formula>"O"</formula>
    </cfRule>
    <cfRule type="cellIs" dxfId="240" priority="315" operator="equal">
      <formula>0</formula>
    </cfRule>
  </conditionalFormatting>
  <conditionalFormatting sqref="ZZ26">
    <cfRule type="cellIs" dxfId="239" priority="312" operator="equal">
      <formula>"/"</formula>
    </cfRule>
  </conditionalFormatting>
  <conditionalFormatting sqref="ZZ26">
    <cfRule type="cellIs" dxfId="238" priority="311" operator="equal">
      <formula>"["</formula>
    </cfRule>
  </conditionalFormatting>
  <conditionalFormatting sqref="ZZ26">
    <cfRule type="cellIs" dxfId="237" priority="309" operator="equal">
      <formula>"."</formula>
    </cfRule>
    <cfRule type="cellIs" priority="310" operator="equal">
      <formula>"."</formula>
    </cfRule>
  </conditionalFormatting>
  <conditionalFormatting sqref="ZZ13">
    <cfRule type="cellIs" dxfId="236" priority="306" operator="equal">
      <formula>"V"</formula>
    </cfRule>
    <cfRule type="cellIs" dxfId="235" priority="307" operator="equal">
      <formula>"O"</formula>
    </cfRule>
    <cfRule type="cellIs" dxfId="234" priority="308" operator="equal">
      <formula>0</formula>
    </cfRule>
  </conditionalFormatting>
  <conditionalFormatting sqref="ZZ13">
    <cfRule type="cellIs" dxfId="233" priority="305" operator="equal">
      <formula>"/"</formula>
    </cfRule>
  </conditionalFormatting>
  <conditionalFormatting sqref="ZZ13">
    <cfRule type="cellIs" dxfId="232" priority="304" operator="equal">
      <formula>"["</formula>
    </cfRule>
  </conditionalFormatting>
  <conditionalFormatting sqref="ZZ13">
    <cfRule type="cellIs" dxfId="231" priority="302" operator="equal">
      <formula>"."</formula>
    </cfRule>
    <cfRule type="cellIs" priority="303" operator="equal">
      <formula>"."</formula>
    </cfRule>
  </conditionalFormatting>
  <conditionalFormatting sqref="ZZ32">
    <cfRule type="cellIs" dxfId="230" priority="299" operator="equal">
      <formula>"V"</formula>
    </cfRule>
    <cfRule type="cellIs" dxfId="229" priority="300" operator="equal">
      <formula>"O"</formula>
    </cfRule>
    <cfRule type="cellIs" dxfId="228" priority="301" operator="equal">
      <formula>0</formula>
    </cfRule>
  </conditionalFormatting>
  <conditionalFormatting sqref="ZZ32">
    <cfRule type="cellIs" dxfId="227" priority="298" operator="equal">
      <formula>"/"</formula>
    </cfRule>
  </conditionalFormatting>
  <conditionalFormatting sqref="ZZ32">
    <cfRule type="cellIs" dxfId="226" priority="297" operator="equal">
      <formula>"["</formula>
    </cfRule>
  </conditionalFormatting>
  <conditionalFormatting sqref="ZZ32">
    <cfRule type="cellIs" dxfId="225" priority="295" operator="equal">
      <formula>"."</formula>
    </cfRule>
    <cfRule type="cellIs" priority="296" operator="equal">
      <formula>"."</formula>
    </cfRule>
  </conditionalFormatting>
  <conditionalFormatting sqref="ZZ30">
    <cfRule type="cellIs" dxfId="224" priority="292" operator="equal">
      <formula>"V"</formula>
    </cfRule>
    <cfRule type="cellIs" dxfId="223" priority="293" operator="equal">
      <formula>"O"</formula>
    </cfRule>
    <cfRule type="cellIs" dxfId="222" priority="294" operator="equal">
      <formula>0</formula>
    </cfRule>
  </conditionalFormatting>
  <conditionalFormatting sqref="ZZ30">
    <cfRule type="cellIs" dxfId="221" priority="291" operator="equal">
      <formula>"/"</formula>
    </cfRule>
  </conditionalFormatting>
  <conditionalFormatting sqref="ZZ30">
    <cfRule type="cellIs" dxfId="220" priority="290" operator="equal">
      <formula>"["</formula>
    </cfRule>
  </conditionalFormatting>
  <conditionalFormatting sqref="ZZ30">
    <cfRule type="cellIs" dxfId="219" priority="288" operator="equal">
      <formula>"."</formula>
    </cfRule>
    <cfRule type="cellIs" priority="289" operator="equal">
      <formula>"."</formula>
    </cfRule>
  </conditionalFormatting>
  <conditionalFormatting sqref="ZZ24">
    <cfRule type="cellIs" dxfId="218" priority="285" operator="equal">
      <formula>"V"</formula>
    </cfRule>
    <cfRule type="cellIs" dxfId="217" priority="286" operator="equal">
      <formula>"O"</formula>
    </cfRule>
    <cfRule type="cellIs" dxfId="216" priority="287" operator="equal">
      <formula>0</formula>
    </cfRule>
  </conditionalFormatting>
  <conditionalFormatting sqref="ZZ24">
    <cfRule type="cellIs" dxfId="215" priority="284" operator="equal">
      <formula>"/"</formula>
    </cfRule>
  </conditionalFormatting>
  <conditionalFormatting sqref="ZZ24">
    <cfRule type="cellIs" dxfId="214" priority="283" operator="equal">
      <formula>"["</formula>
    </cfRule>
  </conditionalFormatting>
  <conditionalFormatting sqref="ZZ24">
    <cfRule type="cellIs" dxfId="213" priority="281" operator="equal">
      <formula>"."</formula>
    </cfRule>
    <cfRule type="cellIs" priority="282" operator="equal">
      <formula>"."</formula>
    </cfRule>
  </conditionalFormatting>
  <conditionalFormatting sqref="ZZ20">
    <cfRule type="cellIs" dxfId="212" priority="278" operator="equal">
      <formula>"V"</formula>
    </cfRule>
    <cfRule type="cellIs" dxfId="211" priority="279" operator="equal">
      <formula>"O"</formula>
    </cfRule>
    <cfRule type="cellIs" dxfId="210" priority="280" operator="equal">
      <formula>0</formula>
    </cfRule>
  </conditionalFormatting>
  <conditionalFormatting sqref="ZZ20">
    <cfRule type="cellIs" dxfId="209" priority="277" operator="equal">
      <formula>"/"</formula>
    </cfRule>
  </conditionalFormatting>
  <conditionalFormatting sqref="ZZ20">
    <cfRule type="cellIs" dxfId="208" priority="276" operator="equal">
      <formula>"["</formula>
    </cfRule>
  </conditionalFormatting>
  <conditionalFormatting sqref="ZZ20">
    <cfRule type="cellIs" dxfId="207" priority="274" operator="equal">
      <formula>"."</formula>
    </cfRule>
    <cfRule type="cellIs" priority="275" operator="equal">
      <formula>"."</formula>
    </cfRule>
  </conditionalFormatting>
  <conditionalFormatting sqref="ZZ28">
    <cfRule type="cellIs" dxfId="206" priority="271" operator="equal">
      <formula>"V"</formula>
    </cfRule>
    <cfRule type="cellIs" dxfId="205" priority="272" operator="equal">
      <formula>"O"</formula>
    </cfRule>
    <cfRule type="cellIs" dxfId="204" priority="273" operator="equal">
      <formula>0</formula>
    </cfRule>
  </conditionalFormatting>
  <conditionalFormatting sqref="ZZ28">
    <cfRule type="cellIs" dxfId="203" priority="270" operator="equal">
      <formula>"/"</formula>
    </cfRule>
  </conditionalFormatting>
  <conditionalFormatting sqref="ZZ28">
    <cfRule type="cellIs" dxfId="202" priority="269" operator="equal">
      <formula>"["</formula>
    </cfRule>
  </conditionalFormatting>
  <conditionalFormatting sqref="ZZ28">
    <cfRule type="cellIs" dxfId="201" priority="267" operator="equal">
      <formula>"."</formula>
    </cfRule>
    <cfRule type="cellIs" priority="268" operator="equal">
      <formula>"."</formula>
    </cfRule>
  </conditionalFormatting>
  <conditionalFormatting sqref="ZZ14">
    <cfRule type="cellIs" dxfId="200" priority="264" operator="equal">
      <formula>"V"</formula>
    </cfRule>
    <cfRule type="cellIs" dxfId="199" priority="265" operator="equal">
      <formula>"O"</formula>
    </cfRule>
    <cfRule type="cellIs" dxfId="198" priority="266" operator="equal">
      <formula>0</formula>
    </cfRule>
  </conditionalFormatting>
  <conditionalFormatting sqref="ZZ14">
    <cfRule type="cellIs" dxfId="197" priority="263" operator="equal">
      <formula>"/"</formula>
    </cfRule>
  </conditionalFormatting>
  <conditionalFormatting sqref="ZZ14">
    <cfRule type="cellIs" dxfId="196" priority="262" operator="equal">
      <formula>"["</formula>
    </cfRule>
  </conditionalFormatting>
  <conditionalFormatting sqref="ZZ14">
    <cfRule type="cellIs" dxfId="195" priority="260" operator="equal">
      <formula>"."</formula>
    </cfRule>
    <cfRule type="cellIs" priority="261" operator="equal">
      <formula>"."</formula>
    </cfRule>
  </conditionalFormatting>
  <conditionalFormatting sqref="ZZ33">
    <cfRule type="cellIs" dxfId="194" priority="257" operator="equal">
      <formula>"V"</formula>
    </cfRule>
    <cfRule type="cellIs" dxfId="193" priority="258" operator="equal">
      <formula>"O"</formula>
    </cfRule>
    <cfRule type="cellIs" dxfId="192" priority="259" operator="equal">
      <formula>0</formula>
    </cfRule>
  </conditionalFormatting>
  <conditionalFormatting sqref="ZZ33">
    <cfRule type="cellIs" dxfId="191" priority="256" operator="equal">
      <formula>"/"</formula>
    </cfRule>
  </conditionalFormatting>
  <conditionalFormatting sqref="ZZ33">
    <cfRule type="cellIs" dxfId="190" priority="255" operator="equal">
      <formula>"["</formula>
    </cfRule>
  </conditionalFormatting>
  <conditionalFormatting sqref="ZZ33">
    <cfRule type="cellIs" dxfId="189" priority="253" operator="equal">
      <formula>"."</formula>
    </cfRule>
    <cfRule type="cellIs" priority="254" operator="equal">
      <formula>"."</formula>
    </cfRule>
  </conditionalFormatting>
  <conditionalFormatting sqref="ZZ11">
    <cfRule type="cellIs" dxfId="188" priority="250" operator="equal">
      <formula>"V"</formula>
    </cfRule>
    <cfRule type="cellIs" dxfId="187" priority="251" operator="equal">
      <formula>"O"</formula>
    </cfRule>
    <cfRule type="cellIs" dxfId="186" priority="252" operator="equal">
      <formula>0</formula>
    </cfRule>
  </conditionalFormatting>
  <conditionalFormatting sqref="ZZ11">
    <cfRule type="cellIs" dxfId="185" priority="249" operator="equal">
      <formula>"/"</formula>
    </cfRule>
  </conditionalFormatting>
  <conditionalFormatting sqref="ZZ11">
    <cfRule type="cellIs" dxfId="184" priority="248" operator="equal">
      <formula>"["</formula>
    </cfRule>
  </conditionalFormatting>
  <conditionalFormatting sqref="ZZ11">
    <cfRule type="cellIs" dxfId="183" priority="246" operator="equal">
      <formula>"."</formula>
    </cfRule>
    <cfRule type="cellIs" priority="247" operator="equal">
      <formula>"."</formula>
    </cfRule>
  </conditionalFormatting>
  <conditionalFormatting sqref="ZZ36">
    <cfRule type="cellIs" dxfId="182" priority="243" operator="equal">
      <formula>"V"</formula>
    </cfRule>
    <cfRule type="cellIs" dxfId="181" priority="244" operator="equal">
      <formula>"O"</formula>
    </cfRule>
    <cfRule type="cellIs" dxfId="180" priority="245" operator="equal">
      <formula>0</formula>
    </cfRule>
  </conditionalFormatting>
  <conditionalFormatting sqref="ZZ36">
    <cfRule type="cellIs" dxfId="179" priority="242" operator="equal">
      <formula>"/"</formula>
    </cfRule>
  </conditionalFormatting>
  <conditionalFormatting sqref="ZZ36">
    <cfRule type="cellIs" dxfId="178" priority="241" operator="equal">
      <formula>"["</formula>
    </cfRule>
  </conditionalFormatting>
  <conditionalFormatting sqref="ZZ36">
    <cfRule type="cellIs" dxfId="177" priority="239" operator="equal">
      <formula>"."</formula>
    </cfRule>
    <cfRule type="cellIs" priority="240" operator="equal">
      <formula>"."</formula>
    </cfRule>
  </conditionalFormatting>
  <conditionalFormatting sqref="ZZ38">
    <cfRule type="cellIs" dxfId="176" priority="236" operator="equal">
      <formula>"V"</formula>
    </cfRule>
    <cfRule type="cellIs" dxfId="175" priority="237" operator="equal">
      <formula>"O"</formula>
    </cfRule>
    <cfRule type="cellIs" dxfId="174" priority="238" operator="equal">
      <formula>0</formula>
    </cfRule>
  </conditionalFormatting>
  <conditionalFormatting sqref="ZZ38">
    <cfRule type="cellIs" dxfId="173" priority="235" operator="equal">
      <formula>"/"</formula>
    </cfRule>
  </conditionalFormatting>
  <conditionalFormatting sqref="ZZ38">
    <cfRule type="cellIs" dxfId="172" priority="234" operator="equal">
      <formula>"["</formula>
    </cfRule>
  </conditionalFormatting>
  <conditionalFormatting sqref="ZZ38">
    <cfRule type="cellIs" dxfId="171" priority="232" operator="equal">
      <formula>"."</formula>
    </cfRule>
    <cfRule type="cellIs" priority="233" operator="equal">
      <formula>"."</formula>
    </cfRule>
  </conditionalFormatting>
  <conditionalFormatting sqref="ZZ15">
    <cfRule type="cellIs" dxfId="170" priority="229" operator="equal">
      <formula>"V"</formula>
    </cfRule>
    <cfRule type="cellIs" dxfId="169" priority="230" operator="equal">
      <formula>"O"</formula>
    </cfRule>
    <cfRule type="cellIs" dxfId="168" priority="231" operator="equal">
      <formula>0</formula>
    </cfRule>
  </conditionalFormatting>
  <conditionalFormatting sqref="ZZ15">
    <cfRule type="cellIs" dxfId="167" priority="228" operator="equal">
      <formula>"/"</formula>
    </cfRule>
  </conditionalFormatting>
  <conditionalFormatting sqref="ZZ15">
    <cfRule type="cellIs" dxfId="166" priority="227" operator="equal">
      <formula>"["</formula>
    </cfRule>
  </conditionalFormatting>
  <conditionalFormatting sqref="ZZ15">
    <cfRule type="cellIs" dxfId="165" priority="225" operator="equal">
      <formula>"."</formula>
    </cfRule>
    <cfRule type="cellIs" priority="226" operator="equal">
      <formula>"."</formula>
    </cfRule>
  </conditionalFormatting>
  <conditionalFormatting sqref="ZZ7">
    <cfRule type="cellIs" dxfId="164" priority="222" operator="equal">
      <formula>"V"</formula>
    </cfRule>
    <cfRule type="cellIs" dxfId="163" priority="223" operator="equal">
      <formula>"O"</formula>
    </cfRule>
    <cfRule type="cellIs" dxfId="162" priority="224" operator="equal">
      <formula>0</formula>
    </cfRule>
  </conditionalFormatting>
  <conditionalFormatting sqref="ZZ7">
    <cfRule type="cellIs" dxfId="161" priority="221" operator="equal">
      <formula>"/"</formula>
    </cfRule>
  </conditionalFormatting>
  <conditionalFormatting sqref="ZZ7">
    <cfRule type="cellIs" dxfId="160" priority="220" operator="equal">
      <formula>"["</formula>
    </cfRule>
  </conditionalFormatting>
  <conditionalFormatting sqref="ZZ7">
    <cfRule type="cellIs" dxfId="159" priority="218" operator="equal">
      <formula>"."</formula>
    </cfRule>
    <cfRule type="cellIs" priority="219" operator="equal">
      <formula>"."</formula>
    </cfRule>
  </conditionalFormatting>
  <conditionalFormatting sqref="ZZ12">
    <cfRule type="cellIs" dxfId="158" priority="215" operator="equal">
      <formula>"V"</formula>
    </cfRule>
    <cfRule type="cellIs" dxfId="157" priority="216" operator="equal">
      <formula>"O"</formula>
    </cfRule>
    <cfRule type="cellIs" dxfId="156" priority="217" operator="equal">
      <formula>0</formula>
    </cfRule>
  </conditionalFormatting>
  <conditionalFormatting sqref="ZZ12">
    <cfRule type="cellIs" dxfId="155" priority="214" operator="equal">
      <formula>"/"</formula>
    </cfRule>
  </conditionalFormatting>
  <conditionalFormatting sqref="ZZ12">
    <cfRule type="cellIs" dxfId="154" priority="213" operator="equal">
      <formula>"["</formula>
    </cfRule>
  </conditionalFormatting>
  <conditionalFormatting sqref="ZZ12">
    <cfRule type="cellIs" dxfId="153" priority="211" operator="equal">
      <formula>"."</formula>
    </cfRule>
    <cfRule type="cellIs" priority="212" operator="equal">
      <formula>"."</formula>
    </cfRule>
  </conditionalFormatting>
  <conditionalFormatting sqref="ZZ42">
    <cfRule type="cellIs" dxfId="152" priority="208" operator="equal">
      <formula>"V"</formula>
    </cfRule>
    <cfRule type="cellIs" dxfId="151" priority="209" operator="equal">
      <formula>"O"</formula>
    </cfRule>
    <cfRule type="cellIs" dxfId="150" priority="210" operator="equal">
      <formula>0</formula>
    </cfRule>
  </conditionalFormatting>
  <conditionalFormatting sqref="ZZ42">
    <cfRule type="cellIs" dxfId="149" priority="207" operator="equal">
      <formula>"/"</formula>
    </cfRule>
  </conditionalFormatting>
  <conditionalFormatting sqref="ZZ42">
    <cfRule type="cellIs" dxfId="148" priority="206" operator="equal">
      <formula>"["</formula>
    </cfRule>
  </conditionalFormatting>
  <conditionalFormatting sqref="ZZ42">
    <cfRule type="cellIs" dxfId="147" priority="204" operator="equal">
      <formula>"."</formula>
    </cfRule>
    <cfRule type="cellIs" priority="205" operator="equal">
      <formula>"."</formula>
    </cfRule>
  </conditionalFormatting>
  <conditionalFormatting sqref="ZZ31">
    <cfRule type="cellIs" dxfId="146" priority="201" operator="equal">
      <formula>"V"</formula>
    </cfRule>
    <cfRule type="cellIs" dxfId="145" priority="202" operator="equal">
      <formula>"O"</formula>
    </cfRule>
    <cfRule type="cellIs" dxfId="144" priority="203" operator="equal">
      <formula>0</formula>
    </cfRule>
  </conditionalFormatting>
  <conditionalFormatting sqref="ZZ31">
    <cfRule type="cellIs" dxfId="143" priority="200" operator="equal">
      <formula>"/"</formula>
    </cfRule>
  </conditionalFormatting>
  <conditionalFormatting sqref="ZZ31">
    <cfRule type="cellIs" dxfId="142" priority="199" operator="equal">
      <formula>"["</formula>
    </cfRule>
  </conditionalFormatting>
  <conditionalFormatting sqref="ZZ31">
    <cfRule type="cellIs" dxfId="141" priority="197" operator="equal">
      <formula>"."</formula>
    </cfRule>
    <cfRule type="cellIs" priority="198" operator="equal">
      <formula>"."</formula>
    </cfRule>
  </conditionalFormatting>
  <conditionalFormatting sqref="ZZ44">
    <cfRule type="cellIs" dxfId="140" priority="194" operator="equal">
      <formula>"V"</formula>
    </cfRule>
    <cfRule type="cellIs" dxfId="139" priority="195" operator="equal">
      <formula>"O"</formula>
    </cfRule>
    <cfRule type="cellIs" dxfId="138" priority="196" operator="equal">
      <formula>0</formula>
    </cfRule>
  </conditionalFormatting>
  <conditionalFormatting sqref="ZZ44">
    <cfRule type="cellIs" dxfId="137" priority="193" operator="equal">
      <formula>"/"</formula>
    </cfRule>
  </conditionalFormatting>
  <conditionalFormatting sqref="ZZ44">
    <cfRule type="cellIs" dxfId="136" priority="192" operator="equal">
      <formula>"["</formula>
    </cfRule>
  </conditionalFormatting>
  <conditionalFormatting sqref="ZZ44">
    <cfRule type="cellIs" dxfId="135" priority="190" operator="equal">
      <formula>"."</formula>
    </cfRule>
    <cfRule type="cellIs" priority="191" operator="equal">
      <formula>"."</formula>
    </cfRule>
  </conditionalFormatting>
  <conditionalFormatting sqref="ZZ35">
    <cfRule type="cellIs" dxfId="134" priority="187" operator="equal">
      <formula>"V"</formula>
    </cfRule>
    <cfRule type="cellIs" dxfId="133" priority="188" operator="equal">
      <formula>"O"</formula>
    </cfRule>
    <cfRule type="cellIs" dxfId="132" priority="189" operator="equal">
      <formula>0</formula>
    </cfRule>
  </conditionalFormatting>
  <conditionalFormatting sqref="ZZ35">
    <cfRule type="cellIs" dxfId="131" priority="186" operator="equal">
      <formula>"/"</formula>
    </cfRule>
  </conditionalFormatting>
  <conditionalFormatting sqref="ZZ35">
    <cfRule type="cellIs" dxfId="130" priority="185" operator="equal">
      <formula>"["</formula>
    </cfRule>
  </conditionalFormatting>
  <conditionalFormatting sqref="ZZ35">
    <cfRule type="cellIs" dxfId="129" priority="183" operator="equal">
      <formula>"."</formula>
    </cfRule>
    <cfRule type="cellIs" priority="184" operator="equal">
      <formula>"."</formula>
    </cfRule>
  </conditionalFormatting>
  <conditionalFormatting sqref="ZZ21">
    <cfRule type="cellIs" dxfId="128" priority="180" operator="equal">
      <formula>"V"</formula>
    </cfRule>
    <cfRule type="cellIs" dxfId="127" priority="181" operator="equal">
      <formula>"O"</formula>
    </cfRule>
    <cfRule type="cellIs" dxfId="126" priority="182" operator="equal">
      <formula>0</formula>
    </cfRule>
  </conditionalFormatting>
  <conditionalFormatting sqref="ZZ21">
    <cfRule type="cellIs" dxfId="125" priority="179" operator="equal">
      <formula>"/"</formula>
    </cfRule>
  </conditionalFormatting>
  <conditionalFormatting sqref="ZZ21">
    <cfRule type="cellIs" dxfId="124" priority="178" operator="equal">
      <formula>"["</formula>
    </cfRule>
  </conditionalFormatting>
  <conditionalFormatting sqref="ZZ21">
    <cfRule type="cellIs" dxfId="123" priority="176" operator="equal">
      <formula>"."</formula>
    </cfRule>
    <cfRule type="cellIs" priority="177" operator="equal">
      <formula>"."</formula>
    </cfRule>
  </conditionalFormatting>
  <conditionalFormatting sqref="ZZ25">
    <cfRule type="cellIs" dxfId="122" priority="173" operator="equal">
      <formula>"V"</formula>
    </cfRule>
    <cfRule type="cellIs" dxfId="121" priority="174" operator="equal">
      <formula>"O"</formula>
    </cfRule>
    <cfRule type="cellIs" dxfId="120" priority="175" operator="equal">
      <formula>0</formula>
    </cfRule>
  </conditionalFormatting>
  <conditionalFormatting sqref="ZZ25">
    <cfRule type="cellIs" dxfId="119" priority="172" operator="equal">
      <formula>"/"</formula>
    </cfRule>
  </conditionalFormatting>
  <conditionalFormatting sqref="ZZ25">
    <cfRule type="cellIs" dxfId="118" priority="171" operator="equal">
      <formula>"["</formula>
    </cfRule>
  </conditionalFormatting>
  <conditionalFormatting sqref="ZZ25">
    <cfRule type="cellIs" dxfId="117" priority="169" operator="equal">
      <formula>"."</formula>
    </cfRule>
    <cfRule type="cellIs" priority="170" operator="equal">
      <formula>"."</formula>
    </cfRule>
  </conditionalFormatting>
  <conditionalFormatting sqref="ZZ4">
    <cfRule type="cellIs" dxfId="116" priority="166" operator="equal">
      <formula>"V"</formula>
    </cfRule>
    <cfRule type="cellIs" dxfId="115" priority="167" operator="equal">
      <formula>"O"</formula>
    </cfRule>
    <cfRule type="cellIs" dxfId="114" priority="168" operator="equal">
      <formula>0</formula>
    </cfRule>
  </conditionalFormatting>
  <conditionalFormatting sqref="ZZ4">
    <cfRule type="cellIs" dxfId="113" priority="165" operator="equal">
      <formula>"/"</formula>
    </cfRule>
  </conditionalFormatting>
  <conditionalFormatting sqref="ZZ4">
    <cfRule type="cellIs" dxfId="112" priority="164" operator="equal">
      <formula>"["</formula>
    </cfRule>
  </conditionalFormatting>
  <conditionalFormatting sqref="ZZ4">
    <cfRule type="cellIs" dxfId="111" priority="162" operator="equal">
      <formula>"."</formula>
    </cfRule>
    <cfRule type="cellIs" priority="163" operator="equal">
      <formula>"."</formula>
    </cfRule>
  </conditionalFormatting>
  <conditionalFormatting sqref="ZZ40">
    <cfRule type="cellIs" dxfId="110" priority="159" operator="equal">
      <formula>"V"</formula>
    </cfRule>
    <cfRule type="cellIs" dxfId="109" priority="160" operator="equal">
      <formula>"O"</formula>
    </cfRule>
    <cfRule type="cellIs" dxfId="108" priority="161" operator="equal">
      <formula>0</formula>
    </cfRule>
  </conditionalFormatting>
  <conditionalFormatting sqref="ZZ40">
    <cfRule type="cellIs" dxfId="107" priority="158" operator="equal">
      <formula>"/"</formula>
    </cfRule>
  </conditionalFormatting>
  <conditionalFormatting sqref="ZZ40">
    <cfRule type="cellIs" dxfId="106" priority="157" operator="equal">
      <formula>"["</formula>
    </cfRule>
  </conditionalFormatting>
  <conditionalFormatting sqref="ZZ40">
    <cfRule type="cellIs" dxfId="105" priority="155" operator="equal">
      <formula>"."</formula>
    </cfRule>
    <cfRule type="cellIs" priority="156" operator="equal">
      <formula>"."</formula>
    </cfRule>
  </conditionalFormatting>
  <conditionalFormatting sqref="ZZ19">
    <cfRule type="cellIs" dxfId="104" priority="152" operator="equal">
      <formula>"V"</formula>
    </cfRule>
    <cfRule type="cellIs" dxfId="103" priority="153" operator="equal">
      <formula>"O"</formula>
    </cfRule>
    <cfRule type="cellIs" dxfId="102" priority="154" operator="equal">
      <formula>0</formula>
    </cfRule>
  </conditionalFormatting>
  <conditionalFormatting sqref="ZZ19">
    <cfRule type="cellIs" dxfId="101" priority="151" operator="equal">
      <formula>"/"</formula>
    </cfRule>
  </conditionalFormatting>
  <conditionalFormatting sqref="ZZ19">
    <cfRule type="cellIs" dxfId="100" priority="150" operator="equal">
      <formula>"["</formula>
    </cfRule>
  </conditionalFormatting>
  <conditionalFormatting sqref="ZZ19">
    <cfRule type="cellIs" dxfId="99" priority="148" operator="equal">
      <formula>"."</formula>
    </cfRule>
    <cfRule type="cellIs" priority="149" operator="equal">
      <formula>"."</formula>
    </cfRule>
  </conditionalFormatting>
  <conditionalFormatting sqref="ZZ29">
    <cfRule type="cellIs" dxfId="98" priority="145" operator="equal">
      <formula>"V"</formula>
    </cfRule>
    <cfRule type="cellIs" dxfId="97" priority="146" operator="equal">
      <formula>"O"</formula>
    </cfRule>
    <cfRule type="cellIs" dxfId="96" priority="147" operator="equal">
      <formula>0</formula>
    </cfRule>
  </conditionalFormatting>
  <conditionalFormatting sqref="ZZ29">
    <cfRule type="cellIs" dxfId="95" priority="144" operator="equal">
      <formula>"/"</formula>
    </cfRule>
  </conditionalFormatting>
  <conditionalFormatting sqref="ZZ29">
    <cfRule type="cellIs" dxfId="94" priority="143" operator="equal">
      <formula>"["</formula>
    </cfRule>
  </conditionalFormatting>
  <conditionalFormatting sqref="ZZ29">
    <cfRule type="cellIs" dxfId="93" priority="141" operator="equal">
      <formula>"."</formula>
    </cfRule>
    <cfRule type="cellIs" priority="142" operator="equal">
      <formula>"."</formula>
    </cfRule>
  </conditionalFormatting>
  <conditionalFormatting sqref="ZZ16">
    <cfRule type="cellIs" dxfId="92" priority="138" operator="equal">
      <formula>"V"</formula>
    </cfRule>
    <cfRule type="cellIs" dxfId="91" priority="139" operator="equal">
      <formula>"O"</formula>
    </cfRule>
    <cfRule type="cellIs" dxfId="90" priority="140" operator="equal">
      <formula>0</formula>
    </cfRule>
  </conditionalFormatting>
  <conditionalFormatting sqref="ZZ16">
    <cfRule type="cellIs" dxfId="89" priority="137" operator="equal">
      <formula>"/"</formula>
    </cfRule>
  </conditionalFormatting>
  <conditionalFormatting sqref="ZZ16">
    <cfRule type="cellIs" dxfId="88" priority="136" operator="equal">
      <formula>"["</formula>
    </cfRule>
  </conditionalFormatting>
  <conditionalFormatting sqref="ZZ16">
    <cfRule type="cellIs" dxfId="87" priority="134" operator="equal">
      <formula>"."</formula>
    </cfRule>
    <cfRule type="cellIs" priority="135" operator="equal">
      <formula>"."</formula>
    </cfRule>
  </conditionalFormatting>
  <conditionalFormatting sqref="ZZ5">
    <cfRule type="cellIs" dxfId="86" priority="131" operator="equal">
      <formula>"V"</formula>
    </cfRule>
    <cfRule type="cellIs" dxfId="85" priority="132" operator="equal">
      <formula>"O"</formula>
    </cfRule>
    <cfRule type="cellIs" dxfId="84" priority="133" operator="equal">
      <formula>0</formula>
    </cfRule>
  </conditionalFormatting>
  <conditionalFormatting sqref="ZZ5">
    <cfRule type="cellIs" dxfId="83" priority="130" operator="equal">
      <formula>"/"</formula>
    </cfRule>
  </conditionalFormatting>
  <conditionalFormatting sqref="ZZ5">
    <cfRule type="cellIs" dxfId="82" priority="129" operator="equal">
      <formula>"["</formula>
    </cfRule>
  </conditionalFormatting>
  <conditionalFormatting sqref="ZZ5">
    <cfRule type="cellIs" dxfId="81" priority="127" operator="equal">
      <formula>"."</formula>
    </cfRule>
    <cfRule type="cellIs" priority="128" operator="equal">
      <formula>"."</formula>
    </cfRule>
  </conditionalFormatting>
  <conditionalFormatting sqref="ZZ34">
    <cfRule type="cellIs" dxfId="80" priority="124" operator="equal">
      <formula>"V"</formula>
    </cfRule>
    <cfRule type="cellIs" dxfId="79" priority="125" operator="equal">
      <formula>"O"</formula>
    </cfRule>
    <cfRule type="cellIs" dxfId="78" priority="126" operator="equal">
      <formula>0</formula>
    </cfRule>
  </conditionalFormatting>
  <conditionalFormatting sqref="ZZ34">
    <cfRule type="cellIs" dxfId="77" priority="123" operator="equal">
      <formula>"/"</formula>
    </cfRule>
  </conditionalFormatting>
  <conditionalFormatting sqref="ZZ34">
    <cfRule type="cellIs" dxfId="76" priority="122" operator="equal">
      <formula>"["</formula>
    </cfRule>
  </conditionalFormatting>
  <conditionalFormatting sqref="ZZ34">
    <cfRule type="cellIs" dxfId="75" priority="120" operator="equal">
      <formula>"."</formula>
    </cfRule>
    <cfRule type="cellIs" priority="121" operator="equal">
      <formula>"."</formula>
    </cfRule>
  </conditionalFormatting>
  <conditionalFormatting sqref="ZZ3">
    <cfRule type="cellIs" dxfId="74" priority="117" operator="equal">
      <formula>"V"</formula>
    </cfRule>
    <cfRule type="cellIs" dxfId="73" priority="118" operator="equal">
      <formula>"O"</formula>
    </cfRule>
    <cfRule type="cellIs" dxfId="72" priority="119" operator="equal">
      <formula>0</formula>
    </cfRule>
  </conditionalFormatting>
  <conditionalFormatting sqref="ZZ3">
    <cfRule type="cellIs" dxfId="71" priority="116" operator="equal">
      <formula>"/"</formula>
    </cfRule>
  </conditionalFormatting>
  <conditionalFormatting sqref="ZZ3">
    <cfRule type="cellIs" dxfId="70" priority="115" operator="equal">
      <formula>"["</formula>
    </cfRule>
  </conditionalFormatting>
  <conditionalFormatting sqref="ZZ3">
    <cfRule type="cellIs" dxfId="69" priority="113" operator="equal">
      <formula>"."</formula>
    </cfRule>
    <cfRule type="cellIs" priority="114" operator="equal">
      <formula>"."</formula>
    </cfRule>
  </conditionalFormatting>
  <conditionalFormatting sqref="ZZ9">
    <cfRule type="cellIs" dxfId="68" priority="110" operator="equal">
      <formula>"V"</formula>
    </cfRule>
    <cfRule type="cellIs" dxfId="67" priority="111" operator="equal">
      <formula>"O"</formula>
    </cfRule>
    <cfRule type="cellIs" dxfId="66" priority="112" operator="equal">
      <formula>0</formula>
    </cfRule>
  </conditionalFormatting>
  <conditionalFormatting sqref="ZZ9">
    <cfRule type="cellIs" dxfId="65" priority="109" operator="equal">
      <formula>"/"</formula>
    </cfRule>
  </conditionalFormatting>
  <conditionalFormatting sqref="ZZ9">
    <cfRule type="cellIs" dxfId="64" priority="108" operator="equal">
      <formula>"["</formula>
    </cfRule>
  </conditionalFormatting>
  <conditionalFormatting sqref="ZZ9">
    <cfRule type="cellIs" dxfId="63" priority="106" operator="equal">
      <formula>"."</formula>
    </cfRule>
    <cfRule type="cellIs" priority="107" operator="equal">
      <formula>"."</formula>
    </cfRule>
  </conditionalFormatting>
  <conditionalFormatting sqref="ZZ23">
    <cfRule type="cellIs" dxfId="62" priority="96" operator="equal">
      <formula>"V"</formula>
    </cfRule>
    <cfRule type="cellIs" dxfId="61" priority="97" operator="equal">
      <formula>"O"</formula>
    </cfRule>
    <cfRule type="cellIs" dxfId="60" priority="98" operator="equal">
      <formula>0</formula>
    </cfRule>
  </conditionalFormatting>
  <conditionalFormatting sqref="ZZ23">
    <cfRule type="cellIs" dxfId="59" priority="95" operator="equal">
      <formula>"/"</formula>
    </cfRule>
  </conditionalFormatting>
  <conditionalFormatting sqref="ZZ23">
    <cfRule type="cellIs" dxfId="58" priority="94" operator="equal">
      <formula>"["</formula>
    </cfRule>
  </conditionalFormatting>
  <conditionalFormatting sqref="ZZ23">
    <cfRule type="cellIs" dxfId="57" priority="92" operator="equal">
      <formula>"."</formula>
    </cfRule>
    <cfRule type="cellIs" priority="93" operator="equal">
      <formula>"."</formula>
    </cfRule>
  </conditionalFormatting>
  <conditionalFormatting sqref="ZZ72">
    <cfRule type="cellIs" dxfId="56" priority="47" operator="equal">
      <formula>"V"</formula>
    </cfRule>
    <cfRule type="cellIs" dxfId="55" priority="48" operator="equal">
      <formula>"O"</formula>
    </cfRule>
    <cfRule type="cellIs" dxfId="54" priority="49" operator="equal">
      <formula>0</formula>
    </cfRule>
  </conditionalFormatting>
  <conditionalFormatting sqref="ZZ72">
    <cfRule type="cellIs" dxfId="53" priority="46" operator="equal">
      <formula>"/"</formula>
    </cfRule>
  </conditionalFormatting>
  <conditionalFormatting sqref="ZZ72">
    <cfRule type="cellIs" dxfId="52" priority="45" operator="equal">
      <formula>"["</formula>
    </cfRule>
  </conditionalFormatting>
  <conditionalFormatting sqref="ZZ72">
    <cfRule type="cellIs" dxfId="51" priority="43" operator="equal">
      <formula>"."</formula>
    </cfRule>
    <cfRule type="cellIs" priority="44" operator="equal">
      <formula>"."</formula>
    </cfRule>
  </conditionalFormatting>
  <conditionalFormatting sqref="ZZ8">
    <cfRule type="cellIs" dxfId="50" priority="40" operator="equal">
      <formula>"V"</formula>
    </cfRule>
    <cfRule type="cellIs" dxfId="49" priority="41" operator="equal">
      <formula>"O"</formula>
    </cfRule>
    <cfRule type="cellIs" dxfId="48" priority="42" operator="equal">
      <formula>0</formula>
    </cfRule>
  </conditionalFormatting>
  <conditionalFormatting sqref="ZZ8">
    <cfRule type="cellIs" dxfId="47" priority="39" operator="equal">
      <formula>"/"</formula>
    </cfRule>
  </conditionalFormatting>
  <conditionalFormatting sqref="ZZ8">
    <cfRule type="cellIs" dxfId="46" priority="38" operator="equal">
      <formula>"["</formula>
    </cfRule>
  </conditionalFormatting>
  <conditionalFormatting sqref="ZZ8">
    <cfRule type="cellIs" dxfId="45" priority="36" operator="equal">
      <formula>"."</formula>
    </cfRule>
    <cfRule type="cellIs" priority="37" operator="equal">
      <formula>"."</formula>
    </cfRule>
  </conditionalFormatting>
  <conditionalFormatting sqref="ZZ43">
    <cfRule type="cellIs" dxfId="44" priority="75" operator="equal">
      <formula>"V"</formula>
    </cfRule>
    <cfRule type="cellIs" dxfId="43" priority="76" operator="equal">
      <formula>"O"</formula>
    </cfRule>
    <cfRule type="cellIs" dxfId="42" priority="77" operator="equal">
      <formula>0</formula>
    </cfRule>
  </conditionalFormatting>
  <conditionalFormatting sqref="ZZ43">
    <cfRule type="cellIs" dxfId="41" priority="74" operator="equal">
      <formula>"/"</formula>
    </cfRule>
  </conditionalFormatting>
  <conditionalFormatting sqref="ZZ43">
    <cfRule type="cellIs" dxfId="40" priority="73" operator="equal">
      <formula>"["</formula>
    </cfRule>
  </conditionalFormatting>
  <conditionalFormatting sqref="ZZ43">
    <cfRule type="cellIs" dxfId="39" priority="71" operator="equal">
      <formula>"."</formula>
    </cfRule>
    <cfRule type="cellIs" priority="72" operator="equal">
      <formula>"."</formula>
    </cfRule>
  </conditionalFormatting>
  <conditionalFormatting sqref="ZZ27">
    <cfRule type="cellIs" dxfId="38" priority="26" operator="equal">
      <formula>"V"</formula>
    </cfRule>
    <cfRule type="cellIs" dxfId="37" priority="27" operator="equal">
      <formula>"O"</formula>
    </cfRule>
    <cfRule type="cellIs" dxfId="36" priority="28" operator="equal">
      <formula>0</formula>
    </cfRule>
  </conditionalFormatting>
  <conditionalFormatting sqref="ZZ27">
    <cfRule type="cellIs" dxfId="35" priority="25" operator="equal">
      <formula>"/"</formula>
    </cfRule>
  </conditionalFormatting>
  <conditionalFormatting sqref="ZZ27">
    <cfRule type="cellIs" dxfId="34" priority="24" operator="equal">
      <formula>"["</formula>
    </cfRule>
  </conditionalFormatting>
  <conditionalFormatting sqref="ZZ27">
    <cfRule type="cellIs" dxfId="33" priority="22" operator="equal">
      <formula>"."</formula>
    </cfRule>
    <cfRule type="cellIs" priority="23" operator="equal">
      <formula>"."</formula>
    </cfRule>
  </conditionalFormatting>
  <conditionalFormatting sqref="ZZ45">
    <cfRule type="cellIs" dxfId="32" priority="19" operator="equal">
      <formula>"V"</formula>
    </cfRule>
    <cfRule type="cellIs" dxfId="31" priority="20" operator="equal">
      <formula>"O"</formula>
    </cfRule>
    <cfRule type="cellIs" dxfId="30" priority="21" operator="equal">
      <formula>0</formula>
    </cfRule>
  </conditionalFormatting>
  <conditionalFormatting sqref="ZZ45">
    <cfRule type="cellIs" dxfId="29" priority="18" operator="equal">
      <formula>"/"</formula>
    </cfRule>
  </conditionalFormatting>
  <conditionalFormatting sqref="ZZ45">
    <cfRule type="cellIs" dxfId="28" priority="17" operator="equal">
      <formula>"["</formula>
    </cfRule>
  </conditionalFormatting>
  <conditionalFormatting sqref="ZZ45">
    <cfRule type="cellIs" dxfId="27" priority="15" operator="equal">
      <formula>"."</formula>
    </cfRule>
    <cfRule type="cellIs" priority="16" operator="equal">
      <formula>"."</formula>
    </cfRule>
  </conditionalFormatting>
  <conditionalFormatting sqref="ZZ37">
    <cfRule type="cellIs" dxfId="26" priority="12" operator="equal">
      <formula>"V"</formula>
    </cfRule>
    <cfRule type="cellIs" dxfId="25" priority="13" operator="equal">
      <formula>"O"</formula>
    </cfRule>
    <cfRule type="cellIs" dxfId="24" priority="14" operator="equal">
      <formula>0</formula>
    </cfRule>
  </conditionalFormatting>
  <conditionalFormatting sqref="ZZ37">
    <cfRule type="cellIs" dxfId="23" priority="11" operator="equal">
      <formula>"/"</formula>
    </cfRule>
  </conditionalFormatting>
  <conditionalFormatting sqref="ZZ37">
    <cfRule type="cellIs" dxfId="22" priority="10" operator="equal">
      <formula>"["</formula>
    </cfRule>
  </conditionalFormatting>
  <conditionalFormatting sqref="ZZ37">
    <cfRule type="cellIs" dxfId="21" priority="8" operator="equal">
      <formula>"."</formula>
    </cfRule>
    <cfRule type="cellIs" priority="9" operator="equal">
      <formula>"."</formula>
    </cfRule>
  </conditionalFormatting>
  <conditionalFormatting sqref="ZZ17">
    <cfRule type="cellIs" dxfId="20" priority="33" operator="equal">
      <formula>"V"</formula>
    </cfRule>
    <cfRule type="cellIs" dxfId="19" priority="34" operator="equal">
      <formula>"O"</formula>
    </cfRule>
    <cfRule type="cellIs" dxfId="18" priority="35" operator="equal">
      <formula>0</formula>
    </cfRule>
  </conditionalFormatting>
  <conditionalFormatting sqref="ZZ17">
    <cfRule type="cellIs" dxfId="17" priority="32" operator="equal">
      <formula>"/"</formula>
    </cfRule>
  </conditionalFormatting>
  <conditionalFormatting sqref="ZZ17">
    <cfRule type="cellIs" dxfId="16" priority="31" operator="equal">
      <formula>"["</formula>
    </cfRule>
  </conditionalFormatting>
  <conditionalFormatting sqref="ZZ17">
    <cfRule type="cellIs" dxfId="15" priority="29" operator="equal">
      <formula>"."</formula>
    </cfRule>
    <cfRule type="cellIs" priority="30" operator="equal">
      <formula>"."</formula>
    </cfRule>
  </conditionalFormatting>
  <conditionalFormatting sqref="ZZ76">
    <cfRule type="cellIs" dxfId="14" priority="5" operator="equal">
      <formula>"V"</formula>
    </cfRule>
    <cfRule type="cellIs" dxfId="13" priority="6" operator="equal">
      <formula>"O"</formula>
    </cfRule>
    <cfRule type="cellIs" dxfId="12" priority="7" operator="equal">
      <formula>0</formula>
    </cfRule>
  </conditionalFormatting>
  <conditionalFormatting sqref="ZZ76">
    <cfRule type="cellIs" dxfId="11" priority="4" operator="equal">
      <formula>"/"</formula>
    </cfRule>
  </conditionalFormatting>
  <conditionalFormatting sqref="ZZ76">
    <cfRule type="cellIs" dxfId="10" priority="3" operator="equal">
      <formula>"["</formula>
    </cfRule>
  </conditionalFormatting>
  <conditionalFormatting sqref="ZZ76">
    <cfRule type="cellIs" dxfId="9" priority="1" operator="equal">
      <formula>"."</formula>
    </cfRule>
    <cfRule type="cellIs" priority="2" operator="equal">
      <formula>"."</formula>
    </cfRule>
  </conditionalFormatting>
  <pageMargins left="0.7" right="0.7" top="0.78740157499999996" bottom="0.78740157499999996" header="0.3" footer="0.3"/>
  <pageSetup paperSize="9" orientation="portrait" horizontalDpi="4294967293" verticalDpi="120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45B4DC-3BC1-43D9-B3F6-2E46D7E43F0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ABD2</xm:sqref>
        </x14:conditionalFormatting>
        <x14:conditionalFormatting xmlns:xm="http://schemas.microsoft.com/office/excel/2006/main">
          <x14:cfRule type="dataBar" id="{93BC5724-E5A4-438D-9783-932DC63A22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ABM7</xm:sqref>
        </x14:conditionalFormatting>
        <x14:conditionalFormatting xmlns:xm="http://schemas.microsoft.com/office/excel/2006/main">
          <x14:cfRule type="dataBar" id="{535779B7-A071-45D0-8646-B353FA766364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ABF2</xm:sqref>
        </x14:conditionalFormatting>
        <x14:conditionalFormatting xmlns:xm="http://schemas.microsoft.com/office/excel/2006/main">
          <x14:cfRule type="dataBar" id="{C96A6675-0497-4732-AA00-6B7CF2E93570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ABM8</xm:sqref>
        </x14:conditionalFormatting>
        <x14:conditionalFormatting xmlns:xm="http://schemas.microsoft.com/office/excel/2006/main">
          <x14:cfRule type="dataBar" id="{7F2995B6-2B0C-4B83-BF2C-37F1FAC4E0D8}">
            <x14:dataBar minLength="0" maxLength="100" border="1" direction="rightToLef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14:cfRule type="dataBar" id="{770794CD-C7F9-4E97-BD63-BE3E99109FF0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ABM8</xm:sqref>
        </x14:conditionalFormatting>
        <x14:conditionalFormatting xmlns:xm="http://schemas.microsoft.com/office/excel/2006/main">
          <x14:cfRule type="dataBar" id="{4DB9A820-BE38-4BF2-8043-E26071927373}">
            <x14:dataBar minLength="0" maxLength="100" border="1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14:cfRule type="dataBar" id="{18E8A448-9458-47E3-A0D4-102110869725}">
            <x14:dataBar minLength="0" maxLength="100" border="1" gradient="0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14:cfRule type="dataBar" id="{73E4B703-068F-4659-8085-140805AC4C11}">
            <x14:dataBar minLength="0" maxLength="100" border="1">
              <x14:cfvo type="autoMin"/>
              <x14:cfvo type="autoMax"/>
              <x14:borderColor rgb="FFFF3300"/>
              <x14:negativeFillColor rgb="FFFF0000"/>
              <x14:axisColor rgb="FF000000"/>
            </x14:dataBar>
          </x14:cfRule>
          <x14:cfRule type="dataBar" id="{7FDD59F2-2F77-4B81-8CEA-7409B3B7128E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14:cfRule type="dataBar" id="{47D8FFB9-4D1E-456D-A705-5F91F83132D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ABM9</xm:sqref>
        </x14:conditionalFormatting>
        <x14:conditionalFormatting xmlns:xm="http://schemas.microsoft.com/office/excel/2006/main">
          <x14:cfRule type="dataBar" id="{CCF2E787-D944-467E-AD44-5231AEB73005}">
            <x14:dataBar minLength="0" maxLength="100" border="1">
              <x14:cfvo type="autoMin"/>
              <x14:cfvo type="autoMax"/>
              <x14:borderColor rgb="FFFF9900"/>
              <x14:negativeFillColor rgb="FFFF0000"/>
              <x14:axisColor rgb="FF000000"/>
            </x14:dataBar>
          </x14:cfRule>
          <x14:cfRule type="dataBar" id="{BE8956D8-5C8C-4596-9C1A-C2736C0E590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ABM10</xm:sqref>
        </x14:conditionalFormatting>
        <x14:conditionalFormatting xmlns:xm="http://schemas.microsoft.com/office/excel/2006/main">
          <x14:cfRule type="dataBar" id="{BEAD2B8D-EEB8-4458-AA4C-E8AFF68ADAE4}">
            <x14:dataBar minLength="0" maxLength="100" border="1" direction="leftToRight" negativeBarBorderColorSameAsPositive="0">
              <x14:cfvo type="autoMin"/>
              <x14:cfvo type="autoMax"/>
              <x14:borderColor theme="6" tint="-0.249977111117893"/>
              <x14:negativeFillColor rgb="FFFF0000"/>
              <x14:negativeBorderColor rgb="FFFF0000"/>
              <x14:axisColor rgb="FF000000"/>
            </x14:dataBar>
          </x14:cfRule>
          <xm:sqref>D4:D77</xm:sqref>
        </x14:conditionalFormatting>
        <x14:conditionalFormatting xmlns:xm="http://schemas.microsoft.com/office/excel/2006/main">
          <x14:cfRule type="dataBar" id="{42E33D2E-9471-4A36-A697-FB84B1804D1E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14:cfRule type="dataBar" id="{30BED04C-B603-4648-B358-B6293E6AD53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ABM12</xm:sqref>
        </x14:conditionalFormatting>
        <x14:conditionalFormatting xmlns:xm="http://schemas.microsoft.com/office/excel/2006/main">
          <x14:cfRule type="dataBar" id="{A474B5F7-124F-4BE1-B65B-636A8A2B4616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ABH2:ABJ2</xm:sqref>
        </x14:conditionalFormatting>
        <x14:conditionalFormatting xmlns:xm="http://schemas.microsoft.com/office/excel/2006/main">
          <x14:cfRule type="dataBar" id="{8D033D1B-A9D0-442F-8DB1-391D8F669746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ABM11</xm:sqref>
        </x14:conditionalFormatting>
        <x14:conditionalFormatting xmlns:xm="http://schemas.microsoft.com/office/excel/2006/main">
          <x14:cfRule type="dataBar" id="{5703F645-7D62-4819-BAA7-DB6126050C96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ABE2:ABE77</xm:sqref>
        </x14:conditionalFormatting>
        <x14:conditionalFormatting xmlns:xm="http://schemas.microsoft.com/office/excel/2006/main">
          <x14:cfRule type="dataBar" id="{E644AE41-1120-4C8E-AD30-806E777C9188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ABG2</xm:sqref>
        </x14:conditionalFormatting>
        <x14:conditionalFormatting xmlns:xm="http://schemas.microsoft.com/office/excel/2006/main">
          <x14:cfRule type="dataBar" id="{8B7071FF-E19E-4AA3-B3FC-579C12EC7E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ABD3:ABD77</xm:sqref>
        </x14:conditionalFormatting>
        <x14:conditionalFormatting xmlns:xm="http://schemas.microsoft.com/office/excel/2006/main">
          <x14:cfRule type="dataBar" id="{5BE551A6-C7FC-4C49-A96D-15BA26B78857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ABI3:ABI77</xm:sqref>
        </x14:conditionalFormatting>
        <x14:conditionalFormatting xmlns:xm="http://schemas.microsoft.com/office/excel/2006/main">
          <x14:cfRule type="dataBar" id="{59D0EA0E-1C29-496E-B809-8CA0EB216223}">
            <x14:dataBar minLength="0" maxLength="100" border="1" direction="leftToRight" negativeBarBorderColorSameAsPositive="0">
              <x14:cfvo type="autoMin"/>
              <x14:cfvo type="autoMax"/>
              <x14:borderColor theme="6" tint="-0.249977111117893"/>
              <x14:negativeFillColor rgb="FFFF0000"/>
              <x14:negativeBorderColor rgb="FFFF0000"/>
              <x14:axisColor rgb="FF000000"/>
            </x14:dataBar>
          </x14:cfRule>
          <xm:sqref>D3</xm:sqref>
        </x14:conditionalFormatting>
        <x14:conditionalFormatting xmlns:xm="http://schemas.microsoft.com/office/excel/2006/main">
          <x14:cfRule type="dataBar" id="{9FF77024-1F79-433E-8C61-D72597697B31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ABH3:ABH77</xm:sqref>
        </x14:conditionalFormatting>
        <x14:conditionalFormatting xmlns:xm="http://schemas.microsoft.com/office/excel/2006/main">
          <x14:cfRule type="dataBar" id="{5DA1029B-A7B0-4720-AF93-ADAED5B8445A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ABG3:ABG77</xm:sqref>
        </x14:conditionalFormatting>
        <x14:conditionalFormatting xmlns:xm="http://schemas.microsoft.com/office/excel/2006/main">
          <x14:cfRule type="dataBar" id="{7EF21154-2E0B-4F77-A035-3E0EF6742620}">
            <x14:dataBar minLength="0" maxLength="100" border="1" direction="leftToRight" negativeBarBorderColorSameAsPositive="0">
              <x14:cfvo type="autoMin"/>
              <x14:cfvo type="autoMax"/>
              <x14:borderColor theme="6" tint="-0.249977111117893"/>
              <x14:negativeFillColor rgb="FFFF0000"/>
              <x14:negativeBorderColor rgb="FFFF0000"/>
              <x14:axisColor rgb="FF000000"/>
            </x14:dataBar>
          </x14:cfRule>
          <xm:sqref>E3:E77</xm:sqref>
        </x14:conditionalFormatting>
        <x14:conditionalFormatting xmlns:xm="http://schemas.microsoft.com/office/excel/2006/main">
          <x14:cfRule type="dataBar" id="{FCD8B572-FE98-44C3-BBD1-19C465B7B7E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ACA3:ACA77</xm:sqref>
        </x14:conditionalFormatting>
        <x14:conditionalFormatting xmlns:xm="http://schemas.microsoft.com/office/excel/2006/main">
          <x14:cfRule type="dataBar" id="{91233186-70E1-446C-8055-ED252967C8B0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ACF3:ACF77</xm:sqref>
        </x14:conditionalFormatting>
        <x14:conditionalFormatting xmlns:xm="http://schemas.microsoft.com/office/excel/2006/main">
          <x14:cfRule type="dataBar" id="{623A3112-3B78-44FF-AAB7-7E10C9A6DB6D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ACC3:ACC77</xm:sqref>
        </x14:conditionalFormatting>
        <x14:conditionalFormatting xmlns:xm="http://schemas.microsoft.com/office/excel/2006/main">
          <x14:cfRule type="dataBar" id="{0B149833-56F4-4B79-8109-3DA723261992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ACE3:ACE77</xm:sqref>
        </x14:conditionalFormatting>
        <x14:conditionalFormatting xmlns:xm="http://schemas.microsoft.com/office/excel/2006/main">
          <x14:cfRule type="dataBar" id="{49B2C3D2-A391-4B60-8497-C6E0F673AA69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ACB3:ACB77</xm:sqref>
        </x14:conditionalFormatting>
        <x14:conditionalFormatting xmlns:xm="http://schemas.microsoft.com/office/excel/2006/main">
          <x14:cfRule type="dataBar" id="{19F73836-7F60-45C3-A9C0-8676A3DFE821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ACD3:ACD77</xm:sqref>
        </x14:conditionalFormatting>
        <x14:conditionalFormatting xmlns:xm="http://schemas.microsoft.com/office/excel/2006/main">
          <x14:cfRule type="dataBar" id="{6F65C66D-BEC6-4372-AEE1-C3C4079504E6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ABF3:ABF77</xm:sqref>
        </x14:conditionalFormatting>
        <x14:conditionalFormatting xmlns:xm="http://schemas.microsoft.com/office/excel/2006/main">
          <x14:cfRule type="dataBar" id="{C718BF7A-7C0F-4257-9684-8544F02A0B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ABS3:ABS77</xm:sqref>
        </x14:conditionalFormatting>
        <x14:conditionalFormatting xmlns:xm="http://schemas.microsoft.com/office/excel/2006/main">
          <x14:cfRule type="dataBar" id="{A380ABF6-DD8C-4007-AB29-75E1BAB3FCB6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ABX3:ABX77</xm:sqref>
        </x14:conditionalFormatting>
        <x14:conditionalFormatting xmlns:xm="http://schemas.microsoft.com/office/excel/2006/main">
          <x14:cfRule type="dataBar" id="{415DD4E5-61A7-4836-9BD3-C160D3185361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ABU3:ABU77</xm:sqref>
        </x14:conditionalFormatting>
        <x14:conditionalFormatting xmlns:xm="http://schemas.microsoft.com/office/excel/2006/main">
          <x14:cfRule type="dataBar" id="{408B934D-A6BA-4B4F-BD70-268B6C582A8A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ABW3:ABW77</xm:sqref>
        </x14:conditionalFormatting>
        <x14:conditionalFormatting xmlns:xm="http://schemas.microsoft.com/office/excel/2006/main">
          <x14:cfRule type="dataBar" id="{5634C391-34BF-4031-A52C-F27566EE01A9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ABT3:ABT77</xm:sqref>
        </x14:conditionalFormatting>
        <x14:conditionalFormatting xmlns:xm="http://schemas.microsoft.com/office/excel/2006/main">
          <x14:cfRule type="dataBar" id="{C5CF0CBC-FC2B-43EC-9CFB-29179C8C2370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ABV3:ABV77</xm:sqref>
        </x14:conditionalFormatting>
        <x14:conditionalFormatting xmlns:xm="http://schemas.microsoft.com/office/excel/2006/main">
          <x14:cfRule type="dataBar" id="{0D3E231F-30DF-4B31-9480-68F1B0437536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G81:AAZ81</xm:sqref>
        </x14:conditionalFormatting>
        <x14:conditionalFormatting xmlns:xm="http://schemas.microsoft.com/office/excel/2006/main">
          <x14:cfRule type="dataBar" id="{E049519C-DA54-4124-9490-AEA8EFECD4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ACI3:ACI77</xm:sqref>
        </x14:conditionalFormatting>
        <x14:conditionalFormatting xmlns:xm="http://schemas.microsoft.com/office/excel/2006/main">
          <x14:cfRule type="dataBar" id="{49B5A52C-5E91-4CBB-AD7A-3C00EE1C1557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ACN3:ACN77</xm:sqref>
        </x14:conditionalFormatting>
        <x14:conditionalFormatting xmlns:xm="http://schemas.microsoft.com/office/excel/2006/main">
          <x14:cfRule type="dataBar" id="{465B98B8-327C-41FD-8F37-21D6806F4D41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ACK3:ACK77</xm:sqref>
        </x14:conditionalFormatting>
        <x14:conditionalFormatting xmlns:xm="http://schemas.microsoft.com/office/excel/2006/main">
          <x14:cfRule type="dataBar" id="{2B0C11FF-FFC4-45A2-8EA0-B60659E932B6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ACM3:ACM77</xm:sqref>
        </x14:conditionalFormatting>
        <x14:conditionalFormatting xmlns:xm="http://schemas.microsoft.com/office/excel/2006/main">
          <x14:cfRule type="dataBar" id="{2D3F3B0D-B4BB-4D7A-A20D-FF34A53D9DFA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ACJ3:ACJ77</xm:sqref>
        </x14:conditionalFormatting>
        <x14:conditionalFormatting xmlns:xm="http://schemas.microsoft.com/office/excel/2006/main">
          <x14:cfRule type="dataBar" id="{5C389408-E6C2-453F-A0DE-D59EA8A97301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ACL3:ACL77</xm:sqref>
        </x14:conditionalFormatting>
        <x14:conditionalFormatting xmlns:xm="http://schemas.microsoft.com/office/excel/2006/main">
          <x14:cfRule type="dataBar" id="{92B9FDC2-B0F7-44AB-AB4C-60C8DF70D1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ACQ3:ACQ77</xm:sqref>
        </x14:conditionalFormatting>
        <x14:conditionalFormatting xmlns:xm="http://schemas.microsoft.com/office/excel/2006/main">
          <x14:cfRule type="dataBar" id="{C5247939-6768-40A1-9E10-73AE9DCD8C33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ACV3:ACV77</xm:sqref>
        </x14:conditionalFormatting>
        <x14:conditionalFormatting xmlns:xm="http://schemas.microsoft.com/office/excel/2006/main">
          <x14:cfRule type="dataBar" id="{C880EB56-DF57-4213-8699-A90151D42AC1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ACS3:ACS77</xm:sqref>
        </x14:conditionalFormatting>
        <x14:conditionalFormatting xmlns:xm="http://schemas.microsoft.com/office/excel/2006/main">
          <x14:cfRule type="dataBar" id="{15EE1EFF-4979-4730-A173-D7A55C05806E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ACU3:ACU77</xm:sqref>
        </x14:conditionalFormatting>
        <x14:conditionalFormatting xmlns:xm="http://schemas.microsoft.com/office/excel/2006/main">
          <x14:cfRule type="dataBar" id="{2A1F41F2-AFFE-4DA0-96F8-B9182CC99BB4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ACR3:ACR77</xm:sqref>
        </x14:conditionalFormatting>
        <x14:conditionalFormatting xmlns:xm="http://schemas.microsoft.com/office/excel/2006/main">
          <x14:cfRule type="dataBar" id="{67CC61AD-3D68-4A0E-AB6C-D603AD8691C6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ACT3:ACT77</xm:sqref>
        </x14:conditionalFormatting>
        <x14:conditionalFormatting xmlns:xm="http://schemas.microsoft.com/office/excel/2006/main">
          <x14:cfRule type="dataBar" id="{56431B23-C724-4CB0-8720-103AADAC48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ACY3:ACY77</xm:sqref>
        </x14:conditionalFormatting>
        <x14:conditionalFormatting xmlns:xm="http://schemas.microsoft.com/office/excel/2006/main">
          <x14:cfRule type="dataBar" id="{49BDAFA5-5C26-44C1-AF24-5883BBEE5D8E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ADD3:ADD77</xm:sqref>
        </x14:conditionalFormatting>
        <x14:conditionalFormatting xmlns:xm="http://schemas.microsoft.com/office/excel/2006/main">
          <x14:cfRule type="dataBar" id="{F9976C55-A155-448C-AF6B-35FC629A15E1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ADA3:ADA77</xm:sqref>
        </x14:conditionalFormatting>
        <x14:conditionalFormatting xmlns:xm="http://schemas.microsoft.com/office/excel/2006/main">
          <x14:cfRule type="dataBar" id="{957BC2FD-045C-4BCB-9D9A-E166CE9229B1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ADC3:ADC77</xm:sqref>
        </x14:conditionalFormatting>
        <x14:conditionalFormatting xmlns:xm="http://schemas.microsoft.com/office/excel/2006/main">
          <x14:cfRule type="dataBar" id="{5EC9CD4C-68D4-4E5F-80CE-C32CC93618CC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ACZ3:ACZ77</xm:sqref>
        </x14:conditionalFormatting>
        <x14:conditionalFormatting xmlns:xm="http://schemas.microsoft.com/office/excel/2006/main">
          <x14:cfRule type="dataBar" id="{348B6221-56B0-47CC-AA48-DFB516A65B36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ADB3:ADB77</xm:sqref>
        </x14:conditionalFormatting>
        <x14:conditionalFormatting xmlns:xm="http://schemas.microsoft.com/office/excel/2006/main">
          <x14:cfRule type="dataBar" id="{A3D50942-68BA-4788-9591-29887C467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ADG3:ADG77</xm:sqref>
        </x14:conditionalFormatting>
        <x14:conditionalFormatting xmlns:xm="http://schemas.microsoft.com/office/excel/2006/main">
          <x14:cfRule type="dataBar" id="{C9487A21-FB79-4965-A876-9F19225ABF93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ADL3:ADL77</xm:sqref>
        </x14:conditionalFormatting>
        <x14:conditionalFormatting xmlns:xm="http://schemas.microsoft.com/office/excel/2006/main">
          <x14:cfRule type="dataBar" id="{F5C22E6B-F49F-4E93-A216-02DFDB0AB621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ADI3:ADI77</xm:sqref>
        </x14:conditionalFormatting>
        <x14:conditionalFormatting xmlns:xm="http://schemas.microsoft.com/office/excel/2006/main">
          <x14:cfRule type="dataBar" id="{10CF730E-10C7-430A-8BF4-FB79F0DA6C98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ADK3:ADK77</xm:sqref>
        </x14:conditionalFormatting>
        <x14:conditionalFormatting xmlns:xm="http://schemas.microsoft.com/office/excel/2006/main">
          <x14:cfRule type="dataBar" id="{10086963-B31F-4064-A92A-61E8CBE314EC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ADH3:ADH77</xm:sqref>
        </x14:conditionalFormatting>
        <x14:conditionalFormatting xmlns:xm="http://schemas.microsoft.com/office/excel/2006/main">
          <x14:cfRule type="dataBar" id="{5C2CAF1B-127B-4363-ACB6-CF097877473B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ADJ3:ADJ77</xm:sqref>
        </x14:conditionalFormatting>
        <x14:conditionalFormatting xmlns:xm="http://schemas.microsoft.com/office/excel/2006/main">
          <x14:cfRule type="dataBar" id="{9662586B-9EDA-4854-8822-41F721CFDA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ADO3:ADO77</xm:sqref>
        </x14:conditionalFormatting>
        <x14:conditionalFormatting xmlns:xm="http://schemas.microsoft.com/office/excel/2006/main">
          <x14:cfRule type="dataBar" id="{13E35432-420C-433A-B29D-3A9A7EBF3F41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ADT3:ADT77</xm:sqref>
        </x14:conditionalFormatting>
        <x14:conditionalFormatting xmlns:xm="http://schemas.microsoft.com/office/excel/2006/main">
          <x14:cfRule type="dataBar" id="{9807D483-44C3-4B0C-AA71-EADF5B2F3936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ADQ3:ADQ77</xm:sqref>
        </x14:conditionalFormatting>
        <x14:conditionalFormatting xmlns:xm="http://schemas.microsoft.com/office/excel/2006/main">
          <x14:cfRule type="dataBar" id="{F0E142D9-724D-4E9C-9ACB-073AB888FF33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ADS3:ADS77</xm:sqref>
        </x14:conditionalFormatting>
        <x14:conditionalFormatting xmlns:xm="http://schemas.microsoft.com/office/excel/2006/main">
          <x14:cfRule type="dataBar" id="{804A59B7-8F7B-46FE-9147-794A9842FF19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ADP3:ADP77</xm:sqref>
        </x14:conditionalFormatting>
        <x14:conditionalFormatting xmlns:xm="http://schemas.microsoft.com/office/excel/2006/main">
          <x14:cfRule type="dataBar" id="{C4FBD3BD-B4FA-494F-86B5-D4A935DA687E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ADR3:ADR77</xm:sqref>
        </x14:conditionalFormatting>
        <x14:conditionalFormatting xmlns:xm="http://schemas.microsoft.com/office/excel/2006/main">
          <x14:cfRule type="dataBar" id="{B8B88B05-3A13-40EC-9213-EBA1ABF30B5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ADW3:ADW77</xm:sqref>
        </x14:conditionalFormatting>
        <x14:conditionalFormatting xmlns:xm="http://schemas.microsoft.com/office/excel/2006/main">
          <x14:cfRule type="dataBar" id="{0F076B7B-D49E-4700-B346-A59A8414C2F4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AEB3:AEB77</xm:sqref>
        </x14:conditionalFormatting>
        <x14:conditionalFormatting xmlns:xm="http://schemas.microsoft.com/office/excel/2006/main">
          <x14:cfRule type="dataBar" id="{E1195AEF-712E-4860-BAEE-43607759EA77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ADY3:ADY77</xm:sqref>
        </x14:conditionalFormatting>
        <x14:conditionalFormatting xmlns:xm="http://schemas.microsoft.com/office/excel/2006/main">
          <x14:cfRule type="dataBar" id="{C390678E-41D9-4656-AAD5-62BB83C5DCFD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AEA3:AEA77</xm:sqref>
        </x14:conditionalFormatting>
        <x14:conditionalFormatting xmlns:xm="http://schemas.microsoft.com/office/excel/2006/main">
          <x14:cfRule type="dataBar" id="{12E94D48-098B-46CF-B001-7C04C7DD0E5F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ADX3:ADX77</xm:sqref>
        </x14:conditionalFormatting>
        <x14:conditionalFormatting xmlns:xm="http://schemas.microsoft.com/office/excel/2006/main">
          <x14:cfRule type="dataBar" id="{3738ABF0-FB47-42B3-A1A8-C46586A36FB0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ADZ3:ADZ77</xm:sqref>
        </x14:conditionalFormatting>
        <x14:conditionalFormatting xmlns:xm="http://schemas.microsoft.com/office/excel/2006/main">
          <x14:cfRule type="dataBar" id="{494017E0-8580-44B3-919F-976C3D275C9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AEE3:AEE77</xm:sqref>
        </x14:conditionalFormatting>
        <x14:conditionalFormatting xmlns:xm="http://schemas.microsoft.com/office/excel/2006/main">
          <x14:cfRule type="dataBar" id="{616BBA8B-FD74-4176-AB9B-B1E1230D63C4}">
            <x14:dataBar minLength="0" maxLength="100" border="1">
              <x14:cfvo type="autoMin"/>
              <x14:cfvo type="autoMax"/>
              <x14:borderColor theme="3" tint="0.39997558519241921"/>
              <x14:negativeFillColor rgb="FFFF0000"/>
              <x14:axisColor rgb="FF000000"/>
            </x14:dataBar>
          </x14:cfRule>
          <xm:sqref>AEJ3:AEJ77</xm:sqref>
        </x14:conditionalFormatting>
        <x14:conditionalFormatting xmlns:xm="http://schemas.microsoft.com/office/excel/2006/main">
          <x14:cfRule type="dataBar" id="{87F7A49E-E3E1-4327-962C-31025AAA51C5}">
            <x14:dataBar minLength="0" maxLength="100" border="1" direction="leftToRight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AEG3:AEG77</xm:sqref>
        </x14:conditionalFormatting>
        <x14:conditionalFormatting xmlns:xm="http://schemas.microsoft.com/office/excel/2006/main">
          <x14:cfRule type="dataBar" id="{1F2080F5-66E0-4801-B63F-474BB5D8229F}">
            <x14:dataBar minLength="0" maxLength="100" border="1">
              <x14:cfvo type="autoMin"/>
              <x14:cfvo type="autoMax"/>
              <x14:borderColor rgb="FF000000"/>
              <x14:negativeFillColor rgb="FFFF0000"/>
              <x14:axisColor rgb="FF000000"/>
            </x14:dataBar>
          </x14:cfRule>
          <xm:sqref>AEI3:AEI77</xm:sqref>
        </x14:conditionalFormatting>
        <x14:conditionalFormatting xmlns:xm="http://schemas.microsoft.com/office/excel/2006/main">
          <x14:cfRule type="dataBar" id="{543059C9-9F75-4F36-A286-BCAD901AF945}">
            <x14:dataBar minLength="0" maxLength="100" border="1" direction="rightToLeft">
              <x14:cfvo type="autoMin"/>
              <x14:cfvo type="autoMax"/>
              <x14:borderColor rgb="FFFF9933"/>
              <x14:negativeFillColor rgb="FFFF0000"/>
              <x14:axisColor rgb="FF000000"/>
            </x14:dataBar>
          </x14:cfRule>
          <xm:sqref>AEF3:AEF77</xm:sqref>
        </x14:conditionalFormatting>
        <x14:conditionalFormatting xmlns:xm="http://schemas.microsoft.com/office/excel/2006/main">
          <x14:cfRule type="dataBar" id="{D3AF8633-B8D4-4ABA-8E33-DA868C0BCF18}">
            <x14:dataBar minLength="0" maxLength="100" border="1">
              <x14:cfvo type="autoMin"/>
              <x14:cfvo type="autoMax"/>
              <x14:borderColor rgb="FFFFC000"/>
              <x14:negativeFillColor rgb="FFFF0000"/>
              <x14:axisColor rgb="FF000000"/>
            </x14:dataBar>
          </x14:cfRule>
          <xm:sqref>AEH3:AEH77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H94"/>
  <sheetViews>
    <sheetView showGridLines="0" zoomScaleNormal="100" workbookViewId="0">
      <pane xSplit="4" ySplit="2" topLeftCell="T32" activePane="bottomRight" state="frozen"/>
      <selection activeCell="K8" sqref="K8"/>
      <selection pane="topRight" activeCell="K8" sqref="K8"/>
      <selection pane="bottomLeft" activeCell="K8" sqref="K8"/>
      <selection pane="bottomRight" activeCell="B54" sqref="B54"/>
    </sheetView>
  </sheetViews>
  <sheetFormatPr baseColWidth="10" defaultRowHeight="14.4" x14ac:dyDescent="0.3"/>
  <cols>
    <col min="1" max="1" width="2.6640625" hidden="1" customWidth="1"/>
    <col min="2" max="2" width="3.5546875" bestFit="1" customWidth="1"/>
    <col min="3" max="3" width="18.44140625" style="1" customWidth="1"/>
    <col min="4" max="4" width="1.33203125" style="1" customWidth="1"/>
    <col min="5" max="24" width="10.6640625" customWidth="1"/>
    <col min="25" max="25" width="12" style="1" bestFit="1" customWidth="1"/>
    <col min="26" max="27" width="11.44140625" style="1"/>
    <col min="28" max="28" width="8.33203125" style="163" customWidth="1"/>
    <col min="29" max="30" width="8.33203125" customWidth="1"/>
    <col min="31" max="32" width="12.5546875" customWidth="1"/>
    <col min="37" max="37" width="4.44140625" customWidth="1"/>
    <col min="39" max="39" width="4.44140625" customWidth="1"/>
    <col min="41" max="41" width="4.44140625" customWidth="1"/>
    <col min="52" max="53" width="11.44140625" customWidth="1"/>
  </cols>
  <sheetData>
    <row r="1" spans="1:45" s="133" customFormat="1" ht="10.5" customHeight="1" x14ac:dyDescent="0.3">
      <c r="A1" s="4"/>
      <c r="B1" s="136" t="s">
        <v>359</v>
      </c>
      <c r="C1" s="136" t="s">
        <v>151</v>
      </c>
      <c r="D1" s="145"/>
      <c r="E1" s="138" t="s">
        <v>138</v>
      </c>
      <c r="F1" s="138" t="s">
        <v>139</v>
      </c>
      <c r="G1" s="138" t="s">
        <v>140</v>
      </c>
      <c r="H1" s="138" t="s">
        <v>141</v>
      </c>
      <c r="I1" s="138" t="s">
        <v>142</v>
      </c>
      <c r="J1" s="138" t="s">
        <v>143</v>
      </c>
      <c r="K1" s="138" t="s">
        <v>334</v>
      </c>
      <c r="L1" s="138" t="s">
        <v>144</v>
      </c>
      <c r="M1" s="138" t="s">
        <v>1108</v>
      </c>
      <c r="N1" s="140" t="s">
        <v>145</v>
      </c>
      <c r="O1" s="140" t="s">
        <v>146</v>
      </c>
      <c r="P1" s="140" t="s">
        <v>147</v>
      </c>
      <c r="Q1" s="140" t="s">
        <v>148</v>
      </c>
      <c r="R1" s="140" t="s">
        <v>149</v>
      </c>
      <c r="S1" s="140" t="s">
        <v>150</v>
      </c>
      <c r="T1" s="140" t="s">
        <v>312</v>
      </c>
      <c r="U1" s="140" t="s">
        <v>155</v>
      </c>
      <c r="V1" s="142" t="s">
        <v>153</v>
      </c>
      <c r="W1" s="143" t="s">
        <v>154</v>
      </c>
      <c r="X1" s="143" t="s">
        <v>162</v>
      </c>
      <c r="Y1" s="190" t="s">
        <v>161</v>
      </c>
      <c r="Z1" s="190" t="s">
        <v>160</v>
      </c>
      <c r="AA1" s="190" t="s">
        <v>163</v>
      </c>
      <c r="AB1" s="167" t="s">
        <v>188</v>
      </c>
      <c r="AC1" s="168"/>
      <c r="AD1" s="168"/>
      <c r="AE1" s="140" t="s">
        <v>145</v>
      </c>
      <c r="AF1" s="140" t="s">
        <v>149</v>
      </c>
      <c r="AI1" s="131"/>
      <c r="AJ1" s="131"/>
      <c r="AK1" s="183" t="s">
        <v>185</v>
      </c>
      <c r="AL1" s="132"/>
      <c r="AM1" s="183" t="s">
        <v>145</v>
      </c>
      <c r="AN1" s="132"/>
      <c r="AO1" s="183" t="s">
        <v>149</v>
      </c>
      <c r="AP1" s="132"/>
      <c r="AR1"/>
      <c r="AS1"/>
    </row>
    <row r="2" spans="1:45" s="26" customFormat="1" ht="24" customHeight="1" x14ac:dyDescent="0.3">
      <c r="A2" s="4"/>
      <c r="B2" s="4"/>
      <c r="C2" s="137" t="s">
        <v>152</v>
      </c>
      <c r="D2" s="146"/>
      <c r="E2" s="139">
        <v>22</v>
      </c>
      <c r="F2" s="139">
        <v>22</v>
      </c>
      <c r="G2" s="139">
        <v>21</v>
      </c>
      <c r="H2" s="139">
        <v>20</v>
      </c>
      <c r="I2" s="139">
        <v>17</v>
      </c>
      <c r="J2" s="139">
        <v>13</v>
      </c>
      <c r="K2" s="139">
        <v>12</v>
      </c>
      <c r="L2" s="139">
        <v>9</v>
      </c>
      <c r="M2" s="139">
        <v>8</v>
      </c>
      <c r="N2" s="141">
        <v>22</v>
      </c>
      <c r="O2" s="141">
        <v>7</v>
      </c>
      <c r="P2" s="141">
        <v>22</v>
      </c>
      <c r="Q2" s="141">
        <v>6</v>
      </c>
      <c r="R2" s="141">
        <v>18</v>
      </c>
      <c r="S2" s="141">
        <v>6</v>
      </c>
      <c r="T2" s="141">
        <v>7</v>
      </c>
      <c r="U2" s="141">
        <v>22</v>
      </c>
      <c r="V2" s="175">
        <v>0.51</v>
      </c>
      <c r="W2" s="175">
        <v>0.56000000000000005</v>
      </c>
      <c r="X2" s="175">
        <v>0.67</v>
      </c>
      <c r="Y2" s="191">
        <f>SUM(E2:U2)</f>
        <v>254</v>
      </c>
      <c r="Z2" s="191">
        <f>SUM(E2:M2)</f>
        <v>144</v>
      </c>
      <c r="AA2" s="191">
        <f>SUM(N2:U2)</f>
        <v>110</v>
      </c>
      <c r="AB2" s="166" t="s">
        <v>186</v>
      </c>
      <c r="AC2" s="166" t="s">
        <v>189</v>
      </c>
      <c r="AD2" s="166" t="s">
        <v>187</v>
      </c>
      <c r="AE2" s="192" t="s">
        <v>303</v>
      </c>
      <c r="AF2" s="192" t="s">
        <v>303</v>
      </c>
      <c r="AI2" s="74"/>
      <c r="AJ2" s="74"/>
      <c r="AK2" s="184" t="s">
        <v>190</v>
      </c>
      <c r="AL2" s="185"/>
      <c r="AM2" s="184" t="s">
        <v>190</v>
      </c>
      <c r="AN2" s="185"/>
      <c r="AO2" s="184" t="s">
        <v>190</v>
      </c>
      <c r="AP2" s="185"/>
      <c r="AR2"/>
      <c r="AS2"/>
    </row>
    <row r="3" spans="1:45" ht="6" customHeight="1" x14ac:dyDescent="0.3">
      <c r="B3" s="254"/>
      <c r="C3" s="266" t="str">
        <f>(Mitglieder!C2)</f>
        <v>0 Anker</v>
      </c>
      <c r="D3" s="253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I3" s="28"/>
      <c r="AJ3" s="28"/>
      <c r="AK3" s="265" t="s">
        <v>184</v>
      </c>
      <c r="AL3" s="265" t="s">
        <v>191</v>
      </c>
      <c r="AM3" s="265" t="s">
        <v>184</v>
      </c>
      <c r="AN3" s="265" t="s">
        <v>303</v>
      </c>
      <c r="AO3" s="265" t="s">
        <v>184</v>
      </c>
      <c r="AP3" s="265" t="s">
        <v>303</v>
      </c>
    </row>
    <row r="4" spans="1:45" x14ac:dyDescent="0.3">
      <c r="A4" s="200">
        <f>ROW(A1)</f>
        <v>1</v>
      </c>
      <c r="B4" s="283">
        <f>1*SUBTOTAL(4,A$4:A4)</f>
        <v>1</v>
      </c>
      <c r="C4" s="188" t="str">
        <f>(Mitglieder!C3)</f>
        <v>1BicMc1</v>
      </c>
      <c r="D4" s="147">
        <v>1</v>
      </c>
      <c r="E4" s="234">
        <v>16</v>
      </c>
      <c r="F4" s="234">
        <v>22</v>
      </c>
      <c r="G4" s="234">
        <v>21</v>
      </c>
      <c r="H4" s="234">
        <v>20</v>
      </c>
      <c r="I4" s="234">
        <v>16</v>
      </c>
      <c r="J4" s="234">
        <v>12</v>
      </c>
      <c r="K4" s="234">
        <v>3</v>
      </c>
      <c r="L4" s="234">
        <v>9</v>
      </c>
      <c r="M4" s="234">
        <v>1</v>
      </c>
      <c r="N4" s="234">
        <v>22</v>
      </c>
      <c r="O4" s="234">
        <v>7</v>
      </c>
      <c r="P4" s="234">
        <v>19</v>
      </c>
      <c r="Q4" s="234">
        <v>6</v>
      </c>
      <c r="R4" s="234">
        <v>18</v>
      </c>
      <c r="S4" s="234">
        <v>6</v>
      </c>
      <c r="T4" s="234">
        <v>7</v>
      </c>
      <c r="U4" s="234">
        <v>21</v>
      </c>
      <c r="V4" s="235">
        <v>0.3</v>
      </c>
      <c r="W4" s="235">
        <v>0.33</v>
      </c>
      <c r="X4" s="235">
        <v>1.04</v>
      </c>
      <c r="Y4" s="144">
        <f t="shared" ref="Y4:Y35" si="0">SUM(E4:U4)/(SUM($E$2:$U$2))</f>
        <v>0.88976377952755903</v>
      </c>
      <c r="Z4" s="144">
        <f t="shared" ref="Z4:Z35" si="1">SUM(E4:M4)/(SUM($E$2:$M$2))</f>
        <v>0.83333333333333337</v>
      </c>
      <c r="AA4" s="144">
        <f t="shared" ref="AA4:AA35" si="2">SUM(N4:U4)/(SUM($N$2:$U$2))</f>
        <v>0.96363636363636362</v>
      </c>
      <c r="AB4" s="164">
        <f t="shared" ref="AB4:AB35" si="3">VLOOKUP(U4,$AK$4:$AL$26,2,0)</f>
        <v>51</v>
      </c>
      <c r="AC4" s="164">
        <f t="shared" ref="AC4:AC35" si="4">VLOOKUP(U4,$AK$4:$AL$26,2,0)*X4+VLOOKUP(U4,$AK$4:$AL$26,2,0)</f>
        <v>104.03999999999999</v>
      </c>
      <c r="AD4" s="164">
        <f t="shared" ref="AD4:AD35" si="5">VLOOKUP(U4,$AK$4:$AL$26,2,0)*(X4*2)+VLOOKUP(U4,$AK$4:$AL$26,2,0)</f>
        <v>157.07999999999998</v>
      </c>
      <c r="AE4" s="207">
        <f t="shared" ref="AE4:AE35" si="6">VLOOKUP(N4,$AM$4:$AN$26,2,0)</f>
        <v>6264</v>
      </c>
      <c r="AF4" s="207">
        <f t="shared" ref="AF4:AF35" si="7">VLOOKUP(R4,$AO$4:$AP$22,2,0)</f>
        <v>14400</v>
      </c>
      <c r="AI4" s="28"/>
      <c r="AJ4" s="28"/>
      <c r="AK4" s="161">
        <v>0</v>
      </c>
      <c r="AL4" s="161">
        <v>0</v>
      </c>
      <c r="AM4" s="161">
        <v>0</v>
      </c>
      <c r="AN4" s="161">
        <v>0</v>
      </c>
      <c r="AO4" s="161">
        <v>0</v>
      </c>
      <c r="AP4" s="161">
        <v>0</v>
      </c>
    </row>
    <row r="5" spans="1:45" x14ac:dyDescent="0.3">
      <c r="A5" s="200">
        <f t="shared" ref="A5:A53" si="8">ROW(A2)</f>
        <v>2</v>
      </c>
      <c r="B5" s="283">
        <f>1*SUBTOTAL(4,A$4:A5)</f>
        <v>2</v>
      </c>
      <c r="C5" s="251" t="str">
        <f>(Mitglieder!C4)</f>
        <v>Abi</v>
      </c>
      <c r="D5" s="147">
        <v>1</v>
      </c>
      <c r="E5" s="234">
        <v>22</v>
      </c>
      <c r="F5" s="234">
        <v>22</v>
      </c>
      <c r="G5" s="234">
        <v>21</v>
      </c>
      <c r="H5" s="234">
        <v>20</v>
      </c>
      <c r="I5" s="234">
        <v>17</v>
      </c>
      <c r="J5" s="234">
        <v>13</v>
      </c>
      <c r="K5" s="234">
        <v>12</v>
      </c>
      <c r="L5" s="234">
        <v>9</v>
      </c>
      <c r="M5" s="234">
        <v>8</v>
      </c>
      <c r="N5" s="234">
        <v>22</v>
      </c>
      <c r="O5" s="234">
        <v>7</v>
      </c>
      <c r="P5" s="234">
        <v>22</v>
      </c>
      <c r="Q5" s="234">
        <v>6</v>
      </c>
      <c r="R5" s="234">
        <v>18</v>
      </c>
      <c r="S5" s="234">
        <v>6</v>
      </c>
      <c r="T5" s="234">
        <v>7</v>
      </c>
      <c r="U5" s="234">
        <v>22</v>
      </c>
      <c r="V5" s="235">
        <v>0.7</v>
      </c>
      <c r="W5" s="235">
        <v>0.32</v>
      </c>
      <c r="X5" s="235">
        <v>1.08</v>
      </c>
      <c r="Y5" s="144">
        <f t="shared" si="0"/>
        <v>1</v>
      </c>
      <c r="Z5" s="144">
        <f t="shared" si="1"/>
        <v>1</v>
      </c>
      <c r="AA5" s="144">
        <f t="shared" si="2"/>
        <v>1</v>
      </c>
      <c r="AB5" s="164">
        <f t="shared" si="3"/>
        <v>52</v>
      </c>
      <c r="AC5" s="164">
        <f t="shared" si="4"/>
        <v>108.16</v>
      </c>
      <c r="AD5" s="164">
        <f t="shared" si="5"/>
        <v>164.32</v>
      </c>
      <c r="AE5" s="207">
        <f t="shared" si="6"/>
        <v>6264</v>
      </c>
      <c r="AF5" s="207">
        <f t="shared" si="7"/>
        <v>14400</v>
      </c>
      <c r="AI5" s="28"/>
      <c r="AJ5" s="28"/>
      <c r="AK5" s="161">
        <v>1</v>
      </c>
      <c r="AL5" s="161">
        <v>12</v>
      </c>
      <c r="AM5" s="161">
        <v>1</v>
      </c>
      <c r="AN5" s="161">
        <v>700</v>
      </c>
      <c r="AO5" s="161">
        <v>1</v>
      </c>
      <c r="AP5" s="161">
        <v>2850</v>
      </c>
    </row>
    <row r="6" spans="1:45" ht="15" customHeight="1" x14ac:dyDescent="0.3">
      <c r="A6" s="200">
        <f t="shared" si="8"/>
        <v>3</v>
      </c>
      <c r="B6" s="283">
        <f>1*SUBTOTAL(4,A$4:A6)</f>
        <v>3</v>
      </c>
      <c r="C6" s="251" t="str">
        <f>(Mitglieder!C5)</f>
        <v>Cano</v>
      </c>
      <c r="D6" s="147">
        <v>1</v>
      </c>
      <c r="E6" s="234">
        <v>22</v>
      </c>
      <c r="F6" s="234">
        <v>22</v>
      </c>
      <c r="G6" s="234">
        <v>21</v>
      </c>
      <c r="H6" s="234">
        <v>20</v>
      </c>
      <c r="I6" s="234">
        <v>17</v>
      </c>
      <c r="J6" s="234">
        <v>13</v>
      </c>
      <c r="K6" s="234">
        <v>12</v>
      </c>
      <c r="L6" s="234">
        <v>9</v>
      </c>
      <c r="M6" s="234">
        <v>8</v>
      </c>
      <c r="N6" s="234">
        <v>22</v>
      </c>
      <c r="O6" s="234">
        <v>7</v>
      </c>
      <c r="P6" s="234">
        <v>22</v>
      </c>
      <c r="Q6" s="234">
        <v>6</v>
      </c>
      <c r="R6" s="234">
        <v>18</v>
      </c>
      <c r="S6" s="234">
        <v>6</v>
      </c>
      <c r="T6" s="234">
        <v>7</v>
      </c>
      <c r="U6" s="234">
        <v>22</v>
      </c>
      <c r="V6" s="235">
        <v>0.84</v>
      </c>
      <c r="W6" s="235">
        <v>0</v>
      </c>
      <c r="X6" s="235">
        <v>1.1000000000000001</v>
      </c>
      <c r="Y6" s="144">
        <f t="shared" si="0"/>
        <v>1</v>
      </c>
      <c r="Z6" s="144">
        <f t="shared" si="1"/>
        <v>1</v>
      </c>
      <c r="AA6" s="144">
        <f t="shared" si="2"/>
        <v>1</v>
      </c>
      <c r="AB6" s="164">
        <f t="shared" si="3"/>
        <v>52</v>
      </c>
      <c r="AC6" s="164">
        <f t="shared" si="4"/>
        <v>109.2</v>
      </c>
      <c r="AD6" s="164">
        <f t="shared" si="5"/>
        <v>166.4</v>
      </c>
      <c r="AE6" s="207">
        <f t="shared" si="6"/>
        <v>6264</v>
      </c>
      <c r="AF6" s="207">
        <f t="shared" si="7"/>
        <v>14400</v>
      </c>
      <c r="AI6" s="28"/>
      <c r="AJ6" s="28"/>
      <c r="AK6" s="161">
        <v>2</v>
      </c>
      <c r="AL6" s="161">
        <v>14</v>
      </c>
      <c r="AM6" s="161">
        <v>2</v>
      </c>
      <c r="AN6" s="161">
        <v>777</v>
      </c>
      <c r="AO6" s="161">
        <v>2</v>
      </c>
      <c r="AP6" s="161">
        <v>3135</v>
      </c>
    </row>
    <row r="7" spans="1:45" x14ac:dyDescent="0.3">
      <c r="A7" s="200">
        <f t="shared" si="8"/>
        <v>4</v>
      </c>
      <c r="B7" s="283">
        <f>1*SUBTOTAL(4,A$4:A7)</f>
        <v>4</v>
      </c>
      <c r="C7" s="251" t="str">
        <f>(Mitglieder!C6)</f>
        <v>Capt.S</v>
      </c>
      <c r="D7" s="147">
        <v>1</v>
      </c>
      <c r="E7" s="234">
        <v>22</v>
      </c>
      <c r="F7" s="234">
        <v>22</v>
      </c>
      <c r="G7" s="234">
        <v>21</v>
      </c>
      <c r="H7" s="234">
        <v>20</v>
      </c>
      <c r="I7" s="234">
        <v>17</v>
      </c>
      <c r="J7" s="234">
        <v>13</v>
      </c>
      <c r="K7" s="234">
        <v>12</v>
      </c>
      <c r="L7" s="234">
        <v>9</v>
      </c>
      <c r="M7" s="234">
        <v>8</v>
      </c>
      <c r="N7" s="234">
        <v>22</v>
      </c>
      <c r="O7" s="234">
        <v>7</v>
      </c>
      <c r="P7" s="234">
        <v>22</v>
      </c>
      <c r="Q7" s="234">
        <v>6</v>
      </c>
      <c r="R7" s="234">
        <v>18</v>
      </c>
      <c r="S7" s="234">
        <v>6</v>
      </c>
      <c r="T7" s="234">
        <v>7</v>
      </c>
      <c r="U7" s="234">
        <v>22</v>
      </c>
      <c r="V7" s="235">
        <v>0.56999999999999995</v>
      </c>
      <c r="W7" s="235">
        <v>0.33</v>
      </c>
      <c r="X7" s="235">
        <v>1.24</v>
      </c>
      <c r="Y7" s="144">
        <f t="shared" si="0"/>
        <v>1</v>
      </c>
      <c r="Z7" s="144">
        <f t="shared" si="1"/>
        <v>1</v>
      </c>
      <c r="AA7" s="144">
        <f t="shared" si="2"/>
        <v>1</v>
      </c>
      <c r="AB7" s="164">
        <f t="shared" si="3"/>
        <v>52</v>
      </c>
      <c r="AC7" s="164">
        <f t="shared" si="4"/>
        <v>116.48</v>
      </c>
      <c r="AD7" s="164">
        <f t="shared" si="5"/>
        <v>180.96</v>
      </c>
      <c r="AE7" s="207">
        <f t="shared" si="6"/>
        <v>6264</v>
      </c>
      <c r="AF7" s="207">
        <f t="shared" si="7"/>
        <v>14400</v>
      </c>
      <c r="AI7" s="28"/>
      <c r="AJ7" s="28"/>
      <c r="AK7" s="161">
        <v>3</v>
      </c>
      <c r="AL7" s="161">
        <v>16</v>
      </c>
      <c r="AM7" s="161">
        <v>3</v>
      </c>
      <c r="AN7" s="161">
        <v>862</v>
      </c>
      <c r="AO7" s="161">
        <v>3</v>
      </c>
      <c r="AP7" s="161">
        <v>3450</v>
      </c>
      <c r="AR7" s="186"/>
      <c r="AS7" s="186"/>
    </row>
    <row r="8" spans="1:45" x14ac:dyDescent="0.3">
      <c r="A8" s="200">
        <f t="shared" si="8"/>
        <v>5</v>
      </c>
      <c r="B8" s="283">
        <f>1*SUBTOTAL(4,A$4:A8)</f>
        <v>5</v>
      </c>
      <c r="C8" s="251" t="str">
        <f>(Mitglieder!C7)</f>
        <v>Capt.S Jr</v>
      </c>
      <c r="D8" s="147">
        <v>1</v>
      </c>
      <c r="E8" s="234">
        <v>14</v>
      </c>
      <c r="F8" s="234">
        <v>22</v>
      </c>
      <c r="G8" s="234">
        <v>21</v>
      </c>
      <c r="H8" s="234">
        <v>20</v>
      </c>
      <c r="I8" s="234">
        <v>17</v>
      </c>
      <c r="J8" s="234">
        <v>13</v>
      </c>
      <c r="K8" s="234">
        <v>1</v>
      </c>
      <c r="L8" s="234">
        <v>9</v>
      </c>
      <c r="M8" s="234">
        <v>4</v>
      </c>
      <c r="N8" s="234">
        <v>22</v>
      </c>
      <c r="O8" s="234">
        <v>7</v>
      </c>
      <c r="P8" s="234">
        <v>16</v>
      </c>
      <c r="Q8" s="234">
        <v>6</v>
      </c>
      <c r="R8" s="234">
        <v>18</v>
      </c>
      <c r="S8" s="234">
        <v>6</v>
      </c>
      <c r="T8" s="234">
        <v>7</v>
      </c>
      <c r="U8" s="234">
        <v>22</v>
      </c>
      <c r="V8" s="235">
        <v>0.5</v>
      </c>
      <c r="W8" s="235">
        <v>0.32</v>
      </c>
      <c r="X8" s="235">
        <v>1.25</v>
      </c>
      <c r="Y8" s="144">
        <f t="shared" si="0"/>
        <v>0.88582677165354329</v>
      </c>
      <c r="Z8" s="144">
        <f t="shared" si="1"/>
        <v>0.84027777777777779</v>
      </c>
      <c r="AA8" s="144">
        <f t="shared" si="2"/>
        <v>0.94545454545454544</v>
      </c>
      <c r="AB8" s="164">
        <f t="shared" si="3"/>
        <v>52</v>
      </c>
      <c r="AC8" s="164">
        <f t="shared" si="4"/>
        <v>117</v>
      </c>
      <c r="AD8" s="164">
        <f t="shared" si="5"/>
        <v>182</v>
      </c>
      <c r="AE8" s="207">
        <f t="shared" si="6"/>
        <v>6264</v>
      </c>
      <c r="AF8" s="207">
        <f t="shared" si="7"/>
        <v>14400</v>
      </c>
      <c r="AI8" s="28"/>
      <c r="AJ8" s="28"/>
      <c r="AK8" s="161">
        <v>4</v>
      </c>
      <c r="AL8" s="161">
        <v>18</v>
      </c>
      <c r="AM8" s="161">
        <v>4</v>
      </c>
      <c r="AN8" s="161">
        <v>957</v>
      </c>
      <c r="AO8" s="161">
        <v>4</v>
      </c>
      <c r="AP8" s="161">
        <v>3795</v>
      </c>
      <c r="AR8" s="187"/>
      <c r="AS8" s="187"/>
    </row>
    <row r="9" spans="1:45" x14ac:dyDescent="0.3">
      <c r="A9" s="200">
        <f t="shared" si="8"/>
        <v>6</v>
      </c>
      <c r="B9" s="283">
        <f>1*SUBTOTAL(4,A$4:A9)</f>
        <v>6</v>
      </c>
      <c r="C9" s="251" t="str">
        <f>(Mitglieder!C8)</f>
        <v>captain cuba</v>
      </c>
      <c r="D9" s="147">
        <v>1</v>
      </c>
      <c r="E9" s="234">
        <v>22</v>
      </c>
      <c r="F9" s="234">
        <v>22</v>
      </c>
      <c r="G9" s="234">
        <v>21</v>
      </c>
      <c r="H9" s="234">
        <v>20</v>
      </c>
      <c r="I9" s="234">
        <v>17</v>
      </c>
      <c r="J9" s="234">
        <v>13</v>
      </c>
      <c r="K9" s="234">
        <v>12</v>
      </c>
      <c r="L9" s="234">
        <v>9</v>
      </c>
      <c r="M9" s="234">
        <v>8</v>
      </c>
      <c r="N9" s="234">
        <v>22</v>
      </c>
      <c r="O9" s="234">
        <v>7</v>
      </c>
      <c r="P9" s="234">
        <v>22</v>
      </c>
      <c r="Q9" s="234">
        <v>6</v>
      </c>
      <c r="R9" s="234">
        <v>18</v>
      </c>
      <c r="S9" s="234">
        <v>6</v>
      </c>
      <c r="T9" s="234">
        <v>7</v>
      </c>
      <c r="U9" s="234">
        <v>22</v>
      </c>
      <c r="V9" s="235">
        <v>0.44</v>
      </c>
      <c r="W9" s="235">
        <v>0.35</v>
      </c>
      <c r="X9" s="235">
        <v>1.0900000000000001</v>
      </c>
      <c r="Y9" s="144">
        <f t="shared" si="0"/>
        <v>1</v>
      </c>
      <c r="Z9" s="144">
        <f t="shared" si="1"/>
        <v>1</v>
      </c>
      <c r="AA9" s="144">
        <f t="shared" si="2"/>
        <v>1</v>
      </c>
      <c r="AB9" s="164">
        <f t="shared" si="3"/>
        <v>52</v>
      </c>
      <c r="AC9" s="164">
        <f t="shared" si="4"/>
        <v>108.68</v>
      </c>
      <c r="AD9" s="164">
        <f t="shared" si="5"/>
        <v>165.36</v>
      </c>
      <c r="AE9" s="207">
        <f t="shared" si="6"/>
        <v>6264</v>
      </c>
      <c r="AF9" s="207">
        <f t="shared" si="7"/>
        <v>14400</v>
      </c>
      <c r="AI9" s="28"/>
      <c r="AJ9" s="28"/>
      <c r="AK9" s="161">
        <v>5</v>
      </c>
      <c r="AL9" s="161">
        <v>20</v>
      </c>
      <c r="AM9" s="161">
        <v>5</v>
      </c>
      <c r="AN9" s="161">
        <v>1063</v>
      </c>
      <c r="AO9" s="161">
        <v>5</v>
      </c>
      <c r="AP9" s="161">
        <v>4170</v>
      </c>
      <c r="AR9" s="187"/>
      <c r="AS9" s="187"/>
    </row>
    <row r="10" spans="1:45" ht="15" customHeight="1" x14ac:dyDescent="0.3">
      <c r="A10" s="200">
        <f t="shared" si="8"/>
        <v>7</v>
      </c>
      <c r="B10" s="283">
        <f>1*SUBTOTAL(4,A$4:A10)</f>
        <v>7</v>
      </c>
      <c r="C10" s="251" t="str">
        <f>(Mitglieder!C9)</f>
        <v>Cobra</v>
      </c>
      <c r="D10" s="148">
        <v>2</v>
      </c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5"/>
      <c r="W10" s="235"/>
      <c r="X10" s="235"/>
      <c r="Y10" s="144">
        <f t="shared" si="0"/>
        <v>0</v>
      </c>
      <c r="Z10" s="144">
        <f t="shared" si="1"/>
        <v>0</v>
      </c>
      <c r="AA10" s="144">
        <f t="shared" si="2"/>
        <v>0</v>
      </c>
      <c r="AB10" s="164">
        <f t="shared" si="3"/>
        <v>0</v>
      </c>
      <c r="AC10" s="164">
        <f t="shared" si="4"/>
        <v>0</v>
      </c>
      <c r="AD10" s="164">
        <f t="shared" si="5"/>
        <v>0</v>
      </c>
      <c r="AE10" s="207">
        <f t="shared" si="6"/>
        <v>0</v>
      </c>
      <c r="AF10" s="207">
        <f t="shared" si="7"/>
        <v>0</v>
      </c>
      <c r="AI10" s="28"/>
      <c r="AJ10" s="28"/>
      <c r="AK10" s="161">
        <v>6</v>
      </c>
      <c r="AL10" s="161">
        <v>22</v>
      </c>
      <c r="AM10" s="161">
        <v>6</v>
      </c>
      <c r="AN10" s="161">
        <v>1180</v>
      </c>
      <c r="AO10" s="161">
        <v>6</v>
      </c>
      <c r="AP10" s="161">
        <v>4590</v>
      </c>
      <c r="AR10" s="187"/>
      <c r="AS10" s="187"/>
    </row>
    <row r="11" spans="1:45" x14ac:dyDescent="0.3">
      <c r="A11" s="200">
        <f t="shared" si="8"/>
        <v>8</v>
      </c>
      <c r="B11" s="283">
        <f>1*SUBTOTAL(4,A$4:A11)</f>
        <v>8</v>
      </c>
      <c r="C11" s="251" t="str">
        <f>(Mitglieder!C10)</f>
        <v>Cyborg</v>
      </c>
      <c r="D11" s="147">
        <v>1</v>
      </c>
      <c r="E11" s="234">
        <v>22</v>
      </c>
      <c r="F11" s="234">
        <v>22</v>
      </c>
      <c r="G11" s="234">
        <v>21</v>
      </c>
      <c r="H11" s="234">
        <v>20</v>
      </c>
      <c r="I11" s="234">
        <v>17</v>
      </c>
      <c r="J11" s="234">
        <v>13</v>
      </c>
      <c r="K11" s="234">
        <v>12</v>
      </c>
      <c r="L11" s="234">
        <v>9</v>
      </c>
      <c r="M11" s="234">
        <v>8</v>
      </c>
      <c r="N11" s="234">
        <v>22</v>
      </c>
      <c r="O11" s="234">
        <v>7</v>
      </c>
      <c r="P11" s="234">
        <v>22</v>
      </c>
      <c r="Q11" s="234">
        <v>6</v>
      </c>
      <c r="R11" s="234">
        <v>18</v>
      </c>
      <c r="S11" s="234">
        <v>6</v>
      </c>
      <c r="T11" s="234">
        <v>7</v>
      </c>
      <c r="U11" s="234">
        <v>22</v>
      </c>
      <c r="V11" s="235">
        <v>0.56999999999999995</v>
      </c>
      <c r="W11" s="235">
        <v>0.3</v>
      </c>
      <c r="X11" s="235">
        <v>1.26</v>
      </c>
      <c r="Y11" s="144">
        <f t="shared" si="0"/>
        <v>1</v>
      </c>
      <c r="Z11" s="144">
        <f t="shared" si="1"/>
        <v>1</v>
      </c>
      <c r="AA11" s="144">
        <f t="shared" si="2"/>
        <v>1</v>
      </c>
      <c r="AB11" s="164">
        <f t="shared" si="3"/>
        <v>52</v>
      </c>
      <c r="AC11" s="164">
        <f t="shared" si="4"/>
        <v>117.52</v>
      </c>
      <c r="AD11" s="164">
        <f t="shared" si="5"/>
        <v>183.04</v>
      </c>
      <c r="AE11" s="207">
        <f t="shared" si="6"/>
        <v>6264</v>
      </c>
      <c r="AF11" s="207">
        <f t="shared" si="7"/>
        <v>14400</v>
      </c>
      <c r="AI11" s="28"/>
      <c r="AJ11" s="28"/>
      <c r="AK11" s="161">
        <v>7</v>
      </c>
      <c r="AL11" s="161">
        <v>24</v>
      </c>
      <c r="AM11" s="161">
        <v>7</v>
      </c>
      <c r="AN11" s="161">
        <v>1309</v>
      </c>
      <c r="AO11" s="161">
        <v>7</v>
      </c>
      <c r="AP11" s="161">
        <v>5055</v>
      </c>
      <c r="AR11" s="187"/>
      <c r="AS11" s="187"/>
    </row>
    <row r="12" spans="1:45" x14ac:dyDescent="0.3">
      <c r="A12" s="200">
        <f t="shared" si="8"/>
        <v>9</v>
      </c>
      <c r="B12" s="283">
        <f>1*SUBTOTAL(4,A$4:A12)</f>
        <v>9</v>
      </c>
      <c r="C12" s="251" t="str">
        <f>(Mitglieder!C11)</f>
        <v>Das ist Sparta</v>
      </c>
      <c r="D12" s="147">
        <v>1</v>
      </c>
      <c r="E12" s="209">
        <v>22</v>
      </c>
      <c r="F12" s="234">
        <v>22</v>
      </c>
      <c r="G12" s="234">
        <v>21</v>
      </c>
      <c r="H12" s="234">
        <v>20</v>
      </c>
      <c r="I12" s="234">
        <v>17</v>
      </c>
      <c r="J12" s="234">
        <v>13</v>
      </c>
      <c r="K12" s="234">
        <v>12</v>
      </c>
      <c r="L12" s="234">
        <v>9</v>
      </c>
      <c r="M12" s="234">
        <v>1</v>
      </c>
      <c r="N12" s="234">
        <v>22</v>
      </c>
      <c r="O12" s="234">
        <v>7</v>
      </c>
      <c r="P12" s="234">
        <v>22</v>
      </c>
      <c r="Q12" s="234">
        <v>6</v>
      </c>
      <c r="R12" s="234">
        <v>18</v>
      </c>
      <c r="S12" s="234">
        <v>6</v>
      </c>
      <c r="T12" s="234">
        <v>7</v>
      </c>
      <c r="U12" s="234">
        <v>22</v>
      </c>
      <c r="V12" s="235">
        <v>0.44</v>
      </c>
      <c r="W12" s="235">
        <v>0.35</v>
      </c>
      <c r="X12" s="235">
        <v>1.1000000000000001</v>
      </c>
      <c r="Y12" s="144">
        <f t="shared" si="0"/>
        <v>0.97244094488188981</v>
      </c>
      <c r="Z12" s="144">
        <f t="shared" si="1"/>
        <v>0.95138888888888884</v>
      </c>
      <c r="AA12" s="144">
        <f t="shared" si="2"/>
        <v>1</v>
      </c>
      <c r="AB12" s="164">
        <f t="shared" si="3"/>
        <v>52</v>
      </c>
      <c r="AC12" s="164">
        <f t="shared" si="4"/>
        <v>109.2</v>
      </c>
      <c r="AD12" s="164">
        <f t="shared" si="5"/>
        <v>166.4</v>
      </c>
      <c r="AE12" s="207">
        <f t="shared" si="6"/>
        <v>6264</v>
      </c>
      <c r="AF12" s="207">
        <f t="shared" si="7"/>
        <v>14400</v>
      </c>
      <c r="AI12" s="28"/>
      <c r="AJ12" s="28"/>
      <c r="AK12" s="161">
        <v>8</v>
      </c>
      <c r="AL12" s="161">
        <v>26</v>
      </c>
      <c r="AM12" s="161">
        <v>8</v>
      </c>
      <c r="AN12" s="161">
        <v>1453</v>
      </c>
      <c r="AO12" s="161">
        <v>8</v>
      </c>
      <c r="AP12" s="161">
        <v>5550</v>
      </c>
      <c r="AR12" s="187"/>
      <c r="AS12" s="187"/>
    </row>
    <row r="13" spans="1:45" x14ac:dyDescent="0.3">
      <c r="A13" s="200">
        <f t="shared" si="8"/>
        <v>10</v>
      </c>
      <c r="B13" s="283">
        <f>1*SUBTOTAL(4,A$4:A13)</f>
        <v>10</v>
      </c>
      <c r="C13" s="251" t="str">
        <f>(Mitglieder!C12)</f>
        <v>Der Fighter</v>
      </c>
      <c r="D13" s="148">
        <v>2</v>
      </c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5"/>
      <c r="W13" s="235"/>
      <c r="X13" s="235"/>
      <c r="Y13" s="144">
        <f t="shared" si="0"/>
        <v>0</v>
      </c>
      <c r="Z13" s="144">
        <f t="shared" si="1"/>
        <v>0</v>
      </c>
      <c r="AA13" s="144">
        <f t="shared" si="2"/>
        <v>0</v>
      </c>
      <c r="AB13" s="164">
        <f t="shared" si="3"/>
        <v>0</v>
      </c>
      <c r="AC13" s="164">
        <f t="shared" si="4"/>
        <v>0</v>
      </c>
      <c r="AD13" s="164">
        <f t="shared" si="5"/>
        <v>0</v>
      </c>
      <c r="AE13" s="207">
        <f t="shared" si="6"/>
        <v>0</v>
      </c>
      <c r="AF13" s="207">
        <f t="shared" si="7"/>
        <v>0</v>
      </c>
      <c r="AI13" s="28"/>
      <c r="AJ13" s="28"/>
      <c r="AK13" s="161">
        <v>9</v>
      </c>
      <c r="AL13" s="161">
        <v>28</v>
      </c>
      <c r="AM13" s="161">
        <v>9</v>
      </c>
      <c r="AN13" s="161">
        <v>1613</v>
      </c>
      <c r="AO13" s="161">
        <v>9</v>
      </c>
      <c r="AP13" s="161">
        <v>6105</v>
      </c>
      <c r="AR13" s="187"/>
      <c r="AS13" s="187"/>
    </row>
    <row r="14" spans="1:45" x14ac:dyDescent="0.3">
      <c r="A14" s="200">
        <f t="shared" si="8"/>
        <v>11</v>
      </c>
      <c r="B14" s="283">
        <f>1*SUBTOTAL(4,A$4:A14)</f>
        <v>11</v>
      </c>
      <c r="C14" s="251" t="str">
        <f>(Mitglieder!C13)</f>
        <v>Fahrlerer</v>
      </c>
      <c r="D14" s="147">
        <v>1</v>
      </c>
      <c r="E14" s="234">
        <v>17</v>
      </c>
      <c r="F14" s="234">
        <v>19</v>
      </c>
      <c r="G14" s="234">
        <v>21</v>
      </c>
      <c r="H14" s="234">
        <v>19</v>
      </c>
      <c r="I14" s="234">
        <v>16</v>
      </c>
      <c r="J14" s="234">
        <v>12</v>
      </c>
      <c r="K14" s="234">
        <v>1</v>
      </c>
      <c r="L14" s="234">
        <v>9</v>
      </c>
      <c r="M14" s="234">
        <v>2</v>
      </c>
      <c r="N14" s="234">
        <v>22</v>
      </c>
      <c r="O14" s="234">
        <v>7</v>
      </c>
      <c r="P14" s="234">
        <v>22</v>
      </c>
      <c r="Q14" s="234">
        <v>6</v>
      </c>
      <c r="R14" s="234">
        <v>17</v>
      </c>
      <c r="S14" s="234">
        <v>6</v>
      </c>
      <c r="T14" s="234">
        <v>7</v>
      </c>
      <c r="U14" s="234">
        <v>22</v>
      </c>
      <c r="V14" s="235">
        <v>0.44</v>
      </c>
      <c r="W14" s="235">
        <v>0.34</v>
      </c>
      <c r="X14" s="235">
        <v>1.07</v>
      </c>
      <c r="Y14" s="144">
        <f t="shared" si="0"/>
        <v>0.88582677165354329</v>
      </c>
      <c r="Z14" s="144">
        <f t="shared" si="1"/>
        <v>0.80555555555555558</v>
      </c>
      <c r="AA14" s="144">
        <f t="shared" si="2"/>
        <v>0.99090909090909096</v>
      </c>
      <c r="AB14" s="164">
        <f t="shared" si="3"/>
        <v>52</v>
      </c>
      <c r="AC14" s="164">
        <f t="shared" si="4"/>
        <v>107.64</v>
      </c>
      <c r="AD14" s="164">
        <f t="shared" si="5"/>
        <v>163.28</v>
      </c>
      <c r="AE14" s="207">
        <f t="shared" si="6"/>
        <v>6264</v>
      </c>
      <c r="AF14" s="207">
        <f t="shared" si="7"/>
        <v>13095</v>
      </c>
      <c r="AI14" s="28"/>
      <c r="AJ14" s="28"/>
      <c r="AK14" s="161">
        <v>10</v>
      </c>
      <c r="AL14" s="161">
        <v>30</v>
      </c>
      <c r="AM14" s="161">
        <v>10</v>
      </c>
      <c r="AN14" s="161">
        <v>1791</v>
      </c>
      <c r="AO14" s="161">
        <v>10</v>
      </c>
      <c r="AP14" s="161">
        <v>6720</v>
      </c>
      <c r="AR14" s="187"/>
      <c r="AS14" s="187"/>
    </row>
    <row r="15" spans="1:45" x14ac:dyDescent="0.3">
      <c r="A15" s="200">
        <f t="shared" si="8"/>
        <v>12</v>
      </c>
      <c r="B15" s="283">
        <f>1*SUBTOTAL(4,A$4:A15)</f>
        <v>12</v>
      </c>
      <c r="C15" s="251" t="str">
        <f>(Mitglieder!C14)</f>
        <v>ferhat</v>
      </c>
      <c r="D15" s="147">
        <v>1</v>
      </c>
      <c r="E15" s="209">
        <v>22</v>
      </c>
      <c r="F15" s="234">
        <v>22</v>
      </c>
      <c r="G15" s="234">
        <v>21</v>
      </c>
      <c r="H15" s="234">
        <v>20</v>
      </c>
      <c r="I15" s="234">
        <v>17</v>
      </c>
      <c r="J15" s="234">
        <v>13</v>
      </c>
      <c r="K15" s="234">
        <v>12</v>
      </c>
      <c r="L15" s="234">
        <v>9</v>
      </c>
      <c r="M15" s="234">
        <v>8</v>
      </c>
      <c r="N15" s="234">
        <v>22</v>
      </c>
      <c r="O15" s="234">
        <v>7</v>
      </c>
      <c r="P15" s="234">
        <v>22</v>
      </c>
      <c r="Q15" s="234">
        <v>6</v>
      </c>
      <c r="R15" s="234">
        <v>18</v>
      </c>
      <c r="S15" s="234">
        <v>6</v>
      </c>
      <c r="T15" s="234">
        <v>7</v>
      </c>
      <c r="U15" s="234">
        <v>22</v>
      </c>
      <c r="V15" s="235">
        <v>0.71</v>
      </c>
      <c r="W15" s="235">
        <v>0</v>
      </c>
      <c r="X15" s="235">
        <v>1.26</v>
      </c>
      <c r="Y15" s="144">
        <f t="shared" si="0"/>
        <v>1</v>
      </c>
      <c r="Z15" s="144">
        <f t="shared" si="1"/>
        <v>1</v>
      </c>
      <c r="AA15" s="144">
        <f t="shared" si="2"/>
        <v>1</v>
      </c>
      <c r="AB15" s="164">
        <f t="shared" si="3"/>
        <v>52</v>
      </c>
      <c r="AC15" s="164">
        <f t="shared" si="4"/>
        <v>117.52</v>
      </c>
      <c r="AD15" s="164">
        <f t="shared" si="5"/>
        <v>183.04</v>
      </c>
      <c r="AE15" s="207">
        <f t="shared" si="6"/>
        <v>6264</v>
      </c>
      <c r="AF15" s="207">
        <f t="shared" si="7"/>
        <v>14400</v>
      </c>
      <c r="AI15" s="28"/>
      <c r="AJ15" s="28"/>
      <c r="AK15" s="161">
        <v>11</v>
      </c>
      <c r="AL15" s="161">
        <v>32</v>
      </c>
      <c r="AM15" s="161">
        <v>11</v>
      </c>
      <c r="AN15" s="161">
        <v>1988</v>
      </c>
      <c r="AO15" s="161">
        <v>11</v>
      </c>
      <c r="AP15" s="161">
        <v>7395</v>
      </c>
      <c r="AR15" s="187"/>
      <c r="AS15" s="187"/>
    </row>
    <row r="16" spans="1:45" x14ac:dyDescent="0.3">
      <c r="A16" s="200">
        <f t="shared" si="8"/>
        <v>13</v>
      </c>
      <c r="B16" s="283">
        <f>1*SUBTOTAL(4,A$4:A16)</f>
        <v>13</v>
      </c>
      <c r="C16" s="251" t="str">
        <f>(Mitglieder!C15)</f>
        <v>For-M-6</v>
      </c>
      <c r="D16" s="147">
        <v>1</v>
      </c>
      <c r="E16" s="198">
        <v>20</v>
      </c>
      <c r="F16" s="234">
        <v>22</v>
      </c>
      <c r="G16" s="234">
        <v>21</v>
      </c>
      <c r="H16" s="234">
        <v>15</v>
      </c>
      <c r="I16" s="234">
        <v>10</v>
      </c>
      <c r="J16" s="234">
        <v>7</v>
      </c>
      <c r="K16" s="234">
        <v>4</v>
      </c>
      <c r="L16" s="234">
        <v>3</v>
      </c>
      <c r="M16" s="234">
        <v>8</v>
      </c>
      <c r="N16" s="234">
        <v>22</v>
      </c>
      <c r="O16" s="234">
        <v>7</v>
      </c>
      <c r="P16" s="234">
        <v>19</v>
      </c>
      <c r="Q16" s="234">
        <v>6</v>
      </c>
      <c r="R16" s="234">
        <v>18</v>
      </c>
      <c r="S16" s="234">
        <v>6</v>
      </c>
      <c r="T16" s="234">
        <v>7</v>
      </c>
      <c r="U16" s="234">
        <v>22</v>
      </c>
      <c r="V16" s="235">
        <v>0.41</v>
      </c>
      <c r="W16" s="235">
        <v>0.33</v>
      </c>
      <c r="X16" s="235">
        <v>1.08</v>
      </c>
      <c r="Y16" s="144">
        <f t="shared" si="0"/>
        <v>0.85433070866141736</v>
      </c>
      <c r="Z16" s="144">
        <f t="shared" si="1"/>
        <v>0.76388888888888884</v>
      </c>
      <c r="AA16" s="144">
        <f t="shared" si="2"/>
        <v>0.97272727272727277</v>
      </c>
      <c r="AB16" s="164">
        <f t="shared" si="3"/>
        <v>52</v>
      </c>
      <c r="AC16" s="164">
        <f t="shared" si="4"/>
        <v>108.16</v>
      </c>
      <c r="AD16" s="164">
        <f t="shared" si="5"/>
        <v>164.32</v>
      </c>
      <c r="AE16" s="207">
        <f t="shared" si="6"/>
        <v>6264</v>
      </c>
      <c r="AF16" s="207">
        <f t="shared" si="7"/>
        <v>14400</v>
      </c>
      <c r="AI16" s="28"/>
      <c r="AJ16" s="28"/>
      <c r="AK16" s="161">
        <v>12</v>
      </c>
      <c r="AL16" s="161">
        <v>34</v>
      </c>
      <c r="AM16" s="161">
        <v>12</v>
      </c>
      <c r="AN16" s="161">
        <v>2206</v>
      </c>
      <c r="AO16" s="161">
        <v>12</v>
      </c>
      <c r="AP16" s="161">
        <v>8130</v>
      </c>
      <c r="AR16" s="187"/>
      <c r="AS16" s="187"/>
    </row>
    <row r="17" spans="1:45" x14ac:dyDescent="0.3">
      <c r="A17" s="200">
        <f t="shared" si="8"/>
        <v>14</v>
      </c>
      <c r="B17" s="283">
        <f>1*SUBTOTAL(4,A$4:A17)</f>
        <v>14</v>
      </c>
      <c r="C17" s="251" t="str">
        <f>(Mitglieder!C16)</f>
        <v>Fyrdracca</v>
      </c>
      <c r="D17" s="147">
        <v>1</v>
      </c>
      <c r="E17" s="234">
        <v>22</v>
      </c>
      <c r="F17" s="234">
        <v>22</v>
      </c>
      <c r="G17" s="234">
        <v>21</v>
      </c>
      <c r="H17" s="234">
        <v>20</v>
      </c>
      <c r="I17" s="234">
        <v>17</v>
      </c>
      <c r="J17" s="234">
        <v>13</v>
      </c>
      <c r="K17" s="234">
        <v>12</v>
      </c>
      <c r="L17" s="234">
        <v>9</v>
      </c>
      <c r="M17" s="234">
        <v>8</v>
      </c>
      <c r="N17" s="234">
        <v>22</v>
      </c>
      <c r="O17" s="234">
        <v>7</v>
      </c>
      <c r="P17" s="234">
        <v>22</v>
      </c>
      <c r="Q17" s="234">
        <v>6</v>
      </c>
      <c r="R17" s="234">
        <v>18</v>
      </c>
      <c r="S17" s="234">
        <v>6</v>
      </c>
      <c r="T17" s="234">
        <v>7</v>
      </c>
      <c r="U17" s="234">
        <v>22</v>
      </c>
      <c r="V17" s="235">
        <v>0.56999999999999995</v>
      </c>
      <c r="W17" s="235">
        <v>0.34</v>
      </c>
      <c r="X17" s="235">
        <v>1.0900000000000001</v>
      </c>
      <c r="Y17" s="144">
        <f t="shared" si="0"/>
        <v>1</v>
      </c>
      <c r="Z17" s="144">
        <f t="shared" si="1"/>
        <v>1</v>
      </c>
      <c r="AA17" s="144">
        <f t="shared" si="2"/>
        <v>1</v>
      </c>
      <c r="AB17" s="164">
        <f t="shared" si="3"/>
        <v>52</v>
      </c>
      <c r="AC17" s="164">
        <f t="shared" si="4"/>
        <v>108.68</v>
      </c>
      <c r="AD17" s="164">
        <f t="shared" si="5"/>
        <v>165.36</v>
      </c>
      <c r="AE17" s="207">
        <f t="shared" si="6"/>
        <v>6264</v>
      </c>
      <c r="AF17" s="207">
        <f t="shared" si="7"/>
        <v>14400</v>
      </c>
      <c r="AI17" s="28"/>
      <c r="AJ17" s="28"/>
      <c r="AK17" s="161">
        <v>13</v>
      </c>
      <c r="AL17" s="161">
        <v>36</v>
      </c>
      <c r="AM17" s="161">
        <v>13</v>
      </c>
      <c r="AN17" s="161">
        <v>2449</v>
      </c>
      <c r="AO17" s="161">
        <v>13</v>
      </c>
      <c r="AP17" s="161">
        <v>8940</v>
      </c>
      <c r="AR17" s="187"/>
      <c r="AS17" s="187"/>
    </row>
    <row r="18" spans="1:45" x14ac:dyDescent="0.3">
      <c r="A18" s="200">
        <f t="shared" si="8"/>
        <v>15</v>
      </c>
      <c r="B18" s="283">
        <f>1*SUBTOTAL(4,A$4:A18)</f>
        <v>15</v>
      </c>
      <c r="C18" s="251" t="str">
        <f>(Mitglieder!C17)</f>
        <v>GoScHa</v>
      </c>
      <c r="D18" s="148">
        <v>2</v>
      </c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5"/>
      <c r="W18" s="235"/>
      <c r="X18" s="235"/>
      <c r="Y18" s="144">
        <f t="shared" si="0"/>
        <v>0</v>
      </c>
      <c r="Z18" s="144">
        <f t="shared" si="1"/>
        <v>0</v>
      </c>
      <c r="AA18" s="144">
        <f t="shared" si="2"/>
        <v>0</v>
      </c>
      <c r="AB18" s="164">
        <f t="shared" si="3"/>
        <v>0</v>
      </c>
      <c r="AC18" s="164">
        <f t="shared" si="4"/>
        <v>0</v>
      </c>
      <c r="AD18" s="164">
        <f t="shared" si="5"/>
        <v>0</v>
      </c>
      <c r="AE18" s="207">
        <f t="shared" si="6"/>
        <v>0</v>
      </c>
      <c r="AF18" s="207">
        <f t="shared" si="7"/>
        <v>0</v>
      </c>
      <c r="AI18" s="28"/>
      <c r="AJ18" s="28"/>
      <c r="AK18" s="161">
        <v>14</v>
      </c>
      <c r="AL18" s="161">
        <v>38</v>
      </c>
      <c r="AM18" s="161">
        <v>14</v>
      </c>
      <c r="AN18" s="161">
        <v>2718</v>
      </c>
      <c r="AO18" s="161">
        <v>14</v>
      </c>
      <c r="AP18" s="161">
        <v>9840</v>
      </c>
      <c r="AR18" s="187"/>
      <c r="AS18" s="187"/>
    </row>
    <row r="19" spans="1:45" x14ac:dyDescent="0.3">
      <c r="A19" s="200">
        <f t="shared" si="8"/>
        <v>16</v>
      </c>
      <c r="B19" s="283">
        <f>1*SUBTOTAL(4,A$4:A19)</f>
        <v>16</v>
      </c>
      <c r="C19" s="251" t="str">
        <f>(Mitglieder!C18)</f>
        <v>Highthauer</v>
      </c>
      <c r="D19" s="147">
        <v>1</v>
      </c>
      <c r="E19" s="234">
        <v>22</v>
      </c>
      <c r="F19" s="234">
        <v>22</v>
      </c>
      <c r="G19" s="234">
        <v>21</v>
      </c>
      <c r="H19" s="234">
        <v>20</v>
      </c>
      <c r="I19" s="234">
        <v>17</v>
      </c>
      <c r="J19" s="234">
        <v>13</v>
      </c>
      <c r="K19" s="234">
        <v>12</v>
      </c>
      <c r="L19" s="234">
        <v>9</v>
      </c>
      <c r="M19" s="234">
        <v>8</v>
      </c>
      <c r="N19" s="234">
        <v>22</v>
      </c>
      <c r="O19" s="234">
        <v>7</v>
      </c>
      <c r="P19" s="234">
        <v>22</v>
      </c>
      <c r="Q19" s="234">
        <v>6</v>
      </c>
      <c r="R19" s="234">
        <v>18</v>
      </c>
      <c r="S19" s="234">
        <v>6</v>
      </c>
      <c r="T19" s="234">
        <v>7</v>
      </c>
      <c r="U19" s="234">
        <v>22</v>
      </c>
      <c r="V19" s="235">
        <v>0.96</v>
      </c>
      <c r="W19" s="235">
        <v>0.49</v>
      </c>
      <c r="X19" s="235">
        <v>0.93</v>
      </c>
      <c r="Y19" s="144">
        <f t="shared" si="0"/>
        <v>1</v>
      </c>
      <c r="Z19" s="144">
        <f t="shared" si="1"/>
        <v>1</v>
      </c>
      <c r="AA19" s="144">
        <f t="shared" si="2"/>
        <v>1</v>
      </c>
      <c r="AB19" s="164">
        <f t="shared" si="3"/>
        <v>52</v>
      </c>
      <c r="AC19" s="164">
        <f t="shared" si="4"/>
        <v>100.36</v>
      </c>
      <c r="AD19" s="164">
        <f t="shared" si="5"/>
        <v>148.72</v>
      </c>
      <c r="AE19" s="207">
        <f t="shared" si="6"/>
        <v>6264</v>
      </c>
      <c r="AF19" s="207">
        <f t="shared" si="7"/>
        <v>14400</v>
      </c>
      <c r="AI19" s="28"/>
      <c r="AJ19" s="28"/>
      <c r="AK19" s="161">
        <v>15</v>
      </c>
      <c r="AL19" s="161">
        <v>40</v>
      </c>
      <c r="AM19" s="161">
        <v>15</v>
      </c>
      <c r="AN19" s="161">
        <v>3017</v>
      </c>
      <c r="AO19" s="161">
        <v>15</v>
      </c>
      <c r="AP19" s="161">
        <v>10830</v>
      </c>
      <c r="AR19" s="187"/>
      <c r="AS19" s="187"/>
    </row>
    <row r="20" spans="1:45" x14ac:dyDescent="0.3">
      <c r="A20" s="200">
        <f t="shared" si="8"/>
        <v>17</v>
      </c>
      <c r="B20" s="283">
        <f>1*SUBTOTAL(4,A$4:A20)</f>
        <v>17</v>
      </c>
      <c r="C20" s="251" t="str">
        <f>(Mitglieder!C19)</f>
        <v>Jörg</v>
      </c>
      <c r="D20" s="147">
        <v>1</v>
      </c>
      <c r="E20" s="234">
        <v>22</v>
      </c>
      <c r="F20" s="234">
        <v>22</v>
      </c>
      <c r="G20" s="234">
        <v>21</v>
      </c>
      <c r="H20" s="234">
        <v>20</v>
      </c>
      <c r="I20" s="234">
        <v>17</v>
      </c>
      <c r="J20" s="234">
        <v>13</v>
      </c>
      <c r="K20" s="234">
        <v>12</v>
      </c>
      <c r="L20" s="234">
        <v>9</v>
      </c>
      <c r="M20" s="234">
        <v>8</v>
      </c>
      <c r="N20" s="234">
        <v>22</v>
      </c>
      <c r="O20" s="234">
        <v>7</v>
      </c>
      <c r="P20" s="234">
        <v>22</v>
      </c>
      <c r="Q20" s="234">
        <v>6</v>
      </c>
      <c r="R20" s="234">
        <v>18</v>
      </c>
      <c r="S20" s="234">
        <v>6</v>
      </c>
      <c r="T20" s="234">
        <v>7</v>
      </c>
      <c r="U20" s="234">
        <v>22</v>
      </c>
      <c r="V20" s="235">
        <v>0.25</v>
      </c>
      <c r="W20" s="235">
        <v>0.31</v>
      </c>
      <c r="X20" s="235">
        <v>0.68</v>
      </c>
      <c r="Y20" s="144">
        <f t="shared" si="0"/>
        <v>1</v>
      </c>
      <c r="Z20" s="144">
        <f t="shared" si="1"/>
        <v>1</v>
      </c>
      <c r="AA20" s="144">
        <f t="shared" si="2"/>
        <v>1</v>
      </c>
      <c r="AB20" s="164">
        <f t="shared" si="3"/>
        <v>52</v>
      </c>
      <c r="AC20" s="164">
        <f t="shared" si="4"/>
        <v>87.36</v>
      </c>
      <c r="AD20" s="164">
        <f t="shared" si="5"/>
        <v>122.72</v>
      </c>
      <c r="AE20" s="207">
        <f t="shared" si="6"/>
        <v>6264</v>
      </c>
      <c r="AF20" s="207">
        <f t="shared" si="7"/>
        <v>14400</v>
      </c>
      <c r="AI20" s="28"/>
      <c r="AJ20" s="28"/>
      <c r="AK20" s="161">
        <v>16</v>
      </c>
      <c r="AL20" s="161">
        <v>42</v>
      </c>
      <c r="AM20" s="161">
        <v>16</v>
      </c>
      <c r="AN20" s="161">
        <v>3349</v>
      </c>
      <c r="AO20" s="161">
        <v>16</v>
      </c>
      <c r="AP20" s="161">
        <v>11910</v>
      </c>
      <c r="AR20" s="187"/>
      <c r="AS20" s="187"/>
    </row>
    <row r="21" spans="1:45" x14ac:dyDescent="0.3">
      <c r="A21" s="200">
        <f t="shared" si="8"/>
        <v>18</v>
      </c>
      <c r="B21" s="283">
        <f>1*SUBTOTAL(4,A$4:A21)</f>
        <v>18</v>
      </c>
      <c r="C21" s="251" t="str">
        <f>(Mitglieder!C20)</f>
        <v>Kamikaze</v>
      </c>
      <c r="D21" s="147">
        <v>1</v>
      </c>
      <c r="E21" s="198">
        <v>19</v>
      </c>
      <c r="F21" s="234">
        <v>22</v>
      </c>
      <c r="G21" s="234">
        <v>21</v>
      </c>
      <c r="H21" s="234">
        <v>20</v>
      </c>
      <c r="I21" s="234">
        <v>17</v>
      </c>
      <c r="J21" s="234">
        <v>13</v>
      </c>
      <c r="K21" s="234">
        <v>11</v>
      </c>
      <c r="L21" s="234">
        <v>9</v>
      </c>
      <c r="M21" s="234">
        <v>8</v>
      </c>
      <c r="N21" s="234">
        <v>22</v>
      </c>
      <c r="O21" s="234">
        <v>7</v>
      </c>
      <c r="P21" s="234">
        <v>22</v>
      </c>
      <c r="Q21" s="234">
        <v>6</v>
      </c>
      <c r="R21" s="234">
        <v>18</v>
      </c>
      <c r="S21" s="234">
        <v>6</v>
      </c>
      <c r="T21" s="234">
        <v>7</v>
      </c>
      <c r="U21" s="234">
        <v>22</v>
      </c>
      <c r="V21" s="235">
        <v>0.45</v>
      </c>
      <c r="W21" s="235">
        <v>0.3</v>
      </c>
      <c r="X21" s="235">
        <v>1.05</v>
      </c>
      <c r="Y21" s="144">
        <f t="shared" si="0"/>
        <v>0.98425196850393704</v>
      </c>
      <c r="Z21" s="144">
        <f t="shared" si="1"/>
        <v>0.97222222222222221</v>
      </c>
      <c r="AA21" s="144">
        <f t="shared" si="2"/>
        <v>1</v>
      </c>
      <c r="AB21" s="164">
        <f t="shared" si="3"/>
        <v>52</v>
      </c>
      <c r="AC21" s="164">
        <f t="shared" si="4"/>
        <v>106.6</v>
      </c>
      <c r="AD21" s="164">
        <f t="shared" si="5"/>
        <v>161.19999999999999</v>
      </c>
      <c r="AE21" s="207">
        <f t="shared" si="6"/>
        <v>6264</v>
      </c>
      <c r="AF21" s="207">
        <f t="shared" si="7"/>
        <v>14400</v>
      </c>
      <c r="AI21" s="28"/>
      <c r="AJ21" s="28"/>
      <c r="AK21" s="161">
        <v>17</v>
      </c>
      <c r="AL21" s="161">
        <v>44</v>
      </c>
      <c r="AM21" s="161">
        <v>17</v>
      </c>
      <c r="AN21" s="161">
        <v>3718</v>
      </c>
      <c r="AO21" s="161">
        <v>17</v>
      </c>
      <c r="AP21" s="161">
        <v>13095</v>
      </c>
      <c r="AR21" s="187"/>
      <c r="AS21" s="187"/>
    </row>
    <row r="22" spans="1:45" x14ac:dyDescent="0.3">
      <c r="A22" s="200">
        <f t="shared" si="8"/>
        <v>19</v>
      </c>
      <c r="B22" s="283">
        <f>1*SUBTOTAL(4,A$4:A22)</f>
        <v>19</v>
      </c>
      <c r="C22" s="251" t="str">
        <f>(Mitglieder!C21)</f>
        <v>Lea Killerin</v>
      </c>
      <c r="D22" s="147">
        <v>1</v>
      </c>
      <c r="E22" s="198">
        <v>22</v>
      </c>
      <c r="F22" s="234">
        <v>22</v>
      </c>
      <c r="G22" s="234">
        <v>21</v>
      </c>
      <c r="H22" s="234">
        <v>20</v>
      </c>
      <c r="I22" s="234">
        <v>17</v>
      </c>
      <c r="J22" s="234">
        <v>13</v>
      </c>
      <c r="K22" s="234">
        <v>12</v>
      </c>
      <c r="L22" s="234">
        <v>9</v>
      </c>
      <c r="M22" s="234">
        <v>7</v>
      </c>
      <c r="N22" s="234">
        <v>22</v>
      </c>
      <c r="O22" s="234">
        <v>7</v>
      </c>
      <c r="P22" s="234">
        <v>20</v>
      </c>
      <c r="Q22" s="234">
        <v>6</v>
      </c>
      <c r="R22" s="234">
        <v>18</v>
      </c>
      <c r="S22" s="234">
        <v>6</v>
      </c>
      <c r="T22" s="234">
        <v>7</v>
      </c>
      <c r="U22" s="234">
        <v>22</v>
      </c>
      <c r="V22" s="235">
        <v>0.71</v>
      </c>
      <c r="W22" s="235">
        <v>0.35</v>
      </c>
      <c r="X22" s="235">
        <v>1.05</v>
      </c>
      <c r="Y22" s="144">
        <f t="shared" si="0"/>
        <v>0.98818897637795278</v>
      </c>
      <c r="Z22" s="144">
        <f t="shared" si="1"/>
        <v>0.99305555555555558</v>
      </c>
      <c r="AA22" s="144">
        <f t="shared" si="2"/>
        <v>0.98181818181818181</v>
      </c>
      <c r="AB22" s="164">
        <f t="shared" si="3"/>
        <v>52</v>
      </c>
      <c r="AC22" s="164">
        <f t="shared" si="4"/>
        <v>106.6</v>
      </c>
      <c r="AD22" s="164">
        <f t="shared" si="5"/>
        <v>161.19999999999999</v>
      </c>
      <c r="AE22" s="207">
        <f t="shared" si="6"/>
        <v>6264</v>
      </c>
      <c r="AF22" s="207">
        <f t="shared" si="7"/>
        <v>14400</v>
      </c>
      <c r="AI22" s="28"/>
      <c r="AJ22" s="28"/>
      <c r="AK22" s="161">
        <v>18</v>
      </c>
      <c r="AL22" s="161">
        <v>46</v>
      </c>
      <c r="AM22" s="161">
        <v>18</v>
      </c>
      <c r="AN22" s="161">
        <v>4127</v>
      </c>
      <c r="AO22" s="161">
        <v>18</v>
      </c>
      <c r="AP22" s="161">
        <v>14400</v>
      </c>
      <c r="AR22" s="187"/>
      <c r="AS22" s="187"/>
    </row>
    <row r="23" spans="1:45" x14ac:dyDescent="0.3">
      <c r="A23" s="200">
        <f t="shared" si="8"/>
        <v>20</v>
      </c>
      <c r="B23" s="283">
        <f>1*SUBTOTAL(4,A$4:A23)</f>
        <v>20</v>
      </c>
      <c r="C23" s="251" t="str">
        <f>(Mitglieder!C23)</f>
        <v>M3Mark_BvB</v>
      </c>
      <c r="D23" s="147">
        <v>1</v>
      </c>
      <c r="E23" s="198">
        <v>22</v>
      </c>
      <c r="F23" s="234">
        <v>22</v>
      </c>
      <c r="G23" s="234">
        <v>21</v>
      </c>
      <c r="H23" s="234">
        <v>20</v>
      </c>
      <c r="I23" s="234">
        <v>17</v>
      </c>
      <c r="J23" s="234">
        <v>13</v>
      </c>
      <c r="K23" s="234">
        <v>12</v>
      </c>
      <c r="L23" s="234">
        <v>9</v>
      </c>
      <c r="M23" s="234">
        <v>8</v>
      </c>
      <c r="N23" s="234">
        <v>22</v>
      </c>
      <c r="O23" s="234">
        <v>7</v>
      </c>
      <c r="P23" s="234">
        <v>22</v>
      </c>
      <c r="Q23" s="234">
        <v>6</v>
      </c>
      <c r="R23" s="234">
        <v>18</v>
      </c>
      <c r="S23" s="234">
        <v>6</v>
      </c>
      <c r="T23" s="234">
        <v>7</v>
      </c>
      <c r="U23" s="234">
        <v>22</v>
      </c>
      <c r="V23" s="235">
        <v>0.84</v>
      </c>
      <c r="W23" s="235">
        <v>0</v>
      </c>
      <c r="X23" s="235">
        <v>0.59</v>
      </c>
      <c r="Y23" s="144">
        <f t="shared" si="0"/>
        <v>1</v>
      </c>
      <c r="Z23" s="144">
        <f t="shared" si="1"/>
        <v>1</v>
      </c>
      <c r="AA23" s="144">
        <f t="shared" si="2"/>
        <v>1</v>
      </c>
      <c r="AB23" s="164">
        <f t="shared" si="3"/>
        <v>52</v>
      </c>
      <c r="AC23" s="164">
        <f t="shared" si="4"/>
        <v>82.68</v>
      </c>
      <c r="AD23" s="164">
        <f t="shared" si="5"/>
        <v>113.36</v>
      </c>
      <c r="AE23" s="207">
        <f t="shared" si="6"/>
        <v>6264</v>
      </c>
      <c r="AF23" s="207">
        <f t="shared" si="7"/>
        <v>14400</v>
      </c>
      <c r="AI23" s="28"/>
      <c r="AJ23" s="28"/>
      <c r="AK23" s="161">
        <v>19</v>
      </c>
      <c r="AL23" s="161">
        <v>48</v>
      </c>
      <c r="AM23" s="161">
        <v>19</v>
      </c>
      <c r="AN23" s="161">
        <v>4580</v>
      </c>
      <c r="AR23" s="187"/>
      <c r="AS23" s="187"/>
    </row>
    <row r="24" spans="1:45" x14ac:dyDescent="0.3">
      <c r="A24" s="200">
        <f t="shared" si="8"/>
        <v>21</v>
      </c>
      <c r="B24" s="283">
        <f>1*SUBTOTAL(4,A$4:A24)</f>
        <v>21</v>
      </c>
      <c r="C24" s="251" t="str">
        <f>(Mitglieder!C24)</f>
        <v>Maddox</v>
      </c>
      <c r="D24" s="147">
        <v>1</v>
      </c>
      <c r="E24" s="269">
        <v>22</v>
      </c>
      <c r="F24" s="234">
        <v>22</v>
      </c>
      <c r="G24" s="234">
        <v>21</v>
      </c>
      <c r="H24" s="234">
        <v>20</v>
      </c>
      <c r="I24" s="234">
        <v>17</v>
      </c>
      <c r="J24" s="234">
        <v>13</v>
      </c>
      <c r="K24" s="234">
        <v>12</v>
      </c>
      <c r="L24" s="234">
        <v>9</v>
      </c>
      <c r="M24" s="234">
        <v>8</v>
      </c>
      <c r="N24" s="234">
        <v>22</v>
      </c>
      <c r="O24" s="234">
        <v>7</v>
      </c>
      <c r="P24" s="234">
        <v>22</v>
      </c>
      <c r="Q24" s="234">
        <v>6</v>
      </c>
      <c r="R24" s="234">
        <v>18</v>
      </c>
      <c r="S24" s="234">
        <v>6</v>
      </c>
      <c r="T24" s="234">
        <v>7</v>
      </c>
      <c r="U24" s="234">
        <v>22</v>
      </c>
      <c r="V24" s="235">
        <v>0.71</v>
      </c>
      <c r="W24" s="235">
        <v>0.33</v>
      </c>
      <c r="X24" s="235">
        <v>1.08</v>
      </c>
      <c r="Y24" s="144">
        <f t="shared" si="0"/>
        <v>1</v>
      </c>
      <c r="Z24" s="144">
        <f t="shared" si="1"/>
        <v>1</v>
      </c>
      <c r="AA24" s="144">
        <f t="shared" si="2"/>
        <v>1</v>
      </c>
      <c r="AB24" s="164">
        <f t="shared" si="3"/>
        <v>52</v>
      </c>
      <c r="AC24" s="164">
        <f t="shared" si="4"/>
        <v>108.16</v>
      </c>
      <c r="AD24" s="164">
        <f t="shared" si="5"/>
        <v>164.32</v>
      </c>
      <c r="AE24" s="207">
        <f t="shared" si="6"/>
        <v>6264</v>
      </c>
      <c r="AF24" s="207">
        <f t="shared" si="7"/>
        <v>14400</v>
      </c>
      <c r="AI24" s="28"/>
      <c r="AJ24" s="28"/>
      <c r="AK24" s="161">
        <v>20</v>
      </c>
      <c r="AL24" s="161">
        <v>50</v>
      </c>
      <c r="AM24" s="161">
        <v>20</v>
      </c>
      <c r="AN24" s="161">
        <v>5084</v>
      </c>
    </row>
    <row r="25" spans="1:45" ht="15.75" customHeight="1" x14ac:dyDescent="0.3">
      <c r="A25" s="200">
        <f t="shared" si="8"/>
        <v>22</v>
      </c>
      <c r="B25" s="283">
        <f>1*SUBTOTAL(4,A$4:A25)</f>
        <v>22</v>
      </c>
      <c r="C25" s="251" t="str">
        <f>(Mitglieder!C25)</f>
        <v>Manhattan</v>
      </c>
      <c r="D25" s="147">
        <v>1</v>
      </c>
      <c r="E25" s="269">
        <v>18</v>
      </c>
      <c r="F25" s="234">
        <v>22</v>
      </c>
      <c r="G25" s="234">
        <v>21</v>
      </c>
      <c r="H25" s="234">
        <v>20</v>
      </c>
      <c r="I25" s="234">
        <v>17</v>
      </c>
      <c r="J25" s="234">
        <v>13</v>
      </c>
      <c r="K25" s="234">
        <v>12</v>
      </c>
      <c r="L25" s="234">
        <v>9</v>
      </c>
      <c r="M25" s="234">
        <v>2</v>
      </c>
      <c r="N25" s="234">
        <v>22</v>
      </c>
      <c r="O25" s="234">
        <v>7</v>
      </c>
      <c r="P25" s="234">
        <v>22</v>
      </c>
      <c r="Q25" s="234">
        <v>6</v>
      </c>
      <c r="R25" s="234">
        <v>18</v>
      </c>
      <c r="S25" s="234">
        <v>6</v>
      </c>
      <c r="T25" s="234">
        <v>7</v>
      </c>
      <c r="U25" s="234">
        <v>22</v>
      </c>
      <c r="V25" s="235">
        <v>0.41</v>
      </c>
      <c r="W25" s="235">
        <v>0.33</v>
      </c>
      <c r="X25" s="235">
        <v>1.1000000000000001</v>
      </c>
      <c r="Y25" s="144">
        <f t="shared" si="0"/>
        <v>0.96062992125984248</v>
      </c>
      <c r="Z25" s="144">
        <f t="shared" si="1"/>
        <v>0.93055555555555558</v>
      </c>
      <c r="AA25" s="144">
        <f t="shared" si="2"/>
        <v>1</v>
      </c>
      <c r="AB25" s="164">
        <f t="shared" si="3"/>
        <v>52</v>
      </c>
      <c r="AC25" s="164">
        <f t="shared" si="4"/>
        <v>109.2</v>
      </c>
      <c r="AD25" s="164">
        <f t="shared" si="5"/>
        <v>166.4</v>
      </c>
      <c r="AE25" s="207">
        <f t="shared" si="6"/>
        <v>6264</v>
      </c>
      <c r="AF25" s="207">
        <f t="shared" si="7"/>
        <v>14400</v>
      </c>
      <c r="AI25" s="28"/>
      <c r="AJ25" s="28"/>
      <c r="AK25" s="161">
        <v>21</v>
      </c>
      <c r="AL25" s="161">
        <v>51</v>
      </c>
      <c r="AM25" s="161">
        <v>21</v>
      </c>
      <c r="AN25" s="161">
        <v>5644</v>
      </c>
    </row>
    <row r="26" spans="1:45" x14ac:dyDescent="0.3">
      <c r="A26" s="200">
        <f t="shared" si="8"/>
        <v>23</v>
      </c>
      <c r="B26" s="283">
        <f>1*SUBTOTAL(4,A$4:A26)</f>
        <v>23</v>
      </c>
      <c r="C26" s="6" t="str">
        <f>(Mitglieder!C26)</f>
        <v>Meistro</v>
      </c>
      <c r="D26" s="147">
        <v>1</v>
      </c>
      <c r="E26" s="234">
        <v>22</v>
      </c>
      <c r="F26" s="234">
        <v>22</v>
      </c>
      <c r="G26" s="234">
        <v>21</v>
      </c>
      <c r="H26" s="234">
        <v>20</v>
      </c>
      <c r="I26" s="234">
        <v>17</v>
      </c>
      <c r="J26" s="234">
        <v>13</v>
      </c>
      <c r="K26" s="234">
        <v>12</v>
      </c>
      <c r="L26" s="234">
        <v>9</v>
      </c>
      <c r="M26" s="234">
        <v>1</v>
      </c>
      <c r="N26" s="234">
        <v>22</v>
      </c>
      <c r="O26" s="234">
        <v>7</v>
      </c>
      <c r="P26" s="234">
        <v>22</v>
      </c>
      <c r="Q26" s="234">
        <v>6</v>
      </c>
      <c r="R26" s="234">
        <v>18</v>
      </c>
      <c r="S26" s="234">
        <v>6</v>
      </c>
      <c r="T26" s="234">
        <v>7</v>
      </c>
      <c r="U26" s="234">
        <v>22</v>
      </c>
      <c r="V26" s="235">
        <v>0.41</v>
      </c>
      <c r="W26" s="235">
        <v>0.33</v>
      </c>
      <c r="X26" s="235">
        <v>0.87</v>
      </c>
      <c r="Y26" s="144">
        <f t="shared" si="0"/>
        <v>0.97244094488188981</v>
      </c>
      <c r="Z26" s="144">
        <f t="shared" si="1"/>
        <v>0.95138888888888884</v>
      </c>
      <c r="AA26" s="144">
        <f t="shared" si="2"/>
        <v>1</v>
      </c>
      <c r="AB26" s="164">
        <f t="shared" si="3"/>
        <v>52</v>
      </c>
      <c r="AC26" s="164">
        <f t="shared" si="4"/>
        <v>97.240000000000009</v>
      </c>
      <c r="AD26" s="164">
        <f t="shared" si="5"/>
        <v>142.48000000000002</v>
      </c>
      <c r="AE26" s="207">
        <f t="shared" si="6"/>
        <v>6264</v>
      </c>
      <c r="AF26" s="207">
        <f t="shared" si="7"/>
        <v>14400</v>
      </c>
      <c r="AI26" s="28"/>
      <c r="AJ26" s="28"/>
      <c r="AK26" s="161">
        <v>22</v>
      </c>
      <c r="AL26" s="161">
        <v>52</v>
      </c>
      <c r="AM26" s="161">
        <v>22</v>
      </c>
      <c r="AN26" s="161">
        <v>6264</v>
      </c>
    </row>
    <row r="27" spans="1:45" x14ac:dyDescent="0.3">
      <c r="A27" s="200">
        <f t="shared" si="8"/>
        <v>24</v>
      </c>
      <c r="B27" s="283">
        <f>1*SUBTOTAL(4,A$4:A27)</f>
        <v>24</v>
      </c>
      <c r="C27" s="251" t="str">
        <f>(Mitglieder!C27)</f>
        <v>My Love</v>
      </c>
      <c r="D27" s="147">
        <v>1</v>
      </c>
      <c r="E27" s="234">
        <v>22</v>
      </c>
      <c r="F27" s="234">
        <v>22</v>
      </c>
      <c r="G27" s="234">
        <v>21</v>
      </c>
      <c r="H27" s="234">
        <v>20</v>
      </c>
      <c r="I27" s="234">
        <v>17</v>
      </c>
      <c r="J27" s="234">
        <v>13</v>
      </c>
      <c r="K27" s="234">
        <v>12</v>
      </c>
      <c r="L27" s="234">
        <v>9</v>
      </c>
      <c r="M27" s="234">
        <v>8</v>
      </c>
      <c r="N27" s="234">
        <v>22</v>
      </c>
      <c r="O27" s="234">
        <v>7</v>
      </c>
      <c r="P27" s="234">
        <v>22</v>
      </c>
      <c r="Q27" s="234">
        <v>6</v>
      </c>
      <c r="R27" s="234">
        <v>18</v>
      </c>
      <c r="S27" s="234">
        <v>6</v>
      </c>
      <c r="T27" s="234">
        <v>7</v>
      </c>
      <c r="U27" s="234">
        <v>22</v>
      </c>
      <c r="V27" s="235">
        <v>0.51</v>
      </c>
      <c r="W27" s="235">
        <v>0.32</v>
      </c>
      <c r="X27" s="235">
        <v>1.05</v>
      </c>
      <c r="Y27" s="144">
        <f t="shared" si="0"/>
        <v>1</v>
      </c>
      <c r="Z27" s="144">
        <f t="shared" si="1"/>
        <v>1</v>
      </c>
      <c r="AA27" s="144">
        <f t="shared" si="2"/>
        <v>1</v>
      </c>
      <c r="AB27" s="164">
        <f t="shared" si="3"/>
        <v>52</v>
      </c>
      <c r="AC27" s="164">
        <f t="shared" si="4"/>
        <v>106.6</v>
      </c>
      <c r="AD27" s="164">
        <f t="shared" si="5"/>
        <v>161.19999999999999</v>
      </c>
      <c r="AE27" s="207">
        <f t="shared" si="6"/>
        <v>6264</v>
      </c>
      <c r="AF27" s="207">
        <f t="shared" si="7"/>
        <v>14400</v>
      </c>
      <c r="AI27" s="28"/>
      <c r="AJ27" s="28"/>
    </row>
    <row r="28" spans="1:45" x14ac:dyDescent="0.3">
      <c r="A28" s="200">
        <f t="shared" si="8"/>
        <v>25</v>
      </c>
      <c r="B28" s="283">
        <f>1*SUBTOTAL(4,A$4:A28)</f>
        <v>25</v>
      </c>
      <c r="C28" s="6" t="str">
        <f>(Mitglieder!C22)</f>
        <v>NismoGTR</v>
      </c>
      <c r="D28" s="147">
        <v>1</v>
      </c>
      <c r="E28" s="234">
        <v>22</v>
      </c>
      <c r="F28" s="234">
        <v>22</v>
      </c>
      <c r="G28" s="234">
        <v>21</v>
      </c>
      <c r="H28" s="234">
        <v>20</v>
      </c>
      <c r="I28" s="234">
        <v>17</v>
      </c>
      <c r="J28" s="234">
        <v>13</v>
      </c>
      <c r="K28" s="234">
        <v>12</v>
      </c>
      <c r="L28" s="234">
        <v>9</v>
      </c>
      <c r="M28" s="234">
        <v>8</v>
      </c>
      <c r="N28" s="234">
        <v>22</v>
      </c>
      <c r="O28" s="234">
        <v>7</v>
      </c>
      <c r="P28" s="234">
        <v>22</v>
      </c>
      <c r="Q28" s="234">
        <v>6</v>
      </c>
      <c r="R28" s="234">
        <v>18</v>
      </c>
      <c r="S28" s="234">
        <v>6</v>
      </c>
      <c r="T28" s="234">
        <v>7</v>
      </c>
      <c r="U28" s="234">
        <v>22</v>
      </c>
      <c r="V28" s="235">
        <v>0.56999999999999995</v>
      </c>
      <c r="W28" s="235">
        <v>0</v>
      </c>
      <c r="X28" s="235">
        <v>1.26</v>
      </c>
      <c r="Y28" s="144">
        <f t="shared" si="0"/>
        <v>1</v>
      </c>
      <c r="Z28" s="144">
        <f t="shared" si="1"/>
        <v>1</v>
      </c>
      <c r="AA28" s="144">
        <f t="shared" si="2"/>
        <v>1</v>
      </c>
      <c r="AB28" s="164">
        <f t="shared" si="3"/>
        <v>52</v>
      </c>
      <c r="AC28" s="164">
        <f t="shared" si="4"/>
        <v>117.52</v>
      </c>
      <c r="AD28" s="164">
        <f t="shared" si="5"/>
        <v>183.04</v>
      </c>
      <c r="AE28" s="207">
        <f t="shared" si="6"/>
        <v>6264</v>
      </c>
      <c r="AF28" s="207">
        <f t="shared" si="7"/>
        <v>14400</v>
      </c>
      <c r="AI28" s="28"/>
      <c r="AJ28" s="28"/>
    </row>
    <row r="29" spans="1:45" x14ac:dyDescent="0.3">
      <c r="A29" s="200">
        <f t="shared" si="8"/>
        <v>26</v>
      </c>
      <c r="B29" s="283">
        <f>1*SUBTOTAL(4,A$4:A29)</f>
        <v>26</v>
      </c>
      <c r="C29" s="251" t="str">
        <f>(Mitglieder!C28)</f>
        <v>Old Kiddo</v>
      </c>
      <c r="D29" s="147">
        <v>1</v>
      </c>
      <c r="E29" s="234">
        <v>22</v>
      </c>
      <c r="F29" s="234">
        <v>22</v>
      </c>
      <c r="G29" s="234">
        <v>21</v>
      </c>
      <c r="H29" s="234">
        <v>20</v>
      </c>
      <c r="I29" s="234">
        <v>17</v>
      </c>
      <c r="J29" s="234">
        <v>13</v>
      </c>
      <c r="K29" s="234">
        <v>12</v>
      </c>
      <c r="L29" s="234">
        <v>9</v>
      </c>
      <c r="M29" s="234">
        <v>8</v>
      </c>
      <c r="N29" s="234">
        <v>22</v>
      </c>
      <c r="O29" s="234">
        <v>7</v>
      </c>
      <c r="P29" s="234">
        <v>22</v>
      </c>
      <c r="Q29" s="234">
        <v>6</v>
      </c>
      <c r="R29" s="234">
        <v>18</v>
      </c>
      <c r="S29" s="234">
        <v>6</v>
      </c>
      <c r="T29" s="234">
        <v>7</v>
      </c>
      <c r="U29" s="234">
        <v>22</v>
      </c>
      <c r="V29" s="235">
        <v>0.7</v>
      </c>
      <c r="W29" s="235">
        <v>0</v>
      </c>
      <c r="X29" s="235">
        <v>1.24</v>
      </c>
      <c r="Y29" s="144">
        <f t="shared" si="0"/>
        <v>1</v>
      </c>
      <c r="Z29" s="144">
        <f t="shared" si="1"/>
        <v>1</v>
      </c>
      <c r="AA29" s="144">
        <f t="shared" si="2"/>
        <v>1</v>
      </c>
      <c r="AB29" s="164">
        <f t="shared" si="3"/>
        <v>52</v>
      </c>
      <c r="AC29" s="164">
        <f t="shared" si="4"/>
        <v>116.48</v>
      </c>
      <c r="AD29" s="164">
        <f t="shared" si="5"/>
        <v>180.96</v>
      </c>
      <c r="AE29" s="207">
        <f t="shared" si="6"/>
        <v>6264</v>
      </c>
      <c r="AF29" s="207">
        <f t="shared" si="7"/>
        <v>14400</v>
      </c>
      <c r="AI29" s="28"/>
      <c r="AJ29" s="28"/>
    </row>
    <row r="30" spans="1:45" x14ac:dyDescent="0.3">
      <c r="A30" s="200">
        <f t="shared" si="8"/>
        <v>27</v>
      </c>
      <c r="B30" s="283">
        <f>1*SUBTOTAL(4,A$4:A30)</f>
        <v>27</v>
      </c>
      <c r="C30" s="251" t="str">
        <f>(Mitglieder!C29)</f>
        <v>pasi</v>
      </c>
      <c r="D30" s="147">
        <v>1</v>
      </c>
      <c r="E30" s="234">
        <v>17</v>
      </c>
      <c r="F30" s="234">
        <v>22</v>
      </c>
      <c r="G30" s="234">
        <v>21</v>
      </c>
      <c r="H30" s="234">
        <v>19</v>
      </c>
      <c r="I30" s="234">
        <v>16</v>
      </c>
      <c r="J30" s="234">
        <v>12</v>
      </c>
      <c r="K30" s="234">
        <v>2</v>
      </c>
      <c r="L30" s="234">
        <v>8</v>
      </c>
      <c r="M30" s="234">
        <v>2</v>
      </c>
      <c r="N30" s="234">
        <v>22</v>
      </c>
      <c r="O30" s="234">
        <v>7</v>
      </c>
      <c r="P30" s="234">
        <v>18</v>
      </c>
      <c r="Q30" s="234">
        <v>6</v>
      </c>
      <c r="R30" s="234">
        <v>17</v>
      </c>
      <c r="S30" s="234">
        <v>6</v>
      </c>
      <c r="T30" s="234">
        <v>4</v>
      </c>
      <c r="U30" s="234">
        <v>22</v>
      </c>
      <c r="V30" s="235">
        <v>0.66</v>
      </c>
      <c r="W30" s="235">
        <v>0.34</v>
      </c>
      <c r="X30" s="235">
        <v>1.03</v>
      </c>
      <c r="Y30" s="144">
        <f t="shared" si="0"/>
        <v>0.87007874015748032</v>
      </c>
      <c r="Z30" s="144">
        <f t="shared" si="1"/>
        <v>0.82638888888888884</v>
      </c>
      <c r="AA30" s="144">
        <f t="shared" si="2"/>
        <v>0.92727272727272725</v>
      </c>
      <c r="AB30" s="164">
        <f t="shared" si="3"/>
        <v>52</v>
      </c>
      <c r="AC30" s="164">
        <f t="shared" si="4"/>
        <v>105.56</v>
      </c>
      <c r="AD30" s="164">
        <f t="shared" si="5"/>
        <v>159.12</v>
      </c>
      <c r="AE30" s="207">
        <f t="shared" si="6"/>
        <v>6264</v>
      </c>
      <c r="AF30" s="207">
        <f t="shared" si="7"/>
        <v>13095</v>
      </c>
      <c r="AI30" s="28"/>
      <c r="AJ30" s="28"/>
    </row>
    <row r="31" spans="1:45" x14ac:dyDescent="0.3">
      <c r="A31" s="200">
        <f t="shared" si="8"/>
        <v>28</v>
      </c>
      <c r="B31" s="283">
        <f>1*SUBTOTAL(4,A$4:A31)</f>
        <v>28</v>
      </c>
      <c r="C31" s="6" t="str">
        <f>(Mitglieder!C30)</f>
        <v>pet</v>
      </c>
      <c r="D31" s="147">
        <v>1</v>
      </c>
      <c r="E31" s="234">
        <v>22</v>
      </c>
      <c r="F31" s="234">
        <v>22</v>
      </c>
      <c r="G31" s="234">
        <v>21</v>
      </c>
      <c r="H31" s="234">
        <v>20</v>
      </c>
      <c r="I31" s="234">
        <v>17</v>
      </c>
      <c r="J31" s="234">
        <v>13</v>
      </c>
      <c r="K31" s="234">
        <v>12</v>
      </c>
      <c r="L31" s="234">
        <v>9</v>
      </c>
      <c r="M31" s="234">
        <v>8</v>
      </c>
      <c r="N31" s="234">
        <v>22</v>
      </c>
      <c r="O31" s="234">
        <v>7</v>
      </c>
      <c r="P31" s="234">
        <v>22</v>
      </c>
      <c r="Q31" s="234">
        <v>6</v>
      </c>
      <c r="R31" s="234">
        <v>18</v>
      </c>
      <c r="S31" s="234">
        <v>6</v>
      </c>
      <c r="T31" s="234">
        <v>7</v>
      </c>
      <c r="U31" s="234">
        <v>22</v>
      </c>
      <c r="V31" s="235">
        <v>0.56999999999999995</v>
      </c>
      <c r="W31" s="235">
        <v>0.32</v>
      </c>
      <c r="X31" s="235">
        <v>1.27</v>
      </c>
      <c r="Y31" s="144">
        <f t="shared" si="0"/>
        <v>1</v>
      </c>
      <c r="Z31" s="144">
        <f t="shared" si="1"/>
        <v>1</v>
      </c>
      <c r="AA31" s="144">
        <f t="shared" si="2"/>
        <v>1</v>
      </c>
      <c r="AB31" s="164">
        <f t="shared" si="3"/>
        <v>52</v>
      </c>
      <c r="AC31" s="164">
        <f t="shared" si="4"/>
        <v>118.04</v>
      </c>
      <c r="AD31" s="164">
        <f t="shared" si="5"/>
        <v>184.08</v>
      </c>
      <c r="AE31" s="207">
        <f t="shared" si="6"/>
        <v>6264</v>
      </c>
      <c r="AF31" s="207">
        <f t="shared" si="7"/>
        <v>14400</v>
      </c>
      <c r="AI31" s="28"/>
      <c r="AJ31" s="28"/>
    </row>
    <row r="32" spans="1:45" x14ac:dyDescent="0.3">
      <c r="A32" s="200">
        <f t="shared" si="8"/>
        <v>29</v>
      </c>
      <c r="B32" s="283">
        <f>1*SUBTOTAL(4,A$4:A32)</f>
        <v>29</v>
      </c>
      <c r="C32" s="6" t="str">
        <f>(Mitglieder!C31)</f>
        <v>pocs€at</v>
      </c>
      <c r="D32" s="147">
        <v>1</v>
      </c>
      <c r="E32" s="209">
        <v>22</v>
      </c>
      <c r="F32" s="234">
        <v>22</v>
      </c>
      <c r="G32" s="234">
        <v>21</v>
      </c>
      <c r="H32" s="234">
        <v>20</v>
      </c>
      <c r="I32" s="234">
        <v>17</v>
      </c>
      <c r="J32" s="234">
        <v>13</v>
      </c>
      <c r="K32" s="234">
        <v>12</v>
      </c>
      <c r="L32" s="234">
        <v>9</v>
      </c>
      <c r="M32" s="234">
        <v>8</v>
      </c>
      <c r="N32" s="234">
        <v>22</v>
      </c>
      <c r="O32" s="234">
        <v>7</v>
      </c>
      <c r="P32" s="234">
        <v>22</v>
      </c>
      <c r="Q32" s="234">
        <v>6</v>
      </c>
      <c r="R32" s="234">
        <v>18</v>
      </c>
      <c r="S32" s="234">
        <v>6</v>
      </c>
      <c r="T32" s="234">
        <v>7</v>
      </c>
      <c r="U32" s="234">
        <v>22</v>
      </c>
      <c r="V32" s="235">
        <v>0.55000000000000004</v>
      </c>
      <c r="W32" s="235">
        <v>0.35</v>
      </c>
      <c r="X32" s="235">
        <v>1.07</v>
      </c>
      <c r="Y32" s="144">
        <f t="shared" si="0"/>
        <v>1</v>
      </c>
      <c r="Z32" s="144">
        <f t="shared" si="1"/>
        <v>1</v>
      </c>
      <c r="AA32" s="144">
        <f t="shared" si="2"/>
        <v>1</v>
      </c>
      <c r="AB32" s="164">
        <f t="shared" si="3"/>
        <v>52</v>
      </c>
      <c r="AC32" s="164">
        <f t="shared" si="4"/>
        <v>107.64</v>
      </c>
      <c r="AD32" s="164">
        <f t="shared" si="5"/>
        <v>163.28</v>
      </c>
      <c r="AE32" s="207">
        <f t="shared" si="6"/>
        <v>6264</v>
      </c>
      <c r="AF32" s="207">
        <f t="shared" si="7"/>
        <v>14400</v>
      </c>
      <c r="AI32" s="28"/>
      <c r="AJ32" s="28"/>
    </row>
    <row r="33" spans="1:42" x14ac:dyDescent="0.3">
      <c r="A33" s="200">
        <f t="shared" si="8"/>
        <v>30</v>
      </c>
      <c r="B33" s="283">
        <f>1*SUBTOTAL(4,A$4:A33)</f>
        <v>30</v>
      </c>
      <c r="C33" s="251" t="str">
        <f>(Mitglieder!C32)</f>
        <v>Psycho</v>
      </c>
      <c r="D33" s="147">
        <v>1</v>
      </c>
      <c r="E33" s="234">
        <v>21</v>
      </c>
      <c r="F33" s="234">
        <v>22</v>
      </c>
      <c r="G33" s="234">
        <v>21</v>
      </c>
      <c r="H33" s="234">
        <v>13</v>
      </c>
      <c r="I33" s="234">
        <v>7</v>
      </c>
      <c r="J33" s="234">
        <v>10</v>
      </c>
      <c r="K33" s="234">
        <v>10</v>
      </c>
      <c r="L33" s="234">
        <v>9</v>
      </c>
      <c r="M33" s="234">
        <v>2</v>
      </c>
      <c r="N33" s="234">
        <v>22</v>
      </c>
      <c r="O33" s="234">
        <v>7</v>
      </c>
      <c r="P33" s="234">
        <v>18</v>
      </c>
      <c r="Q33" s="234">
        <v>6</v>
      </c>
      <c r="R33" s="234">
        <v>18</v>
      </c>
      <c r="S33" s="234">
        <v>6</v>
      </c>
      <c r="T33" s="234">
        <v>7</v>
      </c>
      <c r="U33" s="234">
        <v>22</v>
      </c>
      <c r="V33" s="235">
        <v>0.45</v>
      </c>
      <c r="W33" s="235">
        <v>0.31</v>
      </c>
      <c r="X33" s="235">
        <v>1.04</v>
      </c>
      <c r="Y33" s="144">
        <f t="shared" si="0"/>
        <v>0.87007874015748032</v>
      </c>
      <c r="Z33" s="144">
        <f t="shared" si="1"/>
        <v>0.79861111111111116</v>
      </c>
      <c r="AA33" s="144">
        <f t="shared" si="2"/>
        <v>0.96363636363636362</v>
      </c>
      <c r="AB33" s="164">
        <f t="shared" si="3"/>
        <v>52</v>
      </c>
      <c r="AC33" s="164">
        <f t="shared" si="4"/>
        <v>106.08</v>
      </c>
      <c r="AD33" s="164">
        <f t="shared" si="5"/>
        <v>160.16</v>
      </c>
      <c r="AE33" s="207">
        <f t="shared" si="6"/>
        <v>6264</v>
      </c>
      <c r="AF33" s="207">
        <f t="shared" si="7"/>
        <v>14400</v>
      </c>
      <c r="AI33" s="28"/>
      <c r="AJ33" s="28"/>
    </row>
    <row r="34" spans="1:42" x14ac:dyDescent="0.3">
      <c r="A34" s="200">
        <f t="shared" si="8"/>
        <v>31</v>
      </c>
      <c r="B34" s="283">
        <f>1*SUBTOTAL(4,A$4:A34)</f>
        <v>31</v>
      </c>
      <c r="C34" s="6" t="str">
        <f>(Mitglieder!C33)</f>
        <v>SCaRaMaNGa</v>
      </c>
      <c r="D34" s="147">
        <v>1</v>
      </c>
      <c r="E34" s="269">
        <v>22</v>
      </c>
      <c r="F34" s="234">
        <v>22</v>
      </c>
      <c r="G34" s="234">
        <v>21</v>
      </c>
      <c r="H34" s="234">
        <v>20</v>
      </c>
      <c r="I34" s="234">
        <v>17</v>
      </c>
      <c r="J34" s="234">
        <v>13</v>
      </c>
      <c r="K34" s="234">
        <v>12</v>
      </c>
      <c r="L34" s="234">
        <v>9</v>
      </c>
      <c r="M34" s="234">
        <v>8</v>
      </c>
      <c r="N34" s="234">
        <v>22</v>
      </c>
      <c r="O34" s="234">
        <v>7</v>
      </c>
      <c r="P34" s="234">
        <v>22</v>
      </c>
      <c r="Q34" s="234">
        <v>6</v>
      </c>
      <c r="R34" s="234">
        <v>18</v>
      </c>
      <c r="S34" s="234">
        <v>6</v>
      </c>
      <c r="T34" s="234">
        <v>7</v>
      </c>
      <c r="U34" s="234">
        <v>22</v>
      </c>
      <c r="V34" s="235">
        <v>0.44</v>
      </c>
      <c r="W34" s="235">
        <v>0.48</v>
      </c>
      <c r="X34" s="235">
        <v>0.76</v>
      </c>
      <c r="Y34" s="144">
        <f t="shared" si="0"/>
        <v>1</v>
      </c>
      <c r="Z34" s="144">
        <f t="shared" si="1"/>
        <v>1</v>
      </c>
      <c r="AA34" s="144">
        <f t="shared" si="2"/>
        <v>1</v>
      </c>
      <c r="AB34" s="164">
        <f t="shared" si="3"/>
        <v>52</v>
      </c>
      <c r="AC34" s="164">
        <f t="shared" si="4"/>
        <v>91.52000000000001</v>
      </c>
      <c r="AD34" s="164">
        <f t="shared" si="5"/>
        <v>131.04000000000002</v>
      </c>
      <c r="AE34" s="207">
        <f t="shared" si="6"/>
        <v>6264</v>
      </c>
      <c r="AF34" s="207">
        <f t="shared" si="7"/>
        <v>14400</v>
      </c>
      <c r="AI34" s="28"/>
      <c r="AJ34" s="28"/>
    </row>
    <row r="35" spans="1:42" x14ac:dyDescent="0.3">
      <c r="A35" s="200">
        <f t="shared" si="8"/>
        <v>32</v>
      </c>
      <c r="B35" s="283">
        <f>1*SUBTOTAL(4,A$4:A35)</f>
        <v>32</v>
      </c>
      <c r="C35" s="6" t="str">
        <f>(Mitglieder!C34)</f>
        <v>Sepp</v>
      </c>
      <c r="D35" s="147">
        <v>1</v>
      </c>
      <c r="E35" s="234">
        <v>22</v>
      </c>
      <c r="F35" s="234">
        <v>22</v>
      </c>
      <c r="G35" s="234">
        <v>21</v>
      </c>
      <c r="H35" s="234">
        <v>20</v>
      </c>
      <c r="I35" s="234">
        <v>17</v>
      </c>
      <c r="J35" s="234">
        <v>13</v>
      </c>
      <c r="K35" s="234">
        <v>12</v>
      </c>
      <c r="L35" s="234">
        <v>9</v>
      </c>
      <c r="M35" s="234">
        <v>7</v>
      </c>
      <c r="N35" s="234">
        <v>22</v>
      </c>
      <c r="O35" s="234">
        <v>7</v>
      </c>
      <c r="P35" s="234">
        <v>22</v>
      </c>
      <c r="Q35" s="234">
        <v>6</v>
      </c>
      <c r="R35" s="234">
        <v>18</v>
      </c>
      <c r="S35" s="234">
        <v>6</v>
      </c>
      <c r="T35" s="234">
        <v>7</v>
      </c>
      <c r="U35" s="234">
        <v>22</v>
      </c>
      <c r="V35" s="235">
        <v>0.66</v>
      </c>
      <c r="W35" s="235">
        <v>0</v>
      </c>
      <c r="X35" s="235">
        <v>1.25</v>
      </c>
      <c r="Y35" s="144">
        <f t="shared" si="0"/>
        <v>0.99606299212598426</v>
      </c>
      <c r="Z35" s="144">
        <f t="shared" si="1"/>
        <v>0.99305555555555558</v>
      </c>
      <c r="AA35" s="144">
        <f t="shared" si="2"/>
        <v>1</v>
      </c>
      <c r="AB35" s="164">
        <f t="shared" si="3"/>
        <v>52</v>
      </c>
      <c r="AC35" s="164">
        <f t="shared" si="4"/>
        <v>117</v>
      </c>
      <c r="AD35" s="164">
        <f t="shared" si="5"/>
        <v>182</v>
      </c>
      <c r="AE35" s="207">
        <f t="shared" si="6"/>
        <v>6264</v>
      </c>
      <c r="AF35" s="207">
        <f t="shared" si="7"/>
        <v>14400</v>
      </c>
      <c r="AI35" s="28"/>
      <c r="AJ35" s="28"/>
    </row>
    <row r="36" spans="1:42" x14ac:dyDescent="0.3">
      <c r="A36" s="200">
        <f t="shared" si="8"/>
        <v>33</v>
      </c>
      <c r="B36" s="283">
        <f>1*SUBTOTAL(4,A$4:A36)</f>
        <v>33</v>
      </c>
      <c r="C36" s="251" t="str">
        <f>(Mitglieder!C35)</f>
        <v>sir neie</v>
      </c>
      <c r="D36" s="147">
        <v>1</v>
      </c>
      <c r="E36" s="234">
        <v>22</v>
      </c>
      <c r="F36" s="234">
        <v>22</v>
      </c>
      <c r="G36" s="234">
        <v>21</v>
      </c>
      <c r="H36" s="234">
        <v>20</v>
      </c>
      <c r="I36" s="234">
        <v>17</v>
      </c>
      <c r="J36" s="234">
        <v>13</v>
      </c>
      <c r="K36" s="234">
        <v>12</v>
      </c>
      <c r="L36" s="234">
        <v>9</v>
      </c>
      <c r="M36" s="234">
        <v>8</v>
      </c>
      <c r="N36" s="234">
        <v>22</v>
      </c>
      <c r="O36" s="234">
        <v>7</v>
      </c>
      <c r="P36" s="234">
        <v>22</v>
      </c>
      <c r="Q36" s="234">
        <v>6</v>
      </c>
      <c r="R36" s="234">
        <v>18</v>
      </c>
      <c r="S36" s="234">
        <v>6</v>
      </c>
      <c r="T36" s="234">
        <v>7</v>
      </c>
      <c r="U36" s="234">
        <v>22</v>
      </c>
      <c r="V36" s="235">
        <v>0.56999999999999995</v>
      </c>
      <c r="W36" s="235">
        <v>0.3</v>
      </c>
      <c r="X36" s="235">
        <v>1.1000000000000001</v>
      </c>
      <c r="Y36" s="144">
        <f t="shared" ref="Y36:Y67" si="9">SUM(E36:U36)/(SUM($E$2:$U$2))</f>
        <v>1</v>
      </c>
      <c r="Z36" s="144">
        <f t="shared" ref="Z36:Z67" si="10">SUM(E36:M36)/(SUM($E$2:$M$2))</f>
        <v>1</v>
      </c>
      <c r="AA36" s="144">
        <f t="shared" ref="AA36:AA67" si="11">SUM(N36:U36)/(SUM($N$2:$U$2))</f>
        <v>1</v>
      </c>
      <c r="AB36" s="164">
        <f t="shared" ref="AB36:AB67" si="12">VLOOKUP(U36,$AK$4:$AL$26,2,0)</f>
        <v>52</v>
      </c>
      <c r="AC36" s="164">
        <f t="shared" ref="AC36:AC67" si="13">VLOOKUP(U36,$AK$4:$AL$26,2,0)*X36+VLOOKUP(U36,$AK$4:$AL$26,2,0)</f>
        <v>109.2</v>
      </c>
      <c r="AD36" s="164">
        <f t="shared" ref="AD36:AD67" si="14">VLOOKUP(U36,$AK$4:$AL$26,2,0)*(X36*2)+VLOOKUP(U36,$AK$4:$AL$26,2,0)</f>
        <v>166.4</v>
      </c>
      <c r="AE36" s="207">
        <f t="shared" ref="AE36:AE67" si="15">VLOOKUP(N36,$AM$4:$AN$26,2,0)</f>
        <v>6264</v>
      </c>
      <c r="AF36" s="207">
        <f t="shared" ref="AF36:AF67" si="16">VLOOKUP(R36,$AO$4:$AP$22,2,0)</f>
        <v>14400</v>
      </c>
      <c r="AI36" s="28"/>
      <c r="AJ36" s="28"/>
    </row>
    <row r="37" spans="1:42" x14ac:dyDescent="0.3">
      <c r="A37" s="200">
        <f t="shared" si="8"/>
        <v>34</v>
      </c>
      <c r="B37" s="283">
        <f>1*SUBTOTAL(4,A$4:A37)</f>
        <v>34</v>
      </c>
      <c r="C37" s="6" t="str">
        <f>(Mitglieder!C36)</f>
        <v>Skykai</v>
      </c>
      <c r="D37" s="148">
        <v>2</v>
      </c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5"/>
      <c r="W37" s="235"/>
      <c r="X37" s="235"/>
      <c r="Y37" s="144">
        <f t="shared" si="9"/>
        <v>0</v>
      </c>
      <c r="Z37" s="144">
        <f t="shared" si="10"/>
        <v>0</v>
      </c>
      <c r="AA37" s="144">
        <f t="shared" si="11"/>
        <v>0</v>
      </c>
      <c r="AB37" s="164">
        <f t="shared" si="12"/>
        <v>0</v>
      </c>
      <c r="AC37" s="164">
        <f t="shared" si="13"/>
        <v>0</v>
      </c>
      <c r="AD37" s="164">
        <f t="shared" si="14"/>
        <v>0</v>
      </c>
      <c r="AE37" s="207">
        <f t="shared" si="15"/>
        <v>0</v>
      </c>
      <c r="AF37" s="207">
        <f t="shared" si="16"/>
        <v>0</v>
      </c>
      <c r="AI37" s="28"/>
      <c r="AJ37" s="28"/>
    </row>
    <row r="38" spans="1:42" x14ac:dyDescent="0.3">
      <c r="A38" s="200">
        <f t="shared" si="8"/>
        <v>35</v>
      </c>
      <c r="B38" s="283">
        <f>1*SUBTOTAL(4,A$4:A38)</f>
        <v>35</v>
      </c>
      <c r="C38" s="6" t="str">
        <f>(Mitglieder!C37)</f>
        <v>SolutHugo</v>
      </c>
      <c r="D38" s="147">
        <v>1</v>
      </c>
      <c r="E38" s="198">
        <v>22</v>
      </c>
      <c r="F38" s="234">
        <v>22</v>
      </c>
      <c r="G38" s="234">
        <v>21</v>
      </c>
      <c r="H38" s="234">
        <v>20</v>
      </c>
      <c r="I38" s="234">
        <v>17</v>
      </c>
      <c r="J38" s="234">
        <v>13</v>
      </c>
      <c r="K38" s="234">
        <v>12</v>
      </c>
      <c r="L38" s="234">
        <v>9</v>
      </c>
      <c r="M38" s="234">
        <v>8</v>
      </c>
      <c r="N38" s="234">
        <v>22</v>
      </c>
      <c r="O38" s="234">
        <v>7</v>
      </c>
      <c r="P38" s="234">
        <v>22</v>
      </c>
      <c r="Q38" s="234">
        <v>6</v>
      </c>
      <c r="R38" s="234">
        <v>18</v>
      </c>
      <c r="S38" s="234">
        <v>6</v>
      </c>
      <c r="T38" s="234">
        <v>7</v>
      </c>
      <c r="U38" s="234">
        <v>22</v>
      </c>
      <c r="V38" s="235">
        <v>0.57999999999999996</v>
      </c>
      <c r="W38" s="235">
        <v>0.35</v>
      </c>
      <c r="X38" s="235">
        <v>0.81</v>
      </c>
      <c r="Y38" s="144">
        <f t="shared" si="9"/>
        <v>1</v>
      </c>
      <c r="Z38" s="144">
        <f t="shared" si="10"/>
        <v>1</v>
      </c>
      <c r="AA38" s="144">
        <f t="shared" si="11"/>
        <v>1</v>
      </c>
      <c r="AB38" s="164">
        <f t="shared" si="12"/>
        <v>52</v>
      </c>
      <c r="AC38" s="164">
        <f t="shared" si="13"/>
        <v>94.12</v>
      </c>
      <c r="AD38" s="164">
        <f t="shared" si="14"/>
        <v>136.24</v>
      </c>
      <c r="AE38" s="207">
        <f t="shared" si="15"/>
        <v>6264</v>
      </c>
      <c r="AF38" s="207">
        <f t="shared" si="16"/>
        <v>14400</v>
      </c>
      <c r="AI38" s="28"/>
      <c r="AJ38" s="28"/>
    </row>
    <row r="39" spans="1:42" x14ac:dyDescent="0.3">
      <c r="A39" s="200">
        <f t="shared" si="8"/>
        <v>36</v>
      </c>
      <c r="B39" s="283">
        <f>1*SUBTOTAL(4,A$4:A39)</f>
        <v>36</v>
      </c>
      <c r="C39" s="6" t="str">
        <f>(Mitglieder!C38)</f>
        <v>Sparta</v>
      </c>
      <c r="D39" s="147">
        <v>1</v>
      </c>
      <c r="E39" s="234">
        <v>15</v>
      </c>
      <c r="F39" s="234">
        <v>18</v>
      </c>
      <c r="G39" s="234">
        <v>20</v>
      </c>
      <c r="H39" s="234">
        <v>18</v>
      </c>
      <c r="I39" s="234">
        <v>12</v>
      </c>
      <c r="J39" s="234">
        <v>5</v>
      </c>
      <c r="K39" s="234">
        <v>1</v>
      </c>
      <c r="L39" s="234">
        <v>2</v>
      </c>
      <c r="M39" s="234">
        <v>2</v>
      </c>
      <c r="N39" s="234">
        <v>20</v>
      </c>
      <c r="O39" s="234">
        <v>6</v>
      </c>
      <c r="P39" s="234">
        <v>16</v>
      </c>
      <c r="Q39" s="234">
        <v>6</v>
      </c>
      <c r="R39" s="234">
        <v>16</v>
      </c>
      <c r="S39" s="234">
        <v>5</v>
      </c>
      <c r="T39" s="234">
        <v>1</v>
      </c>
      <c r="U39" s="234">
        <v>20</v>
      </c>
      <c r="V39" s="235">
        <v>0.52</v>
      </c>
      <c r="W39" s="235">
        <v>0.3</v>
      </c>
      <c r="X39" s="235">
        <v>0.84</v>
      </c>
      <c r="Y39" s="144">
        <f t="shared" si="9"/>
        <v>0.72047244094488194</v>
      </c>
      <c r="Z39" s="144">
        <f t="shared" si="10"/>
        <v>0.64583333333333337</v>
      </c>
      <c r="AA39" s="144">
        <f t="shared" si="11"/>
        <v>0.81818181818181823</v>
      </c>
      <c r="AB39" s="164">
        <f t="shared" si="12"/>
        <v>50</v>
      </c>
      <c r="AC39" s="164">
        <f t="shared" si="13"/>
        <v>92</v>
      </c>
      <c r="AD39" s="164">
        <f t="shared" si="14"/>
        <v>134</v>
      </c>
      <c r="AE39" s="207">
        <f t="shared" si="15"/>
        <v>5084</v>
      </c>
      <c r="AF39" s="207">
        <f t="shared" si="16"/>
        <v>11910</v>
      </c>
      <c r="AI39" s="28"/>
      <c r="AJ39" s="28"/>
      <c r="AK39" s="28"/>
      <c r="AL39" s="28"/>
      <c r="AM39" s="28"/>
      <c r="AN39" s="28"/>
      <c r="AO39" s="28"/>
      <c r="AP39" s="28"/>
    </row>
    <row r="40" spans="1:42" x14ac:dyDescent="0.3">
      <c r="A40" s="200">
        <f t="shared" si="8"/>
        <v>37</v>
      </c>
      <c r="B40" s="283">
        <f>1*SUBTOTAL(4,A$4:A40)</f>
        <v>37</v>
      </c>
      <c r="C40" s="6" t="str">
        <f>(Mitglieder!C39)</f>
        <v>Steve</v>
      </c>
      <c r="D40" s="147">
        <v>1</v>
      </c>
      <c r="E40" s="234">
        <v>21</v>
      </c>
      <c r="F40" s="234">
        <v>22</v>
      </c>
      <c r="G40" s="234">
        <v>21</v>
      </c>
      <c r="H40" s="234">
        <v>20</v>
      </c>
      <c r="I40" s="234">
        <v>5</v>
      </c>
      <c r="J40" s="234">
        <v>1</v>
      </c>
      <c r="K40" s="234">
        <v>12</v>
      </c>
      <c r="L40" s="234">
        <v>9</v>
      </c>
      <c r="M40" s="234">
        <v>2</v>
      </c>
      <c r="N40" s="234">
        <v>22</v>
      </c>
      <c r="O40" s="234">
        <v>7</v>
      </c>
      <c r="P40" s="234">
        <v>22</v>
      </c>
      <c r="Q40" s="234">
        <v>6</v>
      </c>
      <c r="R40" s="234">
        <v>18</v>
      </c>
      <c r="S40" s="234">
        <v>6</v>
      </c>
      <c r="T40" s="234">
        <v>7</v>
      </c>
      <c r="U40" s="234">
        <v>22</v>
      </c>
      <c r="V40" s="235">
        <v>0.57999999999999996</v>
      </c>
      <c r="W40" s="235">
        <v>0.32</v>
      </c>
      <c r="X40" s="235">
        <v>1.06</v>
      </c>
      <c r="Y40" s="144">
        <f t="shared" si="9"/>
        <v>0.87795275590551181</v>
      </c>
      <c r="Z40" s="144">
        <f t="shared" si="10"/>
        <v>0.78472222222222221</v>
      </c>
      <c r="AA40" s="144">
        <f t="shared" si="11"/>
        <v>1</v>
      </c>
      <c r="AB40" s="164">
        <f t="shared" si="12"/>
        <v>52</v>
      </c>
      <c r="AC40" s="164">
        <f t="shared" si="13"/>
        <v>107.12</v>
      </c>
      <c r="AD40" s="164">
        <f t="shared" si="14"/>
        <v>162.24</v>
      </c>
      <c r="AE40" s="207">
        <f t="shared" si="15"/>
        <v>6264</v>
      </c>
      <c r="AF40" s="207">
        <f t="shared" si="16"/>
        <v>14400</v>
      </c>
      <c r="AI40" s="28"/>
      <c r="AJ40" s="28"/>
      <c r="AK40" s="28"/>
      <c r="AL40" s="28"/>
      <c r="AM40" s="28"/>
      <c r="AN40" s="28"/>
      <c r="AO40" s="28"/>
      <c r="AP40" s="28"/>
    </row>
    <row r="41" spans="1:42" x14ac:dyDescent="0.3">
      <c r="A41" s="200">
        <f t="shared" si="8"/>
        <v>38</v>
      </c>
      <c r="B41" s="283">
        <f>1*SUBTOTAL(4,A$4:A41)</f>
        <v>38</v>
      </c>
      <c r="C41" s="251" t="str">
        <f>(Mitglieder!C40)</f>
        <v>T.B.BuccanneerS</v>
      </c>
      <c r="D41" s="147">
        <v>1</v>
      </c>
      <c r="E41" s="198">
        <v>22</v>
      </c>
      <c r="F41" s="234">
        <v>22</v>
      </c>
      <c r="G41" s="234">
        <v>21</v>
      </c>
      <c r="H41" s="234">
        <v>20</v>
      </c>
      <c r="I41" s="234">
        <v>17</v>
      </c>
      <c r="J41" s="234">
        <v>13</v>
      </c>
      <c r="K41" s="234">
        <v>2</v>
      </c>
      <c r="L41" s="234">
        <v>9</v>
      </c>
      <c r="M41" s="234">
        <v>2</v>
      </c>
      <c r="N41" s="234">
        <v>22</v>
      </c>
      <c r="O41" s="234">
        <v>7</v>
      </c>
      <c r="P41" s="234">
        <v>22</v>
      </c>
      <c r="Q41" s="234">
        <v>6</v>
      </c>
      <c r="R41" s="234">
        <v>18</v>
      </c>
      <c r="S41" s="234">
        <v>6</v>
      </c>
      <c r="T41" s="234">
        <v>7</v>
      </c>
      <c r="U41" s="234">
        <v>22</v>
      </c>
      <c r="V41" s="235">
        <v>0.56999999999999995</v>
      </c>
      <c r="W41" s="235">
        <v>0.35</v>
      </c>
      <c r="X41" s="235">
        <v>0.92</v>
      </c>
      <c r="Y41" s="144">
        <f t="shared" si="9"/>
        <v>0.93700787401574803</v>
      </c>
      <c r="Z41" s="144">
        <f t="shared" si="10"/>
        <v>0.88888888888888884</v>
      </c>
      <c r="AA41" s="144">
        <f t="shared" si="11"/>
        <v>1</v>
      </c>
      <c r="AB41" s="164">
        <f t="shared" si="12"/>
        <v>52</v>
      </c>
      <c r="AC41" s="164">
        <f t="shared" si="13"/>
        <v>99.84</v>
      </c>
      <c r="AD41" s="164">
        <f t="shared" si="14"/>
        <v>147.68</v>
      </c>
      <c r="AE41" s="207">
        <f t="shared" si="15"/>
        <v>6264</v>
      </c>
      <c r="AF41" s="207">
        <f t="shared" si="16"/>
        <v>14400</v>
      </c>
      <c r="AI41" s="28"/>
      <c r="AJ41" s="28"/>
      <c r="AK41" s="28"/>
      <c r="AL41" s="28"/>
      <c r="AM41" s="28"/>
      <c r="AN41" s="28"/>
      <c r="AO41" s="28"/>
      <c r="AP41" s="28"/>
    </row>
    <row r="42" spans="1:42" x14ac:dyDescent="0.3">
      <c r="A42" s="200">
        <f t="shared" si="8"/>
        <v>39</v>
      </c>
      <c r="B42" s="283">
        <f>1*SUBTOTAL(4,A$4:A42)</f>
        <v>39</v>
      </c>
      <c r="C42" s="251" t="str">
        <f>(Mitglieder!C41)</f>
        <v>TIGER!C13</v>
      </c>
      <c r="D42" s="147">
        <v>1</v>
      </c>
      <c r="E42" s="234">
        <v>22</v>
      </c>
      <c r="F42" s="234">
        <v>22</v>
      </c>
      <c r="G42" s="234">
        <v>21</v>
      </c>
      <c r="H42" s="234">
        <v>20</v>
      </c>
      <c r="I42" s="234">
        <v>17</v>
      </c>
      <c r="J42" s="234">
        <v>13</v>
      </c>
      <c r="K42" s="234">
        <v>12</v>
      </c>
      <c r="L42" s="234">
        <v>9</v>
      </c>
      <c r="M42" s="234">
        <v>8</v>
      </c>
      <c r="N42" s="234">
        <v>22</v>
      </c>
      <c r="O42" s="234">
        <v>7</v>
      </c>
      <c r="P42" s="234">
        <v>22</v>
      </c>
      <c r="Q42" s="234">
        <v>6</v>
      </c>
      <c r="R42" s="234">
        <v>18</v>
      </c>
      <c r="S42" s="234">
        <v>6</v>
      </c>
      <c r="T42" s="234">
        <v>7</v>
      </c>
      <c r="U42" s="234">
        <v>22</v>
      </c>
      <c r="V42" s="235">
        <v>0.42</v>
      </c>
      <c r="W42" s="235">
        <v>0.32</v>
      </c>
      <c r="X42" s="235">
        <v>1.26</v>
      </c>
      <c r="Y42" s="144">
        <f t="shared" si="9"/>
        <v>1</v>
      </c>
      <c r="Z42" s="144">
        <f t="shared" si="10"/>
        <v>1</v>
      </c>
      <c r="AA42" s="144">
        <f t="shared" si="11"/>
        <v>1</v>
      </c>
      <c r="AB42" s="164">
        <f t="shared" si="12"/>
        <v>52</v>
      </c>
      <c r="AC42" s="164">
        <f t="shared" si="13"/>
        <v>117.52</v>
      </c>
      <c r="AD42" s="164">
        <f t="shared" si="14"/>
        <v>183.04</v>
      </c>
      <c r="AE42" s="207">
        <f t="shared" si="15"/>
        <v>6264</v>
      </c>
      <c r="AF42" s="207">
        <f t="shared" si="16"/>
        <v>14400</v>
      </c>
      <c r="AI42" s="28"/>
      <c r="AJ42" s="28"/>
      <c r="AK42" s="28"/>
      <c r="AL42" s="28"/>
      <c r="AM42" s="28"/>
      <c r="AN42" s="28"/>
      <c r="AO42" s="28"/>
      <c r="AP42" s="28"/>
    </row>
    <row r="43" spans="1:42" x14ac:dyDescent="0.3">
      <c r="A43" s="200">
        <f t="shared" si="8"/>
        <v>40</v>
      </c>
      <c r="B43" s="283">
        <f>1*SUBTOTAL(4,A$4:A43)</f>
        <v>40</v>
      </c>
      <c r="C43" s="6" t="str">
        <f>(Mitglieder!C42)</f>
        <v>Tobsen</v>
      </c>
      <c r="D43" s="147">
        <v>1</v>
      </c>
      <c r="E43" s="234">
        <v>22</v>
      </c>
      <c r="F43" s="234">
        <v>22</v>
      </c>
      <c r="G43" s="234">
        <v>21</v>
      </c>
      <c r="H43" s="234">
        <v>20</v>
      </c>
      <c r="I43" s="234">
        <v>17</v>
      </c>
      <c r="J43" s="234">
        <v>13</v>
      </c>
      <c r="K43" s="234">
        <v>12</v>
      </c>
      <c r="L43" s="234">
        <v>9</v>
      </c>
      <c r="M43" s="234">
        <v>8</v>
      </c>
      <c r="N43" s="234">
        <v>22</v>
      </c>
      <c r="O43" s="234">
        <v>7</v>
      </c>
      <c r="P43" s="234">
        <v>22</v>
      </c>
      <c r="Q43" s="234">
        <v>6</v>
      </c>
      <c r="R43" s="234">
        <v>18</v>
      </c>
      <c r="S43" s="234">
        <v>6</v>
      </c>
      <c r="T43" s="234">
        <v>7</v>
      </c>
      <c r="U43" s="234">
        <v>22</v>
      </c>
      <c r="V43" s="235">
        <v>0.71</v>
      </c>
      <c r="W43" s="235">
        <v>0.35</v>
      </c>
      <c r="X43" s="235">
        <v>1.1000000000000001</v>
      </c>
      <c r="Y43" s="144">
        <f t="shared" si="9"/>
        <v>1</v>
      </c>
      <c r="Z43" s="144">
        <f t="shared" si="10"/>
        <v>1</v>
      </c>
      <c r="AA43" s="144">
        <f t="shared" si="11"/>
        <v>1</v>
      </c>
      <c r="AB43" s="164">
        <f t="shared" si="12"/>
        <v>52</v>
      </c>
      <c r="AC43" s="164">
        <f t="shared" si="13"/>
        <v>109.2</v>
      </c>
      <c r="AD43" s="164">
        <f t="shared" si="14"/>
        <v>166.4</v>
      </c>
      <c r="AE43" s="207">
        <f t="shared" si="15"/>
        <v>6264</v>
      </c>
      <c r="AF43" s="207">
        <f t="shared" si="16"/>
        <v>14400</v>
      </c>
      <c r="AI43" s="28"/>
      <c r="AJ43" s="28"/>
      <c r="AK43" s="28"/>
      <c r="AL43" s="28"/>
      <c r="AM43" s="28"/>
      <c r="AN43" s="28"/>
      <c r="AO43" s="28"/>
      <c r="AP43" s="28"/>
    </row>
    <row r="44" spans="1:42" x14ac:dyDescent="0.3">
      <c r="A44" s="200">
        <f t="shared" si="8"/>
        <v>41</v>
      </c>
      <c r="B44" s="283">
        <f>1*SUBTOTAL(4,A$4:A44)</f>
        <v>41</v>
      </c>
      <c r="C44" s="6" t="str">
        <f>(Mitglieder!C43)</f>
        <v>TOMMY F.</v>
      </c>
      <c r="D44" s="147">
        <v>1</v>
      </c>
      <c r="E44" s="269">
        <v>22</v>
      </c>
      <c r="F44" s="234">
        <v>22</v>
      </c>
      <c r="G44" s="234">
        <v>21</v>
      </c>
      <c r="H44" s="234">
        <v>20</v>
      </c>
      <c r="I44" s="234">
        <v>17</v>
      </c>
      <c r="J44" s="234">
        <v>13</v>
      </c>
      <c r="K44" s="234">
        <v>12</v>
      </c>
      <c r="L44" s="234">
        <v>9</v>
      </c>
      <c r="M44" s="234">
        <v>8</v>
      </c>
      <c r="N44" s="234">
        <v>22</v>
      </c>
      <c r="O44" s="234">
        <v>7</v>
      </c>
      <c r="P44" s="234">
        <v>22</v>
      </c>
      <c r="Q44" s="234">
        <v>6</v>
      </c>
      <c r="R44" s="234">
        <v>18</v>
      </c>
      <c r="S44" s="234">
        <v>6</v>
      </c>
      <c r="T44" s="234">
        <v>7</v>
      </c>
      <c r="U44" s="234">
        <v>22</v>
      </c>
      <c r="V44" s="235">
        <v>0.71</v>
      </c>
      <c r="W44" s="235">
        <v>0.25</v>
      </c>
      <c r="X44" s="235">
        <v>1.1000000000000001</v>
      </c>
      <c r="Y44" s="144">
        <f t="shared" si="9"/>
        <v>1</v>
      </c>
      <c r="Z44" s="144">
        <f t="shared" si="10"/>
        <v>1</v>
      </c>
      <c r="AA44" s="144">
        <f t="shared" si="11"/>
        <v>1</v>
      </c>
      <c r="AB44" s="164">
        <f t="shared" si="12"/>
        <v>52</v>
      </c>
      <c r="AC44" s="164">
        <f t="shared" si="13"/>
        <v>109.2</v>
      </c>
      <c r="AD44" s="164">
        <f t="shared" si="14"/>
        <v>166.4</v>
      </c>
      <c r="AE44" s="207">
        <f t="shared" si="15"/>
        <v>6264</v>
      </c>
      <c r="AF44" s="207">
        <f t="shared" si="16"/>
        <v>14400</v>
      </c>
      <c r="AI44" s="28"/>
      <c r="AJ44" s="28"/>
      <c r="AK44" s="28"/>
      <c r="AL44" s="28"/>
      <c r="AM44" s="28"/>
      <c r="AN44" s="28"/>
      <c r="AO44" s="28"/>
      <c r="AP44" s="28"/>
    </row>
    <row r="45" spans="1:42" x14ac:dyDescent="0.3">
      <c r="A45" s="200">
        <f t="shared" si="8"/>
        <v>42</v>
      </c>
      <c r="B45" s="283">
        <f>1*SUBTOTAL(4,A$4:A45)</f>
        <v>42</v>
      </c>
      <c r="C45" s="6" t="str">
        <f>(Mitglieder!C44)</f>
        <v>Torch</v>
      </c>
      <c r="D45" s="147">
        <v>1</v>
      </c>
      <c r="E45" s="198">
        <v>22</v>
      </c>
      <c r="F45" s="234">
        <v>22</v>
      </c>
      <c r="G45" s="234">
        <v>21</v>
      </c>
      <c r="H45" s="234">
        <v>20</v>
      </c>
      <c r="I45" s="234">
        <v>17</v>
      </c>
      <c r="J45" s="234">
        <v>13</v>
      </c>
      <c r="K45" s="234">
        <v>12</v>
      </c>
      <c r="L45" s="234">
        <v>9</v>
      </c>
      <c r="M45" s="234">
        <v>8</v>
      </c>
      <c r="N45" s="234">
        <v>22</v>
      </c>
      <c r="O45" s="234">
        <v>7</v>
      </c>
      <c r="P45" s="234">
        <v>22</v>
      </c>
      <c r="Q45" s="234">
        <v>6</v>
      </c>
      <c r="R45" s="234">
        <v>18</v>
      </c>
      <c r="S45" s="234">
        <v>6</v>
      </c>
      <c r="T45" s="234">
        <v>7</v>
      </c>
      <c r="U45" s="234">
        <v>22</v>
      </c>
      <c r="V45" s="235">
        <v>0.43</v>
      </c>
      <c r="W45" s="235">
        <v>0.33</v>
      </c>
      <c r="X45" s="235">
        <v>1.08</v>
      </c>
      <c r="Y45" s="144">
        <f t="shared" si="9"/>
        <v>1</v>
      </c>
      <c r="Z45" s="144">
        <f t="shared" si="10"/>
        <v>1</v>
      </c>
      <c r="AA45" s="144">
        <f t="shared" si="11"/>
        <v>1</v>
      </c>
      <c r="AB45" s="164">
        <f t="shared" si="12"/>
        <v>52</v>
      </c>
      <c r="AC45" s="164">
        <f t="shared" si="13"/>
        <v>108.16</v>
      </c>
      <c r="AD45" s="164">
        <f t="shared" si="14"/>
        <v>164.32</v>
      </c>
      <c r="AE45" s="207">
        <f t="shared" si="15"/>
        <v>6264</v>
      </c>
      <c r="AF45" s="207">
        <f t="shared" si="16"/>
        <v>14400</v>
      </c>
      <c r="AI45" s="28"/>
      <c r="AJ45" s="28"/>
      <c r="AK45" s="28"/>
      <c r="AL45" s="28"/>
      <c r="AM45" s="28"/>
      <c r="AN45" s="28"/>
      <c r="AO45" s="28"/>
      <c r="AP45" s="28"/>
    </row>
    <row r="46" spans="1:42" x14ac:dyDescent="0.3">
      <c r="A46" s="200">
        <f t="shared" si="8"/>
        <v>43</v>
      </c>
      <c r="B46" s="283">
        <f>1*SUBTOTAL(4,A$4:A46)</f>
        <v>43</v>
      </c>
      <c r="C46" s="6" t="str">
        <f>(Mitglieder!C45)</f>
        <v>tremas</v>
      </c>
      <c r="D46" s="147">
        <v>1</v>
      </c>
      <c r="E46" s="198">
        <v>22</v>
      </c>
      <c r="F46" s="234">
        <v>22</v>
      </c>
      <c r="G46" s="234">
        <v>21</v>
      </c>
      <c r="H46" s="234">
        <v>20</v>
      </c>
      <c r="I46" s="234">
        <v>17</v>
      </c>
      <c r="J46" s="234">
        <v>13</v>
      </c>
      <c r="K46" s="234">
        <v>12</v>
      </c>
      <c r="L46" s="234">
        <v>9</v>
      </c>
      <c r="M46" s="234">
        <v>8</v>
      </c>
      <c r="N46" s="234">
        <v>22</v>
      </c>
      <c r="O46" s="234">
        <v>7</v>
      </c>
      <c r="P46" s="234">
        <v>22</v>
      </c>
      <c r="Q46" s="234">
        <v>6</v>
      </c>
      <c r="R46" s="234">
        <v>18</v>
      </c>
      <c r="S46" s="234">
        <v>6</v>
      </c>
      <c r="T46" s="234">
        <v>7</v>
      </c>
      <c r="U46" s="234">
        <v>22</v>
      </c>
      <c r="V46" s="235">
        <v>0.56999999999999995</v>
      </c>
      <c r="W46" s="235">
        <v>0.35</v>
      </c>
      <c r="X46" s="235">
        <v>1.1000000000000001</v>
      </c>
      <c r="Y46" s="144">
        <f t="shared" si="9"/>
        <v>1</v>
      </c>
      <c r="Z46" s="144">
        <f t="shared" si="10"/>
        <v>1</v>
      </c>
      <c r="AA46" s="144">
        <f t="shared" si="11"/>
        <v>1</v>
      </c>
      <c r="AB46" s="164">
        <f t="shared" si="12"/>
        <v>52</v>
      </c>
      <c r="AC46" s="164">
        <f t="shared" si="13"/>
        <v>109.2</v>
      </c>
      <c r="AD46" s="164">
        <f t="shared" si="14"/>
        <v>166.4</v>
      </c>
      <c r="AE46" s="207">
        <f t="shared" si="15"/>
        <v>6264</v>
      </c>
      <c r="AF46" s="207">
        <f t="shared" si="16"/>
        <v>14400</v>
      </c>
      <c r="AI46" s="28"/>
      <c r="AJ46" s="28"/>
      <c r="AK46" s="28"/>
      <c r="AL46" s="28"/>
      <c r="AM46" s="28"/>
      <c r="AN46" s="28"/>
      <c r="AO46" s="28"/>
      <c r="AP46" s="28"/>
    </row>
    <row r="47" spans="1:42" x14ac:dyDescent="0.3">
      <c r="A47" s="200">
        <f t="shared" si="8"/>
        <v>44</v>
      </c>
      <c r="B47" s="283">
        <f>1*SUBTOTAL(4,A$4:A47)</f>
        <v>44</v>
      </c>
      <c r="C47" s="251" t="str">
        <f>(Mitglieder!C46)</f>
        <v>Waldi</v>
      </c>
      <c r="D47" s="147">
        <v>1</v>
      </c>
      <c r="E47" s="234">
        <v>22</v>
      </c>
      <c r="F47" s="234">
        <v>22</v>
      </c>
      <c r="G47" s="234">
        <v>21</v>
      </c>
      <c r="H47" s="234">
        <v>20</v>
      </c>
      <c r="I47" s="234">
        <v>17</v>
      </c>
      <c r="J47" s="234">
        <v>13</v>
      </c>
      <c r="K47" s="234">
        <v>12</v>
      </c>
      <c r="L47" s="234">
        <v>9</v>
      </c>
      <c r="M47" s="234">
        <v>8</v>
      </c>
      <c r="N47" s="234">
        <v>22</v>
      </c>
      <c r="O47" s="234">
        <v>7</v>
      </c>
      <c r="P47" s="234">
        <v>22</v>
      </c>
      <c r="Q47" s="234">
        <v>6</v>
      </c>
      <c r="R47" s="234">
        <v>18</v>
      </c>
      <c r="S47" s="234">
        <v>6</v>
      </c>
      <c r="T47" s="234">
        <v>7</v>
      </c>
      <c r="U47" s="234">
        <v>22</v>
      </c>
      <c r="V47" s="235">
        <v>0.44</v>
      </c>
      <c r="W47" s="235">
        <v>0.35</v>
      </c>
      <c r="X47" s="235">
        <v>1.44</v>
      </c>
      <c r="Y47" s="144">
        <f t="shared" si="9"/>
        <v>1</v>
      </c>
      <c r="Z47" s="144">
        <f t="shared" si="10"/>
        <v>1</v>
      </c>
      <c r="AA47" s="144">
        <f t="shared" si="11"/>
        <v>1</v>
      </c>
      <c r="AB47" s="164">
        <f t="shared" si="12"/>
        <v>52</v>
      </c>
      <c r="AC47" s="164">
        <f t="shared" si="13"/>
        <v>126.88</v>
      </c>
      <c r="AD47" s="164">
        <f t="shared" si="14"/>
        <v>201.76</v>
      </c>
      <c r="AE47" s="207">
        <f t="shared" si="15"/>
        <v>6264</v>
      </c>
      <c r="AF47" s="207">
        <f t="shared" si="16"/>
        <v>14400</v>
      </c>
      <c r="AI47" s="28"/>
      <c r="AJ47" s="28"/>
      <c r="AK47" s="28"/>
      <c r="AL47" s="28"/>
      <c r="AM47" s="28"/>
      <c r="AN47" s="28"/>
      <c r="AO47" s="28"/>
      <c r="AP47" s="28"/>
    </row>
    <row r="48" spans="1:42" x14ac:dyDescent="0.3">
      <c r="A48" s="200">
        <f t="shared" si="8"/>
        <v>45</v>
      </c>
      <c r="B48" s="283">
        <f>1*SUBTOTAL(4,A$4:A48)</f>
        <v>45</v>
      </c>
      <c r="C48" s="251" t="str">
        <f>(Mitglieder!C47)</f>
        <v>Zipzapzup</v>
      </c>
      <c r="D48" s="147">
        <v>1</v>
      </c>
      <c r="E48" s="234">
        <v>22</v>
      </c>
      <c r="F48" s="234">
        <v>22</v>
      </c>
      <c r="G48" s="234">
        <v>21</v>
      </c>
      <c r="H48" s="234">
        <v>20</v>
      </c>
      <c r="I48" s="234">
        <v>17</v>
      </c>
      <c r="J48" s="234">
        <v>13</v>
      </c>
      <c r="K48" s="234">
        <v>10</v>
      </c>
      <c r="L48" s="234">
        <v>9</v>
      </c>
      <c r="M48" s="234">
        <v>8</v>
      </c>
      <c r="N48" s="234">
        <v>22</v>
      </c>
      <c r="O48" s="234">
        <v>7</v>
      </c>
      <c r="P48" s="234">
        <v>22</v>
      </c>
      <c r="Q48" s="234">
        <v>6</v>
      </c>
      <c r="R48" s="234">
        <v>18</v>
      </c>
      <c r="S48" s="234">
        <v>6</v>
      </c>
      <c r="T48" s="234">
        <v>7</v>
      </c>
      <c r="U48" s="234">
        <v>22</v>
      </c>
      <c r="V48" s="235">
        <v>0.56000000000000005</v>
      </c>
      <c r="W48" s="235">
        <v>0.32</v>
      </c>
      <c r="X48" s="235">
        <v>1.26</v>
      </c>
      <c r="Y48" s="144">
        <f t="shared" si="9"/>
        <v>0.99212598425196852</v>
      </c>
      <c r="Z48" s="144">
        <f t="shared" si="10"/>
        <v>0.98611111111111116</v>
      </c>
      <c r="AA48" s="144">
        <f t="shared" si="11"/>
        <v>1</v>
      </c>
      <c r="AB48" s="164">
        <f t="shared" si="12"/>
        <v>52</v>
      </c>
      <c r="AC48" s="164">
        <f t="shared" si="13"/>
        <v>117.52</v>
      </c>
      <c r="AD48" s="164">
        <f t="shared" si="14"/>
        <v>183.04</v>
      </c>
      <c r="AE48" s="207">
        <f t="shared" si="15"/>
        <v>6264</v>
      </c>
      <c r="AF48" s="207">
        <f t="shared" si="16"/>
        <v>14400</v>
      </c>
      <c r="AI48" s="28"/>
      <c r="AJ48" s="28"/>
      <c r="AK48" s="28"/>
      <c r="AL48" s="28"/>
      <c r="AM48" s="28"/>
      <c r="AN48" s="28"/>
      <c r="AO48" s="28"/>
      <c r="AP48" s="28"/>
    </row>
    <row r="49" spans="1:42" x14ac:dyDescent="0.3">
      <c r="A49" s="200">
        <f t="shared" si="8"/>
        <v>46</v>
      </c>
      <c r="B49" s="283">
        <f>1*SUBTOTAL(4,A$4:A49)</f>
        <v>46</v>
      </c>
      <c r="C49" s="251" t="str">
        <f>(Mitglieder!C48)</f>
        <v>ZxG.1-</v>
      </c>
      <c r="D49" s="176">
        <v>4</v>
      </c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5"/>
      <c r="W49" s="235"/>
      <c r="X49" s="235"/>
      <c r="Y49" s="144">
        <f t="shared" si="9"/>
        <v>0</v>
      </c>
      <c r="Z49" s="144">
        <f t="shared" si="10"/>
        <v>0</v>
      </c>
      <c r="AA49" s="144">
        <f t="shared" si="11"/>
        <v>0</v>
      </c>
      <c r="AB49" s="164">
        <f t="shared" si="12"/>
        <v>0</v>
      </c>
      <c r="AC49" s="164">
        <f t="shared" si="13"/>
        <v>0</v>
      </c>
      <c r="AD49" s="164">
        <f t="shared" si="14"/>
        <v>0</v>
      </c>
      <c r="AE49" s="207">
        <f t="shared" si="15"/>
        <v>0</v>
      </c>
      <c r="AF49" s="207">
        <f t="shared" si="16"/>
        <v>0</v>
      </c>
      <c r="AI49" s="28"/>
      <c r="AJ49" s="28"/>
      <c r="AK49" s="28"/>
      <c r="AL49" s="28"/>
      <c r="AM49" s="28"/>
      <c r="AN49" s="28"/>
      <c r="AO49" s="28"/>
      <c r="AP49" s="28"/>
    </row>
    <row r="50" spans="1:42" x14ac:dyDescent="0.3">
      <c r="A50" s="200">
        <f t="shared" si="8"/>
        <v>47</v>
      </c>
      <c r="B50" s="283">
        <f>1*SUBTOTAL(4,A$4:A50)</f>
        <v>47</v>
      </c>
      <c r="C50" s="251" t="str">
        <f>(Mitglieder!C49)</f>
        <v>ZxG.2-</v>
      </c>
      <c r="D50" s="176">
        <v>4</v>
      </c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5"/>
      <c r="W50" s="235"/>
      <c r="X50" s="235"/>
      <c r="Y50" s="144">
        <f t="shared" si="9"/>
        <v>0</v>
      </c>
      <c r="Z50" s="144">
        <f t="shared" si="10"/>
        <v>0</v>
      </c>
      <c r="AA50" s="144">
        <f t="shared" si="11"/>
        <v>0</v>
      </c>
      <c r="AB50" s="164">
        <f t="shared" si="12"/>
        <v>0</v>
      </c>
      <c r="AC50" s="164">
        <f t="shared" si="13"/>
        <v>0</v>
      </c>
      <c r="AD50" s="164">
        <f t="shared" si="14"/>
        <v>0</v>
      </c>
      <c r="AE50" s="207">
        <f t="shared" si="15"/>
        <v>0</v>
      </c>
      <c r="AF50" s="207">
        <f t="shared" si="16"/>
        <v>0</v>
      </c>
      <c r="AI50" s="28"/>
      <c r="AJ50" s="28"/>
      <c r="AK50" s="28"/>
      <c r="AL50" s="28"/>
      <c r="AM50" s="28"/>
      <c r="AN50" s="28"/>
      <c r="AO50" s="28"/>
      <c r="AP50" s="28"/>
    </row>
    <row r="51" spans="1:42" x14ac:dyDescent="0.3">
      <c r="A51" s="200">
        <f t="shared" si="8"/>
        <v>48</v>
      </c>
      <c r="B51" s="283">
        <f>1*SUBTOTAL(4,A$4:A51)</f>
        <v>48</v>
      </c>
      <c r="C51" s="6" t="str">
        <f>(Mitglieder!C50)</f>
        <v>ZxG.3-</v>
      </c>
      <c r="D51" s="176">
        <v>4</v>
      </c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5"/>
      <c r="W51" s="235"/>
      <c r="X51" s="235"/>
      <c r="Y51" s="144">
        <f t="shared" si="9"/>
        <v>0</v>
      </c>
      <c r="Z51" s="144">
        <f t="shared" si="10"/>
        <v>0</v>
      </c>
      <c r="AA51" s="144">
        <f t="shared" si="11"/>
        <v>0</v>
      </c>
      <c r="AB51" s="164">
        <f t="shared" si="12"/>
        <v>0</v>
      </c>
      <c r="AC51" s="164">
        <f t="shared" si="13"/>
        <v>0</v>
      </c>
      <c r="AD51" s="164">
        <f t="shared" si="14"/>
        <v>0</v>
      </c>
      <c r="AE51" s="207">
        <f t="shared" si="15"/>
        <v>0</v>
      </c>
      <c r="AF51" s="207">
        <f t="shared" si="16"/>
        <v>0</v>
      </c>
      <c r="AI51" s="28"/>
      <c r="AJ51" s="28"/>
      <c r="AK51" s="28"/>
      <c r="AL51" s="28"/>
      <c r="AM51" s="28"/>
      <c r="AN51" s="28"/>
      <c r="AO51" s="28"/>
      <c r="AP51" s="28"/>
    </row>
    <row r="52" spans="1:42" x14ac:dyDescent="0.3">
      <c r="A52" s="200">
        <f t="shared" si="8"/>
        <v>49</v>
      </c>
      <c r="B52" s="283">
        <f>1*SUBTOTAL(4,A$4:A52)</f>
        <v>49</v>
      </c>
      <c r="C52" s="251" t="str">
        <f>(Mitglieder!C51)</f>
        <v>Zy-///-01</v>
      </c>
      <c r="D52" s="176">
        <v>4</v>
      </c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5"/>
      <c r="W52" s="235"/>
      <c r="X52" s="235"/>
      <c r="Y52" s="144">
        <f t="shared" si="9"/>
        <v>0</v>
      </c>
      <c r="Z52" s="144">
        <f t="shared" si="10"/>
        <v>0</v>
      </c>
      <c r="AA52" s="144">
        <f t="shared" si="11"/>
        <v>0</v>
      </c>
      <c r="AB52" s="164">
        <f t="shared" si="12"/>
        <v>0</v>
      </c>
      <c r="AC52" s="164">
        <f t="shared" si="13"/>
        <v>0</v>
      </c>
      <c r="AD52" s="164">
        <f t="shared" si="14"/>
        <v>0</v>
      </c>
      <c r="AE52" s="207">
        <f t="shared" si="15"/>
        <v>0</v>
      </c>
      <c r="AF52" s="207">
        <f t="shared" si="16"/>
        <v>0</v>
      </c>
      <c r="AI52" s="28"/>
      <c r="AJ52" s="28"/>
      <c r="AK52" s="28"/>
      <c r="AL52" s="28"/>
      <c r="AM52" s="28"/>
      <c r="AN52" s="28"/>
      <c r="AO52" s="28"/>
      <c r="AP52" s="28"/>
    </row>
    <row r="53" spans="1:42" x14ac:dyDescent="0.3">
      <c r="A53" s="200">
        <f t="shared" si="8"/>
        <v>50</v>
      </c>
      <c r="B53" s="283">
        <f>1*SUBTOTAL(4,A$4:A53)</f>
        <v>50</v>
      </c>
      <c r="C53" s="251" t="str">
        <f>(Mitglieder!C52)</f>
        <v>Zy-///-02</v>
      </c>
      <c r="D53" s="176">
        <v>5</v>
      </c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5"/>
      <c r="W53" s="235"/>
      <c r="X53" s="235"/>
      <c r="Y53" s="144">
        <f t="shared" si="9"/>
        <v>0</v>
      </c>
      <c r="Z53" s="144">
        <f t="shared" si="10"/>
        <v>0</v>
      </c>
      <c r="AA53" s="144">
        <f t="shared" si="11"/>
        <v>0</v>
      </c>
      <c r="AB53" s="164">
        <f t="shared" si="12"/>
        <v>0</v>
      </c>
      <c r="AC53" s="164">
        <f t="shared" si="13"/>
        <v>0</v>
      </c>
      <c r="AD53" s="164">
        <f t="shared" si="14"/>
        <v>0</v>
      </c>
      <c r="AE53" s="207">
        <f t="shared" si="15"/>
        <v>0</v>
      </c>
      <c r="AF53" s="207">
        <f t="shared" si="16"/>
        <v>0</v>
      </c>
      <c r="AI53" s="28"/>
      <c r="AJ53" s="28"/>
      <c r="AK53" s="28"/>
      <c r="AL53" s="28"/>
      <c r="AM53" s="28"/>
      <c r="AN53" s="28"/>
      <c r="AO53" s="28"/>
      <c r="AP53" s="28"/>
    </row>
    <row r="54" spans="1:42" x14ac:dyDescent="0.3">
      <c r="A54" s="200"/>
      <c r="B54" s="290"/>
      <c r="C54" s="251" t="str">
        <f>(Mitglieder!C53)</f>
        <v>Zy-///-03</v>
      </c>
      <c r="D54" s="176">
        <v>6</v>
      </c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5"/>
      <c r="W54" s="235"/>
      <c r="X54" s="235"/>
      <c r="Y54" s="144">
        <f t="shared" si="9"/>
        <v>0</v>
      </c>
      <c r="Z54" s="144">
        <f t="shared" si="10"/>
        <v>0</v>
      </c>
      <c r="AA54" s="144">
        <f t="shared" si="11"/>
        <v>0</v>
      </c>
      <c r="AB54" s="164">
        <f t="shared" si="12"/>
        <v>0</v>
      </c>
      <c r="AC54" s="164">
        <f t="shared" si="13"/>
        <v>0</v>
      </c>
      <c r="AD54" s="164">
        <f t="shared" si="14"/>
        <v>0</v>
      </c>
      <c r="AE54" s="207">
        <f t="shared" si="15"/>
        <v>0</v>
      </c>
      <c r="AF54" s="207">
        <f t="shared" si="16"/>
        <v>0</v>
      </c>
      <c r="AI54" s="28"/>
      <c r="AJ54" s="28"/>
      <c r="AK54" s="28"/>
      <c r="AL54" s="28"/>
      <c r="AM54" s="28"/>
      <c r="AN54" s="28"/>
      <c r="AO54" s="28"/>
      <c r="AP54" s="28"/>
    </row>
    <row r="55" spans="1:42" x14ac:dyDescent="0.3">
      <c r="A55" s="200"/>
      <c r="B55" s="290"/>
      <c r="C55" s="251" t="str">
        <f>(Mitglieder!C54)</f>
        <v>Zy-///-04</v>
      </c>
      <c r="D55" s="176">
        <v>7</v>
      </c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5"/>
      <c r="W55" s="235"/>
      <c r="X55" s="235"/>
      <c r="Y55" s="144">
        <f t="shared" si="9"/>
        <v>0</v>
      </c>
      <c r="Z55" s="144">
        <f t="shared" si="10"/>
        <v>0</v>
      </c>
      <c r="AA55" s="144">
        <f t="shared" si="11"/>
        <v>0</v>
      </c>
      <c r="AB55" s="164">
        <f t="shared" si="12"/>
        <v>0</v>
      </c>
      <c r="AC55" s="164">
        <f t="shared" si="13"/>
        <v>0</v>
      </c>
      <c r="AD55" s="164">
        <f t="shared" si="14"/>
        <v>0</v>
      </c>
      <c r="AE55" s="207">
        <f t="shared" si="15"/>
        <v>0</v>
      </c>
      <c r="AF55" s="207">
        <f t="shared" si="16"/>
        <v>0</v>
      </c>
      <c r="AI55" s="28"/>
      <c r="AJ55" s="28"/>
      <c r="AK55" s="28"/>
      <c r="AL55" s="28"/>
      <c r="AM55" s="28"/>
      <c r="AN55" s="28"/>
      <c r="AO55" s="28"/>
      <c r="AP55" s="28"/>
    </row>
    <row r="56" spans="1:42" x14ac:dyDescent="0.3">
      <c r="A56" s="200"/>
      <c r="B56" s="290"/>
      <c r="C56" s="251" t="str">
        <f>(Mitglieder!C55)</f>
        <v>Zy-///-05</v>
      </c>
      <c r="D56" s="176">
        <v>8</v>
      </c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5"/>
      <c r="W56" s="235"/>
      <c r="X56" s="235"/>
      <c r="Y56" s="144">
        <f t="shared" si="9"/>
        <v>0</v>
      </c>
      <c r="Z56" s="144">
        <f t="shared" si="10"/>
        <v>0</v>
      </c>
      <c r="AA56" s="144">
        <f t="shared" si="11"/>
        <v>0</v>
      </c>
      <c r="AB56" s="164">
        <f t="shared" si="12"/>
        <v>0</v>
      </c>
      <c r="AC56" s="164">
        <f t="shared" si="13"/>
        <v>0</v>
      </c>
      <c r="AD56" s="164">
        <f t="shared" si="14"/>
        <v>0</v>
      </c>
      <c r="AE56" s="207">
        <f t="shared" si="15"/>
        <v>0</v>
      </c>
      <c r="AF56" s="207">
        <f t="shared" si="16"/>
        <v>0</v>
      </c>
      <c r="AI56" s="28"/>
      <c r="AJ56" s="28"/>
      <c r="AK56" s="28"/>
      <c r="AL56" s="28"/>
      <c r="AM56" s="28"/>
      <c r="AN56" s="28"/>
      <c r="AO56" s="28"/>
      <c r="AP56" s="28"/>
    </row>
    <row r="57" spans="1:42" x14ac:dyDescent="0.3">
      <c r="A57" s="200"/>
      <c r="B57" s="290"/>
      <c r="C57" s="251" t="str">
        <f>(Mitglieder!C56)</f>
        <v>Zy-///-06</v>
      </c>
      <c r="D57" s="176">
        <v>9</v>
      </c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5"/>
      <c r="W57" s="235"/>
      <c r="X57" s="235"/>
      <c r="Y57" s="144">
        <f t="shared" si="9"/>
        <v>0</v>
      </c>
      <c r="Z57" s="144">
        <f t="shared" si="10"/>
        <v>0</v>
      </c>
      <c r="AA57" s="144">
        <f t="shared" si="11"/>
        <v>0</v>
      </c>
      <c r="AB57" s="164">
        <f t="shared" si="12"/>
        <v>0</v>
      </c>
      <c r="AC57" s="164">
        <f t="shared" si="13"/>
        <v>0</v>
      </c>
      <c r="AD57" s="164">
        <f t="shared" si="14"/>
        <v>0</v>
      </c>
      <c r="AE57" s="207">
        <f t="shared" si="15"/>
        <v>0</v>
      </c>
      <c r="AF57" s="207">
        <f t="shared" si="16"/>
        <v>0</v>
      </c>
      <c r="AI57" s="28"/>
      <c r="AJ57" s="28"/>
      <c r="AK57" s="28"/>
      <c r="AL57" s="28"/>
      <c r="AM57" s="28"/>
      <c r="AN57" s="28"/>
      <c r="AO57" s="28"/>
      <c r="AP57" s="28"/>
    </row>
    <row r="58" spans="1:42" x14ac:dyDescent="0.3">
      <c r="A58" s="200"/>
      <c r="B58" s="290"/>
      <c r="C58" s="251" t="str">
        <f>(Mitglieder!C57)</f>
        <v>Zy-///-07</v>
      </c>
      <c r="D58" s="176">
        <v>10</v>
      </c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5"/>
      <c r="W58" s="235"/>
      <c r="X58" s="235"/>
      <c r="Y58" s="144">
        <f t="shared" si="9"/>
        <v>0</v>
      </c>
      <c r="Z58" s="144">
        <f t="shared" si="10"/>
        <v>0</v>
      </c>
      <c r="AA58" s="144">
        <f t="shared" si="11"/>
        <v>0</v>
      </c>
      <c r="AB58" s="164">
        <f t="shared" si="12"/>
        <v>0</v>
      </c>
      <c r="AC58" s="164">
        <f t="shared" si="13"/>
        <v>0</v>
      </c>
      <c r="AD58" s="164">
        <f t="shared" si="14"/>
        <v>0</v>
      </c>
      <c r="AE58" s="207">
        <f t="shared" si="15"/>
        <v>0</v>
      </c>
      <c r="AF58" s="207">
        <f t="shared" si="16"/>
        <v>0</v>
      </c>
      <c r="AI58" s="28"/>
      <c r="AJ58" s="28"/>
      <c r="AK58" s="28"/>
      <c r="AL58" s="28"/>
      <c r="AM58" s="28"/>
      <c r="AN58" s="28"/>
      <c r="AO58" s="28"/>
      <c r="AP58" s="28"/>
    </row>
    <row r="59" spans="1:42" x14ac:dyDescent="0.3">
      <c r="A59" s="200"/>
      <c r="B59" s="290"/>
      <c r="C59" s="251" t="str">
        <f>(Mitglieder!C58)</f>
        <v>Zy-///-08</v>
      </c>
      <c r="D59" s="176">
        <v>11</v>
      </c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5"/>
      <c r="W59" s="235"/>
      <c r="X59" s="235"/>
      <c r="Y59" s="144">
        <f t="shared" si="9"/>
        <v>0</v>
      </c>
      <c r="Z59" s="144">
        <f t="shared" si="10"/>
        <v>0</v>
      </c>
      <c r="AA59" s="144">
        <f t="shared" si="11"/>
        <v>0</v>
      </c>
      <c r="AB59" s="164">
        <f t="shared" si="12"/>
        <v>0</v>
      </c>
      <c r="AC59" s="164">
        <f t="shared" si="13"/>
        <v>0</v>
      </c>
      <c r="AD59" s="164">
        <f t="shared" si="14"/>
        <v>0</v>
      </c>
      <c r="AE59" s="207">
        <f t="shared" si="15"/>
        <v>0</v>
      </c>
      <c r="AF59" s="207">
        <f t="shared" si="16"/>
        <v>0</v>
      </c>
      <c r="AI59" s="28"/>
      <c r="AJ59" s="28"/>
      <c r="AK59" s="28"/>
      <c r="AL59" s="28"/>
      <c r="AM59" s="28"/>
      <c r="AN59" s="28"/>
      <c r="AO59" s="28"/>
      <c r="AP59" s="28"/>
    </row>
    <row r="60" spans="1:42" x14ac:dyDescent="0.3">
      <c r="A60" s="200"/>
      <c r="B60" s="290"/>
      <c r="C60" s="251" t="str">
        <f>(Mitglieder!C59)</f>
        <v>Zy-///-09</v>
      </c>
      <c r="D60" s="176">
        <v>12</v>
      </c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5"/>
      <c r="W60" s="235"/>
      <c r="X60" s="235"/>
      <c r="Y60" s="144">
        <f t="shared" si="9"/>
        <v>0</v>
      </c>
      <c r="Z60" s="144">
        <f t="shared" si="10"/>
        <v>0</v>
      </c>
      <c r="AA60" s="144">
        <f t="shared" si="11"/>
        <v>0</v>
      </c>
      <c r="AB60" s="164">
        <f t="shared" si="12"/>
        <v>0</v>
      </c>
      <c r="AC60" s="164">
        <f t="shared" si="13"/>
        <v>0</v>
      </c>
      <c r="AD60" s="164">
        <f t="shared" si="14"/>
        <v>0</v>
      </c>
      <c r="AE60" s="207">
        <f t="shared" si="15"/>
        <v>0</v>
      </c>
      <c r="AF60" s="207">
        <f t="shared" si="16"/>
        <v>0</v>
      </c>
      <c r="AI60" s="28"/>
      <c r="AJ60" s="28"/>
      <c r="AK60" s="28"/>
      <c r="AL60" s="28"/>
      <c r="AM60" s="28"/>
      <c r="AN60" s="28"/>
      <c r="AO60" s="28"/>
      <c r="AP60" s="28"/>
    </row>
    <row r="61" spans="1:42" x14ac:dyDescent="0.3">
      <c r="A61" s="200"/>
      <c r="B61" s="290"/>
      <c r="C61" s="251" t="str">
        <f>(Mitglieder!C60)</f>
        <v>Zy-///-10</v>
      </c>
      <c r="D61" s="176">
        <v>13</v>
      </c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5"/>
      <c r="W61" s="235"/>
      <c r="X61" s="235"/>
      <c r="Y61" s="144">
        <f t="shared" si="9"/>
        <v>0</v>
      </c>
      <c r="Z61" s="144">
        <f t="shared" si="10"/>
        <v>0</v>
      </c>
      <c r="AA61" s="144">
        <f t="shared" si="11"/>
        <v>0</v>
      </c>
      <c r="AB61" s="164">
        <f t="shared" si="12"/>
        <v>0</v>
      </c>
      <c r="AC61" s="164">
        <f t="shared" si="13"/>
        <v>0</v>
      </c>
      <c r="AD61" s="164">
        <f t="shared" si="14"/>
        <v>0</v>
      </c>
      <c r="AE61" s="207">
        <f t="shared" si="15"/>
        <v>0</v>
      </c>
      <c r="AF61" s="207">
        <f t="shared" si="16"/>
        <v>0</v>
      </c>
      <c r="AI61" s="28"/>
      <c r="AJ61" s="28"/>
      <c r="AK61" s="28"/>
      <c r="AL61" s="28"/>
      <c r="AM61" s="28"/>
      <c r="AN61" s="28"/>
      <c r="AO61" s="28"/>
      <c r="AP61" s="28"/>
    </row>
    <row r="62" spans="1:42" x14ac:dyDescent="0.3">
      <c r="A62" s="200"/>
      <c r="B62" s="290"/>
      <c r="C62" s="251" t="str">
        <f>(Mitglieder!C61)</f>
        <v>Zy-///-11</v>
      </c>
      <c r="D62" s="176">
        <v>4</v>
      </c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5"/>
      <c r="W62" s="235"/>
      <c r="X62" s="235"/>
      <c r="Y62" s="144">
        <f t="shared" si="9"/>
        <v>0</v>
      </c>
      <c r="Z62" s="144">
        <f t="shared" si="10"/>
        <v>0</v>
      </c>
      <c r="AA62" s="144">
        <f t="shared" si="11"/>
        <v>0</v>
      </c>
      <c r="AB62" s="164">
        <f t="shared" si="12"/>
        <v>0</v>
      </c>
      <c r="AC62" s="164">
        <f t="shared" si="13"/>
        <v>0</v>
      </c>
      <c r="AD62" s="164">
        <f t="shared" si="14"/>
        <v>0</v>
      </c>
      <c r="AE62" s="207">
        <f t="shared" si="15"/>
        <v>0</v>
      </c>
      <c r="AF62" s="207">
        <f t="shared" si="16"/>
        <v>0</v>
      </c>
      <c r="AI62" s="28"/>
      <c r="AJ62" s="28"/>
      <c r="AK62" s="28"/>
      <c r="AL62" s="28"/>
      <c r="AM62" s="28"/>
      <c r="AN62" s="28"/>
      <c r="AO62" s="28"/>
      <c r="AP62" s="28"/>
    </row>
    <row r="63" spans="1:42" x14ac:dyDescent="0.3">
      <c r="A63" s="200"/>
      <c r="B63" s="290"/>
      <c r="C63" s="251" t="str">
        <f>(Mitglieder!C62)</f>
        <v>Zy-///-12</v>
      </c>
      <c r="D63" s="176">
        <v>4</v>
      </c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5"/>
      <c r="W63" s="235"/>
      <c r="X63" s="235"/>
      <c r="Y63" s="144">
        <f t="shared" si="9"/>
        <v>0</v>
      </c>
      <c r="Z63" s="144">
        <f t="shared" si="10"/>
        <v>0</v>
      </c>
      <c r="AA63" s="144">
        <f t="shared" si="11"/>
        <v>0</v>
      </c>
      <c r="AB63" s="164">
        <f t="shared" si="12"/>
        <v>0</v>
      </c>
      <c r="AC63" s="164">
        <f t="shared" si="13"/>
        <v>0</v>
      </c>
      <c r="AD63" s="164">
        <f t="shared" si="14"/>
        <v>0</v>
      </c>
      <c r="AE63" s="207">
        <f t="shared" si="15"/>
        <v>0</v>
      </c>
      <c r="AF63" s="207">
        <f t="shared" si="16"/>
        <v>0</v>
      </c>
      <c r="AI63" s="28"/>
      <c r="AJ63" s="28"/>
      <c r="AK63" s="28"/>
      <c r="AL63" s="28"/>
      <c r="AM63" s="28"/>
      <c r="AN63" s="28"/>
      <c r="AO63" s="28"/>
      <c r="AP63" s="28"/>
    </row>
    <row r="64" spans="1:42" x14ac:dyDescent="0.3">
      <c r="A64" s="290"/>
      <c r="B64" s="290"/>
      <c r="C64" s="251" t="str">
        <f>(Mitglieder!C63)</f>
        <v>Zy-///-13</v>
      </c>
      <c r="D64" s="176">
        <v>4</v>
      </c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5"/>
      <c r="W64" s="235"/>
      <c r="X64" s="235"/>
      <c r="Y64" s="144">
        <f t="shared" si="9"/>
        <v>0</v>
      </c>
      <c r="Z64" s="144">
        <f t="shared" si="10"/>
        <v>0</v>
      </c>
      <c r="AA64" s="144">
        <f t="shared" si="11"/>
        <v>0</v>
      </c>
      <c r="AB64" s="164">
        <f t="shared" si="12"/>
        <v>0</v>
      </c>
      <c r="AC64" s="164">
        <f t="shared" si="13"/>
        <v>0</v>
      </c>
      <c r="AD64" s="164">
        <f t="shared" si="14"/>
        <v>0</v>
      </c>
      <c r="AE64" s="207">
        <f t="shared" si="15"/>
        <v>0</v>
      </c>
      <c r="AF64" s="207">
        <f t="shared" si="16"/>
        <v>0</v>
      </c>
      <c r="AI64" s="28"/>
      <c r="AJ64" s="28"/>
      <c r="AK64" s="28"/>
      <c r="AL64" s="28"/>
      <c r="AM64" s="28"/>
      <c r="AN64" s="28"/>
      <c r="AO64" s="28"/>
      <c r="AP64" s="28"/>
    </row>
    <row r="65" spans="1:60" x14ac:dyDescent="0.3">
      <c r="A65" s="200"/>
      <c r="B65" s="290"/>
      <c r="C65" s="251" t="str">
        <f>(Mitglieder!C64)</f>
        <v>Zy-///-14</v>
      </c>
      <c r="D65" s="176">
        <v>4</v>
      </c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5"/>
      <c r="W65" s="235"/>
      <c r="X65" s="235"/>
      <c r="Y65" s="144">
        <f t="shared" si="9"/>
        <v>0</v>
      </c>
      <c r="Z65" s="144">
        <f t="shared" si="10"/>
        <v>0</v>
      </c>
      <c r="AA65" s="144">
        <f t="shared" si="11"/>
        <v>0</v>
      </c>
      <c r="AB65" s="164">
        <f t="shared" si="12"/>
        <v>0</v>
      </c>
      <c r="AC65" s="164">
        <f t="shared" si="13"/>
        <v>0</v>
      </c>
      <c r="AD65" s="164">
        <f t="shared" si="14"/>
        <v>0</v>
      </c>
      <c r="AE65" s="207">
        <f t="shared" si="15"/>
        <v>0</v>
      </c>
      <c r="AF65" s="207">
        <f t="shared" si="16"/>
        <v>0</v>
      </c>
      <c r="AI65" s="28"/>
      <c r="AJ65" s="28"/>
      <c r="AK65" s="28"/>
      <c r="AL65" s="28"/>
      <c r="AM65" s="28"/>
      <c r="AN65" s="28"/>
      <c r="AO65" s="28"/>
      <c r="AP65" s="28"/>
    </row>
    <row r="66" spans="1:60" x14ac:dyDescent="0.3">
      <c r="A66" s="200"/>
      <c r="B66" s="290"/>
      <c r="C66" s="251" t="str">
        <f>(Mitglieder!C65)</f>
        <v>Zz-dodino</v>
      </c>
      <c r="D66" s="148">
        <v>2</v>
      </c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5"/>
      <c r="W66" s="235"/>
      <c r="X66" s="235"/>
      <c r="Y66" s="144">
        <f t="shared" si="9"/>
        <v>0</v>
      </c>
      <c r="Z66" s="144">
        <f t="shared" si="10"/>
        <v>0</v>
      </c>
      <c r="AA66" s="144">
        <f t="shared" si="11"/>
        <v>0</v>
      </c>
      <c r="AB66" s="164">
        <f t="shared" si="12"/>
        <v>0</v>
      </c>
      <c r="AC66" s="164">
        <f t="shared" si="13"/>
        <v>0</v>
      </c>
      <c r="AD66" s="164">
        <f t="shared" si="14"/>
        <v>0</v>
      </c>
      <c r="AE66" s="207">
        <f t="shared" si="15"/>
        <v>0</v>
      </c>
      <c r="AF66" s="207">
        <f t="shared" si="16"/>
        <v>0</v>
      </c>
      <c r="AI66" s="28"/>
      <c r="AJ66" s="28"/>
      <c r="AK66" s="28"/>
      <c r="AL66" s="28"/>
      <c r="AM66" s="28"/>
      <c r="AN66" s="28"/>
      <c r="AO66" s="28"/>
      <c r="AP66" s="28"/>
    </row>
    <row r="67" spans="1:60" x14ac:dyDescent="0.3">
      <c r="A67" s="200"/>
      <c r="B67" s="290"/>
      <c r="C67" s="251" t="str">
        <f>(Mitglieder!C66)</f>
        <v>Zz-Faze Rain</v>
      </c>
      <c r="D67" s="148">
        <v>2</v>
      </c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5"/>
      <c r="W67" s="235"/>
      <c r="X67" s="235"/>
      <c r="Y67" s="144">
        <f t="shared" si="9"/>
        <v>0</v>
      </c>
      <c r="Z67" s="144">
        <f t="shared" si="10"/>
        <v>0</v>
      </c>
      <c r="AA67" s="144">
        <f t="shared" si="11"/>
        <v>0</v>
      </c>
      <c r="AB67" s="164">
        <f t="shared" si="12"/>
        <v>0</v>
      </c>
      <c r="AC67" s="164">
        <f t="shared" si="13"/>
        <v>0</v>
      </c>
      <c r="AD67" s="164">
        <f t="shared" si="14"/>
        <v>0</v>
      </c>
      <c r="AE67" s="207">
        <f t="shared" si="15"/>
        <v>0</v>
      </c>
      <c r="AF67" s="207">
        <f t="shared" si="16"/>
        <v>0</v>
      </c>
      <c r="AI67" s="28"/>
      <c r="AJ67" s="28"/>
      <c r="AK67" s="28"/>
      <c r="AL67" s="28"/>
      <c r="AM67" s="28"/>
      <c r="AN67" s="28"/>
      <c r="AO67" s="28"/>
      <c r="AP67" s="28"/>
    </row>
    <row r="68" spans="1:60" x14ac:dyDescent="0.3">
      <c r="A68" s="200"/>
      <c r="B68" s="290"/>
      <c r="C68" s="251" t="str">
        <f>(Mitglieder!C67)</f>
        <v>Zz-Freaky</v>
      </c>
      <c r="D68" s="147">
        <v>1</v>
      </c>
      <c r="E68" s="234">
        <v>22</v>
      </c>
      <c r="F68" s="234">
        <v>22</v>
      </c>
      <c r="G68" s="234">
        <v>21</v>
      </c>
      <c r="H68" s="234">
        <v>20</v>
      </c>
      <c r="I68" s="234">
        <v>7</v>
      </c>
      <c r="J68" s="234">
        <v>9</v>
      </c>
      <c r="K68" s="234">
        <v>1</v>
      </c>
      <c r="L68" s="234">
        <v>9</v>
      </c>
      <c r="M68" s="234"/>
      <c r="N68" s="234">
        <v>22</v>
      </c>
      <c r="O68" s="234">
        <v>7</v>
      </c>
      <c r="P68" s="234">
        <v>22</v>
      </c>
      <c r="Q68" s="234">
        <v>6</v>
      </c>
      <c r="R68" s="234">
        <v>18</v>
      </c>
      <c r="S68" s="234">
        <v>6</v>
      </c>
      <c r="T68" s="234">
        <v>7</v>
      </c>
      <c r="U68" s="234">
        <v>22</v>
      </c>
      <c r="V68" s="235">
        <v>0.41</v>
      </c>
      <c r="W68" s="235">
        <v>0.28999999999999998</v>
      </c>
      <c r="X68" s="235">
        <v>1.19</v>
      </c>
      <c r="Y68" s="144">
        <f t="shared" ref="Y68:Y78" si="17">SUM(E68:U68)/(SUM($E$2:$U$2))</f>
        <v>0.87007874015748032</v>
      </c>
      <c r="Z68" s="144">
        <f t="shared" ref="Z68:Z78" si="18">SUM(E68:M68)/(SUM($E$2:$M$2))</f>
        <v>0.77083333333333337</v>
      </c>
      <c r="AA68" s="144">
        <f t="shared" ref="AA68:AA78" si="19">SUM(N68:U68)/(SUM($N$2:$U$2))</f>
        <v>1</v>
      </c>
      <c r="AB68" s="164">
        <f t="shared" ref="AB68:AB78" si="20">VLOOKUP(U68,$AK$4:$AL$26,2,0)</f>
        <v>52</v>
      </c>
      <c r="AC68" s="164">
        <f t="shared" ref="AC68:AC78" si="21">VLOOKUP(U68,$AK$4:$AL$26,2,0)*X68+VLOOKUP(U68,$AK$4:$AL$26,2,0)</f>
        <v>113.88</v>
      </c>
      <c r="AD68" s="164">
        <f t="shared" ref="AD68:AD78" si="22">VLOOKUP(U68,$AK$4:$AL$26,2,0)*(X68*2)+VLOOKUP(U68,$AK$4:$AL$26,2,0)</f>
        <v>175.76</v>
      </c>
      <c r="AE68" s="207">
        <f t="shared" ref="AE68:AE78" si="23">VLOOKUP(N68,$AM$4:$AN$26,2,0)</f>
        <v>6264</v>
      </c>
      <c r="AF68" s="207">
        <f t="shared" ref="AF68:AF78" si="24">VLOOKUP(R68,$AO$4:$AP$22,2,0)</f>
        <v>14400</v>
      </c>
      <c r="AI68" s="28"/>
      <c r="AJ68" s="28"/>
      <c r="AK68" s="28"/>
      <c r="AL68" s="28"/>
      <c r="AM68" s="28"/>
      <c r="AN68" s="28"/>
      <c r="AO68" s="28"/>
      <c r="AP68" s="28"/>
    </row>
    <row r="69" spans="1:60" x14ac:dyDescent="0.3">
      <c r="A69" s="200"/>
      <c r="B69" s="290"/>
      <c r="C69" s="251" t="str">
        <f>(Mitglieder!C68)</f>
        <v>Zz-Freddy</v>
      </c>
      <c r="D69" s="147">
        <v>1</v>
      </c>
      <c r="E69" s="234">
        <v>22</v>
      </c>
      <c r="F69" s="234">
        <v>22</v>
      </c>
      <c r="G69" s="234">
        <v>21</v>
      </c>
      <c r="H69" s="234">
        <v>20</v>
      </c>
      <c r="I69" s="234">
        <v>17</v>
      </c>
      <c r="J69" s="234">
        <v>13</v>
      </c>
      <c r="K69" s="234">
        <v>12</v>
      </c>
      <c r="L69" s="234">
        <v>9</v>
      </c>
      <c r="M69" s="234">
        <v>8</v>
      </c>
      <c r="N69" s="234">
        <v>22</v>
      </c>
      <c r="O69" s="234">
        <v>7</v>
      </c>
      <c r="P69" s="234">
        <v>22</v>
      </c>
      <c r="Q69" s="234">
        <v>6</v>
      </c>
      <c r="R69" s="234">
        <v>18</v>
      </c>
      <c r="S69" s="234">
        <v>6</v>
      </c>
      <c r="T69" s="234">
        <v>7</v>
      </c>
      <c r="U69" s="234">
        <v>22</v>
      </c>
      <c r="V69" s="235">
        <v>0.38</v>
      </c>
      <c r="W69" s="235">
        <v>0.3</v>
      </c>
      <c r="X69" s="235">
        <v>1.1000000000000001</v>
      </c>
      <c r="Y69" s="144">
        <f t="shared" si="17"/>
        <v>1</v>
      </c>
      <c r="Z69" s="144">
        <f t="shared" si="18"/>
        <v>1</v>
      </c>
      <c r="AA69" s="144">
        <f t="shared" si="19"/>
        <v>1</v>
      </c>
      <c r="AB69" s="164">
        <f t="shared" si="20"/>
        <v>52</v>
      </c>
      <c r="AC69" s="164">
        <f t="shared" si="21"/>
        <v>109.2</v>
      </c>
      <c r="AD69" s="164">
        <f t="shared" si="22"/>
        <v>166.4</v>
      </c>
      <c r="AE69" s="207">
        <f t="shared" si="23"/>
        <v>6264</v>
      </c>
      <c r="AF69" s="207">
        <f t="shared" si="24"/>
        <v>14400</v>
      </c>
      <c r="AI69" s="28"/>
      <c r="AJ69" s="28"/>
      <c r="AK69" s="28"/>
      <c r="AL69" s="28"/>
      <c r="AM69" s="28"/>
      <c r="AN69" s="28"/>
      <c r="AO69" s="28"/>
      <c r="AP69" s="28"/>
    </row>
    <row r="70" spans="1:60" x14ac:dyDescent="0.3">
      <c r="A70" s="200"/>
      <c r="B70" s="290"/>
      <c r="C70" s="251" t="str">
        <f>(Mitglieder!C69)</f>
        <v>Zz-HELLBOY</v>
      </c>
      <c r="D70" s="147">
        <v>1</v>
      </c>
      <c r="E70" s="234">
        <v>16</v>
      </c>
      <c r="F70" s="234">
        <v>16</v>
      </c>
      <c r="G70" s="234">
        <v>19</v>
      </c>
      <c r="H70" s="234">
        <v>14</v>
      </c>
      <c r="I70" s="234">
        <v>15</v>
      </c>
      <c r="J70" s="234">
        <v>11</v>
      </c>
      <c r="K70" s="234">
        <v>2</v>
      </c>
      <c r="L70" s="234">
        <v>1</v>
      </c>
      <c r="M70" s="234">
        <v>1</v>
      </c>
      <c r="N70" s="234">
        <v>21</v>
      </c>
      <c r="O70" s="234">
        <v>7</v>
      </c>
      <c r="P70" s="234">
        <v>20</v>
      </c>
      <c r="Q70" s="234">
        <v>6</v>
      </c>
      <c r="R70" s="234">
        <v>16</v>
      </c>
      <c r="S70" s="234">
        <v>6</v>
      </c>
      <c r="T70" s="234">
        <v>6</v>
      </c>
      <c r="U70" s="234">
        <v>22</v>
      </c>
      <c r="V70" s="235">
        <v>0.28000000000000003</v>
      </c>
      <c r="W70" s="235">
        <v>0.57999999999999996</v>
      </c>
      <c r="X70" s="235">
        <v>0.69</v>
      </c>
      <c r="Y70" s="144">
        <f t="shared" si="17"/>
        <v>0.78346456692913391</v>
      </c>
      <c r="Z70" s="144">
        <f t="shared" si="18"/>
        <v>0.65972222222222221</v>
      </c>
      <c r="AA70" s="144">
        <f t="shared" si="19"/>
        <v>0.94545454545454544</v>
      </c>
      <c r="AB70" s="164">
        <f t="shared" si="20"/>
        <v>52</v>
      </c>
      <c r="AC70" s="164">
        <f t="shared" si="21"/>
        <v>87.88</v>
      </c>
      <c r="AD70" s="164">
        <f t="shared" si="22"/>
        <v>123.75999999999999</v>
      </c>
      <c r="AE70" s="207">
        <f t="shared" si="23"/>
        <v>5644</v>
      </c>
      <c r="AF70" s="207">
        <f t="shared" si="24"/>
        <v>11910</v>
      </c>
      <c r="AI70" s="28"/>
      <c r="AJ70" s="28"/>
      <c r="AK70" s="28"/>
      <c r="AL70" s="28"/>
      <c r="AM70" s="28"/>
      <c r="AN70" s="28"/>
      <c r="AO70" s="28"/>
      <c r="AP70" s="28"/>
    </row>
    <row r="71" spans="1:60" x14ac:dyDescent="0.3">
      <c r="A71" s="200"/>
      <c r="B71" s="290"/>
      <c r="C71" s="251" t="str">
        <f>(Mitglieder!C70)</f>
        <v>Zz-Kingping!</v>
      </c>
      <c r="D71" s="147">
        <v>1</v>
      </c>
      <c r="E71" s="234">
        <v>15</v>
      </c>
      <c r="F71" s="234">
        <v>19</v>
      </c>
      <c r="G71" s="234">
        <v>21</v>
      </c>
      <c r="H71" s="234">
        <v>18</v>
      </c>
      <c r="I71" s="234">
        <v>8</v>
      </c>
      <c r="J71" s="234">
        <v>4</v>
      </c>
      <c r="K71" s="234">
        <v>1</v>
      </c>
      <c r="L71" s="234">
        <v>1</v>
      </c>
      <c r="M71" s="234">
        <v>1</v>
      </c>
      <c r="N71" s="234">
        <v>20</v>
      </c>
      <c r="O71" s="234">
        <v>5</v>
      </c>
      <c r="P71" s="234">
        <v>14</v>
      </c>
      <c r="Q71" s="234">
        <v>6</v>
      </c>
      <c r="R71" s="234">
        <v>16</v>
      </c>
      <c r="S71" s="234">
        <v>3</v>
      </c>
      <c r="T71" s="234">
        <v>1</v>
      </c>
      <c r="U71" s="234">
        <v>21</v>
      </c>
      <c r="V71" s="235">
        <v>0.28000000000000003</v>
      </c>
      <c r="W71" s="235">
        <v>0.32</v>
      </c>
      <c r="X71" s="235">
        <v>1.02</v>
      </c>
      <c r="Y71" s="144">
        <f t="shared" si="17"/>
        <v>0.68503937007874016</v>
      </c>
      <c r="Z71" s="144">
        <f t="shared" si="18"/>
        <v>0.61111111111111116</v>
      </c>
      <c r="AA71" s="144">
        <f t="shared" si="19"/>
        <v>0.78181818181818186</v>
      </c>
      <c r="AB71" s="164">
        <f t="shared" si="20"/>
        <v>51</v>
      </c>
      <c r="AC71" s="164">
        <f t="shared" si="21"/>
        <v>103.02000000000001</v>
      </c>
      <c r="AD71" s="164">
        <f t="shared" si="22"/>
        <v>155.04000000000002</v>
      </c>
      <c r="AE71" s="207">
        <f t="shared" si="23"/>
        <v>5084</v>
      </c>
      <c r="AF71" s="207">
        <f t="shared" si="24"/>
        <v>11910</v>
      </c>
      <c r="AI71" s="28"/>
      <c r="AJ71" s="28"/>
      <c r="AK71" s="28"/>
      <c r="AL71" s="28"/>
      <c r="AM71" s="28"/>
      <c r="AN71" s="28"/>
      <c r="AO71" s="28"/>
      <c r="AP71" s="28"/>
    </row>
    <row r="72" spans="1:60" x14ac:dyDescent="0.3">
      <c r="A72" s="200"/>
      <c r="B72" s="290"/>
      <c r="C72" s="251" t="str">
        <f>(Mitglieder!C71)</f>
        <v>Zz-kostap</v>
      </c>
      <c r="D72" s="148">
        <v>2</v>
      </c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5"/>
      <c r="W72" s="235"/>
      <c r="X72" s="235"/>
      <c r="Y72" s="144">
        <f t="shared" si="17"/>
        <v>0</v>
      </c>
      <c r="Z72" s="144">
        <f t="shared" si="18"/>
        <v>0</v>
      </c>
      <c r="AA72" s="144">
        <f t="shared" si="19"/>
        <v>0</v>
      </c>
      <c r="AB72" s="164">
        <f t="shared" si="20"/>
        <v>0</v>
      </c>
      <c r="AC72" s="164">
        <f t="shared" si="21"/>
        <v>0</v>
      </c>
      <c r="AD72" s="164">
        <f t="shared" si="22"/>
        <v>0</v>
      </c>
      <c r="AE72" s="207">
        <f t="shared" si="23"/>
        <v>0</v>
      </c>
      <c r="AF72" s="207">
        <f t="shared" si="24"/>
        <v>0</v>
      </c>
      <c r="AI72" s="28"/>
      <c r="AJ72" s="28"/>
      <c r="AK72" s="28"/>
      <c r="AL72" s="28"/>
      <c r="AM72" s="28"/>
      <c r="AN72" s="28"/>
      <c r="AO72" s="28"/>
      <c r="AP72" s="28"/>
    </row>
    <row r="73" spans="1:60" x14ac:dyDescent="0.3">
      <c r="A73" s="200"/>
      <c r="B73" s="290"/>
      <c r="C73" s="251" t="str">
        <f>(Mitglieder!C72)</f>
        <v>Zz-M&amp;M</v>
      </c>
      <c r="D73" s="147">
        <v>1</v>
      </c>
      <c r="E73" s="234">
        <v>22</v>
      </c>
      <c r="F73" s="234">
        <v>22</v>
      </c>
      <c r="G73" s="234">
        <v>21</v>
      </c>
      <c r="H73" s="234">
        <v>20</v>
      </c>
      <c r="I73" s="234">
        <v>17</v>
      </c>
      <c r="J73" s="234">
        <v>13</v>
      </c>
      <c r="K73" s="234">
        <v>12</v>
      </c>
      <c r="L73" s="234">
        <v>9</v>
      </c>
      <c r="M73" s="234">
        <v>8</v>
      </c>
      <c r="N73" s="234">
        <v>22</v>
      </c>
      <c r="O73" s="234">
        <v>7</v>
      </c>
      <c r="P73" s="234">
        <v>22</v>
      </c>
      <c r="Q73" s="234">
        <v>6</v>
      </c>
      <c r="R73" s="234">
        <v>18</v>
      </c>
      <c r="S73" s="234">
        <v>6</v>
      </c>
      <c r="T73" s="234">
        <v>7</v>
      </c>
      <c r="U73" s="234">
        <v>22</v>
      </c>
      <c r="V73" s="235">
        <v>0.56000000000000005</v>
      </c>
      <c r="W73" s="235">
        <v>0.33</v>
      </c>
      <c r="X73" s="235">
        <v>0.92</v>
      </c>
      <c r="Y73" s="144">
        <f t="shared" si="17"/>
        <v>1</v>
      </c>
      <c r="Z73" s="144">
        <f t="shared" si="18"/>
        <v>1</v>
      </c>
      <c r="AA73" s="144">
        <f t="shared" si="19"/>
        <v>1</v>
      </c>
      <c r="AB73" s="164">
        <f t="shared" si="20"/>
        <v>52</v>
      </c>
      <c r="AC73" s="164">
        <f t="shared" si="21"/>
        <v>99.84</v>
      </c>
      <c r="AD73" s="164">
        <f t="shared" si="22"/>
        <v>147.68</v>
      </c>
      <c r="AE73" s="207">
        <f t="shared" si="23"/>
        <v>6264</v>
      </c>
      <c r="AF73" s="207">
        <f t="shared" si="24"/>
        <v>14400</v>
      </c>
      <c r="AI73" s="28"/>
      <c r="AJ73" s="28"/>
      <c r="AK73" s="28"/>
      <c r="AL73" s="28"/>
      <c r="AM73" s="28"/>
      <c r="AN73" s="28"/>
      <c r="AO73" s="28"/>
      <c r="AP73" s="28"/>
    </row>
    <row r="74" spans="1:60" x14ac:dyDescent="0.3">
      <c r="A74" s="200"/>
      <c r="B74" s="290"/>
      <c r="C74" s="251" t="str">
        <f>(Mitglieder!C73)</f>
        <v>Zz-Meine Königin</v>
      </c>
      <c r="D74" s="147">
        <v>1</v>
      </c>
      <c r="E74" s="209">
        <v>11</v>
      </c>
      <c r="F74" s="234">
        <v>22</v>
      </c>
      <c r="G74" s="234">
        <v>21</v>
      </c>
      <c r="H74" s="234">
        <v>20</v>
      </c>
      <c r="I74" s="234">
        <v>17</v>
      </c>
      <c r="J74" s="234">
        <v>13</v>
      </c>
      <c r="K74" s="234">
        <v>11</v>
      </c>
      <c r="L74" s="234">
        <v>9</v>
      </c>
      <c r="M74" s="234"/>
      <c r="N74" s="234">
        <v>22</v>
      </c>
      <c r="O74" s="234">
        <v>7</v>
      </c>
      <c r="P74" s="234">
        <v>22</v>
      </c>
      <c r="Q74" s="234">
        <v>6</v>
      </c>
      <c r="R74" s="234">
        <v>18</v>
      </c>
      <c r="S74" s="234">
        <v>6</v>
      </c>
      <c r="T74" s="234">
        <v>7</v>
      </c>
      <c r="U74" s="234">
        <v>22</v>
      </c>
      <c r="V74" s="235">
        <v>0.56000000000000005</v>
      </c>
      <c r="W74" s="235">
        <v>0.28999999999999998</v>
      </c>
      <c r="X74" s="235">
        <v>1.1000000000000001</v>
      </c>
      <c r="Y74" s="144">
        <f t="shared" si="17"/>
        <v>0.92125984251968507</v>
      </c>
      <c r="Z74" s="144">
        <f t="shared" si="18"/>
        <v>0.86111111111111116</v>
      </c>
      <c r="AA74" s="144">
        <f t="shared" si="19"/>
        <v>1</v>
      </c>
      <c r="AB74" s="164">
        <f t="shared" si="20"/>
        <v>52</v>
      </c>
      <c r="AC74" s="164">
        <f t="shared" si="21"/>
        <v>109.2</v>
      </c>
      <c r="AD74" s="164">
        <f t="shared" si="22"/>
        <v>166.4</v>
      </c>
      <c r="AE74" s="207">
        <f t="shared" si="23"/>
        <v>6264</v>
      </c>
      <c r="AF74" s="207">
        <f t="shared" si="24"/>
        <v>14400</v>
      </c>
      <c r="AI74" s="28"/>
      <c r="AJ74" s="28"/>
      <c r="AK74" s="28"/>
      <c r="AL74" s="28"/>
      <c r="AM74" s="28"/>
      <c r="AN74" s="28"/>
      <c r="AO74" s="28"/>
      <c r="AP74" s="28"/>
    </row>
    <row r="75" spans="1:60" x14ac:dyDescent="0.3">
      <c r="A75" s="200"/>
      <c r="B75" s="290"/>
      <c r="C75" s="251" t="str">
        <f>(Mitglieder!C74)</f>
        <v>Zz-party</v>
      </c>
      <c r="D75" s="147">
        <v>1</v>
      </c>
      <c r="E75" s="234">
        <v>22</v>
      </c>
      <c r="F75" s="234">
        <v>22</v>
      </c>
      <c r="G75" s="234"/>
      <c r="H75" s="234">
        <v>20</v>
      </c>
      <c r="I75" s="234">
        <v>17</v>
      </c>
      <c r="J75" s="234">
        <v>13</v>
      </c>
      <c r="K75" s="234">
        <v>12</v>
      </c>
      <c r="L75" s="234">
        <v>9</v>
      </c>
      <c r="M75" s="234">
        <v>1</v>
      </c>
      <c r="N75" s="234">
        <v>22</v>
      </c>
      <c r="O75" s="234">
        <v>7</v>
      </c>
      <c r="P75" s="234">
        <v>22</v>
      </c>
      <c r="Q75" s="234">
        <v>6</v>
      </c>
      <c r="R75" s="234">
        <v>18</v>
      </c>
      <c r="S75" s="234">
        <v>6</v>
      </c>
      <c r="T75" s="234">
        <v>7</v>
      </c>
      <c r="U75" s="234">
        <v>22</v>
      </c>
      <c r="V75" s="235">
        <v>0.57999999999999996</v>
      </c>
      <c r="W75" s="235">
        <v>0.33</v>
      </c>
      <c r="X75" s="235">
        <v>1.08</v>
      </c>
      <c r="Y75" s="144">
        <f t="shared" si="17"/>
        <v>0.88976377952755903</v>
      </c>
      <c r="Z75" s="144">
        <f t="shared" si="18"/>
        <v>0.80555555555555558</v>
      </c>
      <c r="AA75" s="144">
        <f t="shared" si="19"/>
        <v>1</v>
      </c>
      <c r="AB75" s="164">
        <f t="shared" si="20"/>
        <v>52</v>
      </c>
      <c r="AC75" s="164">
        <f t="shared" si="21"/>
        <v>108.16</v>
      </c>
      <c r="AD75" s="164">
        <f t="shared" si="22"/>
        <v>164.32</v>
      </c>
      <c r="AE75" s="207">
        <f t="shared" si="23"/>
        <v>6264</v>
      </c>
      <c r="AF75" s="207">
        <f t="shared" si="24"/>
        <v>14400</v>
      </c>
      <c r="AI75" s="28"/>
      <c r="AJ75" s="28"/>
      <c r="AK75" s="28"/>
      <c r="AL75" s="28"/>
      <c r="AM75" s="28"/>
      <c r="AN75" s="28"/>
      <c r="AO75" s="28"/>
      <c r="AP75" s="28"/>
    </row>
    <row r="76" spans="1:60" x14ac:dyDescent="0.3">
      <c r="A76" s="200"/>
      <c r="B76" s="290"/>
      <c r="C76" s="251" t="str">
        <f>(Mitglieder!C75)</f>
        <v>Zz-PingPong</v>
      </c>
      <c r="D76" s="148">
        <v>2</v>
      </c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5"/>
      <c r="W76" s="235"/>
      <c r="X76" s="235"/>
      <c r="Y76" s="144">
        <f t="shared" si="17"/>
        <v>0</v>
      </c>
      <c r="Z76" s="144">
        <f t="shared" si="18"/>
        <v>0</v>
      </c>
      <c r="AA76" s="144">
        <f t="shared" si="19"/>
        <v>0</v>
      </c>
      <c r="AB76" s="164">
        <f t="shared" si="20"/>
        <v>0</v>
      </c>
      <c r="AC76" s="164">
        <f t="shared" si="21"/>
        <v>0</v>
      </c>
      <c r="AD76" s="164">
        <f t="shared" si="22"/>
        <v>0</v>
      </c>
      <c r="AE76" s="207">
        <f t="shared" si="23"/>
        <v>0</v>
      </c>
      <c r="AF76" s="207">
        <f t="shared" si="24"/>
        <v>0</v>
      </c>
      <c r="AI76" s="28"/>
      <c r="AJ76" s="28"/>
      <c r="AK76" s="28"/>
      <c r="AL76" s="28"/>
      <c r="AM76" s="28"/>
      <c r="AN76" s="28"/>
      <c r="AO76" s="28"/>
      <c r="AP76" s="28"/>
    </row>
    <row r="77" spans="1:60" x14ac:dyDescent="0.3">
      <c r="A77" s="200"/>
      <c r="B77" s="290"/>
      <c r="C77" s="251" t="str">
        <f>(Mitglieder!C76)</f>
        <v>Zz-Pit</v>
      </c>
      <c r="D77" s="147">
        <v>1</v>
      </c>
      <c r="E77" s="234">
        <v>22</v>
      </c>
      <c r="F77" s="234">
        <v>22</v>
      </c>
      <c r="G77" s="234">
        <v>21</v>
      </c>
      <c r="H77" s="234">
        <v>20</v>
      </c>
      <c r="I77" s="234">
        <v>17</v>
      </c>
      <c r="J77" s="234">
        <v>13</v>
      </c>
      <c r="K77" s="234">
        <v>12</v>
      </c>
      <c r="L77" s="234">
        <v>9</v>
      </c>
      <c r="M77" s="234">
        <v>8</v>
      </c>
      <c r="N77" s="234">
        <v>22</v>
      </c>
      <c r="O77" s="234">
        <v>7</v>
      </c>
      <c r="P77" s="234">
        <v>22</v>
      </c>
      <c r="Q77" s="234">
        <v>6</v>
      </c>
      <c r="R77" s="234">
        <v>18</v>
      </c>
      <c r="S77" s="234">
        <v>6</v>
      </c>
      <c r="T77" s="234">
        <v>7</v>
      </c>
      <c r="U77" s="234">
        <v>22</v>
      </c>
      <c r="V77" s="235">
        <v>0.71</v>
      </c>
      <c r="W77" s="235">
        <v>0.34</v>
      </c>
      <c r="X77" s="235">
        <v>1.0900000000000001</v>
      </c>
      <c r="Y77" s="144">
        <f t="shared" si="17"/>
        <v>1</v>
      </c>
      <c r="Z77" s="144">
        <f t="shared" si="18"/>
        <v>1</v>
      </c>
      <c r="AA77" s="144">
        <f t="shared" si="19"/>
        <v>1</v>
      </c>
      <c r="AB77" s="164">
        <f t="shared" si="20"/>
        <v>52</v>
      </c>
      <c r="AC77" s="164">
        <f t="shared" si="21"/>
        <v>108.68</v>
      </c>
      <c r="AD77" s="164">
        <f t="shared" si="22"/>
        <v>165.36</v>
      </c>
      <c r="AE77" s="207">
        <f t="shared" si="23"/>
        <v>6264</v>
      </c>
      <c r="AF77" s="207">
        <f t="shared" si="24"/>
        <v>14400</v>
      </c>
      <c r="AI77" s="28"/>
      <c r="AJ77" s="28"/>
      <c r="AK77" s="28"/>
      <c r="AL77" s="28"/>
      <c r="AM77" s="28"/>
      <c r="AN77" s="28"/>
      <c r="AO77" s="28"/>
      <c r="AP77" s="28"/>
    </row>
    <row r="78" spans="1:60" x14ac:dyDescent="0.3">
      <c r="A78" s="200"/>
      <c r="B78" s="290"/>
      <c r="C78" s="251" t="str">
        <f>(Mitglieder!C77)</f>
        <v>Zz-Tobias</v>
      </c>
      <c r="D78" s="147">
        <v>1</v>
      </c>
      <c r="E78" s="234">
        <v>18</v>
      </c>
      <c r="F78" s="234">
        <v>20</v>
      </c>
      <c r="G78" s="234">
        <v>21</v>
      </c>
      <c r="H78" s="234">
        <v>20</v>
      </c>
      <c r="I78" s="234">
        <v>16</v>
      </c>
      <c r="J78" s="234">
        <v>4</v>
      </c>
      <c r="K78" s="234">
        <v>8</v>
      </c>
      <c r="L78" s="234">
        <v>9</v>
      </c>
      <c r="M78" s="234">
        <v>2</v>
      </c>
      <c r="N78" s="234">
        <v>22</v>
      </c>
      <c r="O78" s="234">
        <v>6</v>
      </c>
      <c r="P78" s="234">
        <v>18</v>
      </c>
      <c r="Q78" s="234">
        <v>6</v>
      </c>
      <c r="R78" s="234">
        <v>18</v>
      </c>
      <c r="S78" s="234">
        <v>6</v>
      </c>
      <c r="T78" s="234">
        <v>3</v>
      </c>
      <c r="U78" s="234">
        <v>22</v>
      </c>
      <c r="V78" s="235">
        <v>0.42</v>
      </c>
      <c r="W78" s="235">
        <v>0.28000000000000003</v>
      </c>
      <c r="X78" s="235">
        <v>1.08</v>
      </c>
      <c r="Y78" s="144">
        <f t="shared" si="17"/>
        <v>0.86220472440944884</v>
      </c>
      <c r="Z78" s="144">
        <f t="shared" si="18"/>
        <v>0.81944444444444442</v>
      </c>
      <c r="AA78" s="144">
        <f t="shared" si="19"/>
        <v>0.91818181818181821</v>
      </c>
      <c r="AB78" s="164">
        <f t="shared" si="20"/>
        <v>52</v>
      </c>
      <c r="AC78" s="164">
        <f t="shared" si="21"/>
        <v>108.16</v>
      </c>
      <c r="AD78" s="164">
        <f t="shared" si="22"/>
        <v>164.32</v>
      </c>
      <c r="AE78" s="207">
        <f t="shared" si="23"/>
        <v>6264</v>
      </c>
      <c r="AF78" s="207">
        <f t="shared" si="24"/>
        <v>14400</v>
      </c>
      <c r="AI78" s="28"/>
      <c r="AJ78" s="28"/>
      <c r="AK78" s="28"/>
      <c r="AL78" s="28"/>
      <c r="AM78" s="28"/>
      <c r="AN78" s="28"/>
      <c r="AO78" s="28"/>
      <c r="AP78" s="28"/>
    </row>
    <row r="79" spans="1:60" s="11" customFormat="1" x14ac:dyDescent="0.3">
      <c r="B79" s="290"/>
      <c r="C79" s="10"/>
      <c r="D79" s="15">
        <f>COUNT(D3:D78)</f>
        <v>75</v>
      </c>
      <c r="E79" s="47">
        <f>AVERAGE(E3:E$53)</f>
        <v>20.975609756097562</v>
      </c>
      <c r="F79" s="47">
        <f>AVERAGE(F3:F$53)</f>
        <v>21.829268292682926</v>
      </c>
      <c r="G79" s="47">
        <f>AVERAGE(G3:G$53)</f>
        <v>20.975609756097562</v>
      </c>
      <c r="H79" s="47">
        <f>AVERAGE(H3:H$53)</f>
        <v>19.609756097560975</v>
      </c>
      <c r="I79" s="47">
        <f>AVERAGE(I3:I$53)</f>
        <v>16.097560975609756</v>
      </c>
      <c r="J79" s="47">
        <f>AVERAGE(J3:J$53)</f>
        <v>12.219512195121951</v>
      </c>
      <c r="K79" s="47">
        <f>AVERAGE(K3:K$53)</f>
        <v>10.170731707317072</v>
      </c>
      <c r="L79" s="47">
        <f>AVERAGE(L3:L$53)</f>
        <v>8.6585365853658534</v>
      </c>
      <c r="M79" s="47"/>
      <c r="N79" s="47">
        <f>AVERAGE(N3:N$53)</f>
        <v>21.951219512195124</v>
      </c>
      <c r="O79" s="47">
        <f>AVERAGE(O3:O$53)</f>
        <v>6.975609756097561</v>
      </c>
      <c r="P79" s="47">
        <f>AVERAGE(P3:P$53)</f>
        <v>21.317073170731707</v>
      </c>
      <c r="Q79" s="47">
        <f>AVERAGE(Q3:Q$53)</f>
        <v>6</v>
      </c>
      <c r="R79" s="47">
        <f>AVERAGE(R3:R$53)</f>
        <v>17.902439024390244</v>
      </c>
      <c r="S79" s="47">
        <f>AVERAGE(S3:S$53)</f>
        <v>5.975609756097561</v>
      </c>
      <c r="T79" s="47">
        <f>AVERAGE(T3:T$53)</f>
        <v>6.7804878048780486</v>
      </c>
      <c r="U79" s="47">
        <f>AVERAGE(U3:U$53)</f>
        <v>21.926829268292682</v>
      </c>
      <c r="V79" s="47">
        <f>AVERAGE(V3:V$53)</f>
        <v>0.56097560975609762</v>
      </c>
      <c r="W79" s="47">
        <f>AVERAGE(W3:W$53)</f>
        <v>0.2868292682926829</v>
      </c>
      <c r="X79" s="47">
        <f>AVERAGE(X3:X$53)</f>
        <v>1.0743902439024393</v>
      </c>
      <c r="Y79" s="153">
        <f>AVERAGE(Y3:Y$53)</f>
        <v>0.79314960629921261</v>
      </c>
      <c r="Z79" s="153">
        <f>AVERAGE(Z3:Z$53)</f>
        <v>0.7793055555555557</v>
      </c>
      <c r="AA79" s="153">
        <f>AVERAGE(AA3:AA$53)</f>
        <v>0.81127272727272726</v>
      </c>
      <c r="AB79" s="165">
        <f>AVERAGE(AB3:AB$53)</f>
        <v>42.58</v>
      </c>
      <c r="AC79" s="165">
        <f>AVERAGE(AC3:AC$53)</f>
        <v>88.337599999999981</v>
      </c>
      <c r="AD79" s="272">
        <f>AVERAGE(AD3:AD$53)</f>
        <v>134.09519999999995</v>
      </c>
      <c r="AE79" s="189">
        <f>AVERAGE(AE3:AE$53)</f>
        <v>5112.88</v>
      </c>
      <c r="AF79" s="189">
        <f>AVERAGE(AF3:AF$53)</f>
        <v>11706</v>
      </c>
      <c r="AI79" s="30"/>
      <c r="AJ79" s="30"/>
      <c r="AK79" s="30"/>
      <c r="AL79" s="30"/>
      <c r="AM79" s="30"/>
      <c r="AN79" s="30"/>
      <c r="AO79" s="30"/>
      <c r="AP79" s="30"/>
      <c r="AQ79" s="30"/>
      <c r="AR79"/>
      <c r="AS79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</row>
    <row r="80" spans="1:60" x14ac:dyDescent="0.3">
      <c r="C80" s="22"/>
      <c r="D80" s="22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S80" s="28"/>
      <c r="T80" s="28"/>
      <c r="V80" s="28"/>
      <c r="W80" s="28"/>
      <c r="X80" s="28"/>
      <c r="Y80" s="31"/>
      <c r="Z80" s="31"/>
      <c r="AA80" s="31"/>
      <c r="AB80" s="181"/>
      <c r="AC80" s="180"/>
      <c r="AD80" s="180"/>
      <c r="AE80" s="180"/>
      <c r="AF80" s="180"/>
    </row>
    <row r="81" spans="3:45" x14ac:dyDescent="0.3">
      <c r="C81" s="32"/>
      <c r="D81" s="147">
        <v>1</v>
      </c>
      <c r="E81" s="149">
        <f>COUNTIF(D3:D78,1)</f>
        <v>50</v>
      </c>
      <c r="F81" s="228" t="s">
        <v>854</v>
      </c>
      <c r="G81" s="229"/>
      <c r="H81" s="229"/>
      <c r="I81" s="229"/>
      <c r="J81" s="229"/>
      <c r="K81" s="229"/>
      <c r="L81" s="229"/>
      <c r="M81" s="229"/>
      <c r="N81" s="229"/>
      <c r="O81" s="229"/>
      <c r="P81" s="28"/>
      <c r="Q81" s="159"/>
      <c r="S81" s="28"/>
      <c r="T81" s="28"/>
      <c r="V81" s="28"/>
      <c r="W81" s="28"/>
      <c r="X81" s="28"/>
      <c r="Y81" s="31"/>
      <c r="Z81" s="31"/>
      <c r="AA81" s="31"/>
      <c r="AB81" s="177"/>
      <c r="AC81" s="159"/>
      <c r="AD81" s="159"/>
      <c r="AE81" s="159"/>
      <c r="AF81" s="180"/>
      <c r="AI81" s="28"/>
      <c r="AJ81" s="28"/>
      <c r="AK81" s="28"/>
      <c r="AL81" s="28"/>
      <c r="AM81" s="28"/>
      <c r="AN81" s="28"/>
      <c r="AO81" s="28"/>
      <c r="AP81" s="28"/>
    </row>
    <row r="82" spans="3:45" x14ac:dyDescent="0.3">
      <c r="C82" s="32"/>
      <c r="D82" s="22"/>
      <c r="E82" s="180"/>
      <c r="F82" s="228" t="s">
        <v>166</v>
      </c>
      <c r="G82" s="229"/>
      <c r="H82" s="229"/>
      <c r="I82" s="229"/>
      <c r="J82" s="229"/>
      <c r="K82" s="229"/>
      <c r="L82" s="229"/>
      <c r="M82" s="229"/>
      <c r="N82" s="229"/>
      <c r="O82" s="229"/>
      <c r="P82" s="28"/>
      <c r="Q82" s="159"/>
      <c r="S82" s="28"/>
      <c r="T82" s="28"/>
      <c r="V82" s="28"/>
      <c r="W82" s="28"/>
      <c r="X82" s="28"/>
      <c r="Y82" s="31"/>
      <c r="Z82" s="31"/>
      <c r="AA82" s="31"/>
      <c r="AB82" s="177"/>
      <c r="AC82" s="159"/>
      <c r="AD82" s="159"/>
      <c r="AE82" s="159"/>
      <c r="AF82" s="180"/>
      <c r="AI82" s="28"/>
      <c r="AJ82" s="28"/>
      <c r="AK82" s="28"/>
      <c r="AL82" s="28"/>
      <c r="AM82" s="28"/>
      <c r="AN82" s="28"/>
      <c r="AO82" s="28"/>
      <c r="AP82" s="28"/>
    </row>
    <row r="83" spans="3:45" s="152" customFormat="1" x14ac:dyDescent="0.3">
      <c r="C83" s="178"/>
      <c r="D83" s="148">
        <v>2</v>
      </c>
      <c r="E83" s="150">
        <f>COUNTIF(D3:D78,2)</f>
        <v>8</v>
      </c>
      <c r="F83" s="230" t="s">
        <v>165</v>
      </c>
      <c r="G83" s="230"/>
      <c r="H83" s="230"/>
      <c r="I83" s="230"/>
      <c r="J83" s="230"/>
      <c r="K83" s="230"/>
      <c r="L83" s="230"/>
      <c r="M83" s="230"/>
      <c r="N83" s="230"/>
      <c r="O83" s="230"/>
      <c r="P83" s="159"/>
      <c r="Q83" s="179"/>
      <c r="R83" s="180"/>
      <c r="S83" s="159"/>
      <c r="T83" s="159"/>
      <c r="U83" s="180"/>
      <c r="V83" s="159"/>
      <c r="W83" s="159"/>
      <c r="X83" s="159"/>
      <c r="Y83" s="32"/>
      <c r="Z83" s="32"/>
      <c r="AA83" s="32"/>
      <c r="AB83" s="182"/>
      <c r="AC83" s="179"/>
      <c r="AD83" s="179"/>
      <c r="AE83" s="179"/>
      <c r="AF83" s="203"/>
      <c r="AI83" s="151"/>
      <c r="AJ83" s="151"/>
      <c r="AK83" s="151"/>
      <c r="AL83" s="151"/>
      <c r="AM83" s="151"/>
      <c r="AN83" s="151"/>
      <c r="AO83" s="151"/>
      <c r="AP83" s="151"/>
      <c r="AR83"/>
      <c r="AS83"/>
    </row>
    <row r="84" spans="3:45" x14ac:dyDescent="0.3">
      <c r="C84" s="32"/>
      <c r="D84" s="32"/>
      <c r="E84" s="159"/>
      <c r="F84" s="231" t="s">
        <v>635</v>
      </c>
      <c r="G84" s="230"/>
      <c r="H84" s="230"/>
      <c r="I84" s="230"/>
      <c r="J84" s="230"/>
      <c r="K84" s="230"/>
      <c r="L84" s="230"/>
      <c r="M84" s="230"/>
      <c r="N84" s="230"/>
      <c r="O84" s="230"/>
      <c r="P84" s="28"/>
      <c r="Q84" s="159"/>
      <c r="S84" s="28"/>
      <c r="T84" s="28"/>
      <c r="V84" s="28"/>
      <c r="W84" s="28"/>
      <c r="X84" s="28"/>
      <c r="Y84" s="31"/>
      <c r="Z84" s="31"/>
      <c r="AA84" s="31"/>
      <c r="AB84" s="177"/>
      <c r="AC84" s="159"/>
      <c r="AD84" s="159"/>
      <c r="AE84" s="28"/>
      <c r="AI84" s="28"/>
      <c r="AJ84" s="28"/>
      <c r="AK84" s="28"/>
      <c r="AL84" s="28"/>
      <c r="AM84" s="28"/>
      <c r="AN84" s="28"/>
      <c r="AO84" s="28"/>
      <c r="AP84" s="28"/>
    </row>
    <row r="85" spans="3:45" x14ac:dyDescent="0.3">
      <c r="C85" s="32"/>
      <c r="D85" s="32"/>
      <c r="E85" s="159"/>
      <c r="F85" s="231" t="s">
        <v>855</v>
      </c>
      <c r="G85" s="230"/>
      <c r="H85" s="230"/>
      <c r="I85" s="230"/>
      <c r="J85" s="230"/>
      <c r="K85" s="230"/>
      <c r="L85" s="277" t="s">
        <v>856</v>
      </c>
      <c r="M85" s="277"/>
      <c r="N85" s="230"/>
      <c r="O85" s="230"/>
      <c r="P85" s="28"/>
      <c r="Q85" s="159"/>
      <c r="S85" s="28"/>
      <c r="T85" s="28"/>
      <c r="V85" s="28"/>
      <c r="W85" s="28"/>
      <c r="X85" s="28"/>
      <c r="Y85" s="31"/>
      <c r="Z85" s="31"/>
      <c r="AA85" s="31"/>
      <c r="AB85" s="177"/>
      <c r="AC85" s="159"/>
      <c r="AD85" s="159"/>
      <c r="AE85" s="28"/>
      <c r="AI85" s="28"/>
      <c r="AJ85" s="28"/>
      <c r="AK85" s="28"/>
      <c r="AL85" s="28"/>
      <c r="AM85" s="28"/>
      <c r="AN85" s="28"/>
      <c r="AO85" s="28"/>
      <c r="AP85" s="28"/>
    </row>
    <row r="86" spans="3:45" x14ac:dyDescent="0.3">
      <c r="C86" s="31"/>
      <c r="D86" s="176">
        <v>3</v>
      </c>
      <c r="E86" s="176">
        <f>COUNTIF(D3:D78,3)</f>
        <v>0</v>
      </c>
      <c r="F86" s="232" t="s">
        <v>311</v>
      </c>
      <c r="G86" s="233"/>
      <c r="H86" s="233"/>
      <c r="I86" s="233"/>
      <c r="J86" s="233"/>
      <c r="K86" s="233"/>
      <c r="L86" s="233"/>
      <c r="M86" s="233"/>
      <c r="N86" s="233"/>
      <c r="O86" s="233"/>
      <c r="P86" s="28"/>
      <c r="Q86" s="28"/>
      <c r="S86" s="28"/>
      <c r="T86" s="28"/>
      <c r="V86" s="28"/>
      <c r="W86" s="28"/>
      <c r="X86" s="28"/>
      <c r="Y86" s="31"/>
      <c r="Z86" s="31"/>
      <c r="AA86" s="31"/>
      <c r="AB86" s="177"/>
      <c r="AC86" s="159"/>
      <c r="AD86" s="159"/>
      <c r="AE86" s="28"/>
      <c r="AI86" s="28"/>
      <c r="AJ86" s="28"/>
      <c r="AK86" s="28"/>
      <c r="AL86" s="28"/>
      <c r="AM86" s="28"/>
      <c r="AN86" s="28"/>
      <c r="AO86" s="28"/>
      <c r="AP86" s="28"/>
    </row>
    <row r="87" spans="3:45" x14ac:dyDescent="0.3">
      <c r="C87" s="31"/>
      <c r="D87" s="31"/>
      <c r="O87" s="28"/>
      <c r="P87" s="28"/>
      <c r="Q87" s="28"/>
      <c r="S87" s="28"/>
      <c r="T87" s="28"/>
      <c r="V87" s="28"/>
      <c r="W87" s="28"/>
      <c r="X87" s="28"/>
      <c r="Y87" s="31"/>
      <c r="Z87" s="31"/>
      <c r="AA87" s="31"/>
      <c r="AB87" s="162"/>
      <c r="AC87" s="28"/>
      <c r="AD87" s="28"/>
      <c r="AE87" s="28"/>
      <c r="AI87" s="28"/>
      <c r="AJ87" s="28"/>
      <c r="AK87" s="28"/>
      <c r="AL87" s="28"/>
      <c r="AM87" s="28"/>
      <c r="AN87" s="28"/>
      <c r="AO87" s="28"/>
      <c r="AP87" s="28"/>
    </row>
    <row r="88" spans="3:45" x14ac:dyDescent="0.3">
      <c r="C88" s="31"/>
      <c r="D88" s="31"/>
      <c r="E88" s="28"/>
      <c r="O88" s="28"/>
      <c r="P88" s="28"/>
      <c r="Q88" s="28"/>
      <c r="S88" s="28"/>
      <c r="T88" s="28"/>
      <c r="V88" s="28"/>
      <c r="W88" s="28"/>
      <c r="X88" s="28"/>
      <c r="Y88" s="31"/>
      <c r="Z88" s="31"/>
      <c r="AA88" s="31"/>
      <c r="AB88" s="162"/>
      <c r="AC88" s="28"/>
      <c r="AD88" s="28"/>
      <c r="AE88" s="28"/>
      <c r="AI88" s="28"/>
      <c r="AJ88" s="28"/>
      <c r="AK88" s="28"/>
      <c r="AL88" s="28"/>
      <c r="AM88" s="28"/>
      <c r="AN88" s="28"/>
      <c r="AO88" s="28"/>
      <c r="AP88" s="28"/>
    </row>
    <row r="89" spans="3:45" x14ac:dyDescent="0.3">
      <c r="C89" s="31"/>
      <c r="D89" s="31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31"/>
      <c r="Z89" s="31"/>
      <c r="AA89" s="31"/>
      <c r="AB89" s="162"/>
      <c r="AC89" s="28"/>
      <c r="AD89" s="28"/>
      <c r="AE89" s="28"/>
      <c r="AI89" s="28"/>
      <c r="AJ89" s="28"/>
      <c r="AK89" s="28"/>
      <c r="AL89" s="28"/>
      <c r="AM89" s="28"/>
      <c r="AN89" s="28"/>
      <c r="AO89" s="28"/>
      <c r="AP89" s="28"/>
    </row>
    <row r="90" spans="3:45" x14ac:dyDescent="0.3">
      <c r="C90" s="31"/>
      <c r="D90" s="31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31"/>
      <c r="Z90" s="31"/>
      <c r="AA90" s="31"/>
      <c r="AB90" s="162"/>
      <c r="AC90" s="28"/>
      <c r="AD90" s="28"/>
      <c r="AE90" s="28"/>
      <c r="AI90" s="28"/>
      <c r="AJ90" s="28"/>
      <c r="AK90" s="28"/>
      <c r="AL90" s="28"/>
      <c r="AM90" s="28"/>
      <c r="AN90" s="28"/>
      <c r="AO90" s="28"/>
      <c r="AP90" s="28"/>
    </row>
    <row r="91" spans="3:45" x14ac:dyDescent="0.3">
      <c r="C91" s="31"/>
      <c r="D91" s="31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31"/>
      <c r="Z91" s="31"/>
      <c r="AA91" s="31"/>
      <c r="AB91" s="162"/>
      <c r="AC91" s="28"/>
      <c r="AD91" s="28"/>
      <c r="AE91" s="28"/>
      <c r="AI91" s="28"/>
      <c r="AJ91" s="28"/>
      <c r="AK91" s="28"/>
      <c r="AL91" s="28"/>
      <c r="AM91" s="28"/>
      <c r="AN91" s="28"/>
      <c r="AO91" s="28"/>
      <c r="AP91" s="28"/>
    </row>
    <row r="92" spans="3:45" x14ac:dyDescent="0.3">
      <c r="C92" s="31"/>
      <c r="D92" s="31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31"/>
      <c r="Z92" s="31"/>
      <c r="AA92" s="31"/>
      <c r="AB92" s="162"/>
      <c r="AC92" s="28"/>
      <c r="AD92" s="28"/>
      <c r="AE92" s="28"/>
      <c r="AI92" s="28"/>
      <c r="AJ92" s="28"/>
      <c r="AK92" s="28"/>
      <c r="AL92" s="28"/>
      <c r="AM92" s="28"/>
      <c r="AN92" s="28"/>
      <c r="AO92" s="28"/>
      <c r="AP92" s="28"/>
    </row>
    <row r="93" spans="3:45" x14ac:dyDescent="0.3">
      <c r="C93" s="31"/>
      <c r="D93" s="31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31"/>
      <c r="Z93" s="31"/>
      <c r="AA93" s="31"/>
      <c r="AB93" s="162"/>
      <c r="AC93" s="28"/>
      <c r="AD93" s="28"/>
      <c r="AE93" s="28"/>
      <c r="AI93" s="28"/>
      <c r="AJ93" s="28"/>
      <c r="AK93" s="28"/>
      <c r="AL93" s="28"/>
      <c r="AM93" s="28"/>
      <c r="AN93" s="28"/>
      <c r="AO93" s="28"/>
      <c r="AP93" s="28"/>
    </row>
    <row r="94" spans="3:45" x14ac:dyDescent="0.3">
      <c r="C94" s="31"/>
      <c r="D94" s="31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31"/>
      <c r="Z94" s="31"/>
      <c r="AA94" s="31"/>
      <c r="AB94" s="162"/>
      <c r="AC94" s="28"/>
      <c r="AD94" s="28"/>
      <c r="AE94" s="28"/>
      <c r="AI94" s="28"/>
      <c r="AJ94" s="28"/>
      <c r="AK94" s="28"/>
      <c r="AL94" s="28"/>
      <c r="AM94" s="28"/>
      <c r="AN94" s="28"/>
      <c r="AO94" s="28"/>
      <c r="AP94" s="28"/>
    </row>
  </sheetData>
  <autoFilter ref="B3:AF79">
    <sortState ref="B4:AF79">
      <sortCondition ref="C3:C79"/>
    </sortState>
  </autoFilter>
  <conditionalFormatting sqref="E3:AF3">
    <cfRule type="dataBar" priority="12935">
      <dataBar>
        <cfvo type="min"/>
        <cfvo type="max"/>
        <color theme="6" tint="0.59999389629810485"/>
      </dataBar>
      <extLst>
        <ext xmlns:x14="http://schemas.microsoft.com/office/spreadsheetml/2009/9/main" uri="{B025F937-C7B1-47D3-B67F-A62EFF666E3E}">
          <x14:id>{0678A744-07AB-4E34-820F-3672C4228344}</x14:id>
        </ext>
      </extLst>
    </cfRule>
  </conditionalFormatting>
  <conditionalFormatting sqref="Y4:AA12 Y14:AA78">
    <cfRule type="dataBar" priority="10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{65172384-C086-4CEA-8F28-70E149C999D4}</x14:id>
        </ext>
      </extLst>
    </cfRule>
  </conditionalFormatting>
  <conditionalFormatting sqref="AB4:AD78">
    <cfRule type="dataBar" priority="108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{0FBD080C-6F06-4E3A-86D3-CDEAC74F5031}</x14:id>
        </ext>
      </extLst>
    </cfRule>
  </conditionalFormatting>
  <conditionalFormatting sqref="AE4:AF78">
    <cfRule type="dataBar" priority="10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{AC891431-BB57-41EA-A30D-41A18EADD0BF}</x14:id>
        </ext>
      </extLst>
    </cfRule>
  </conditionalFormatting>
  <conditionalFormatting sqref="E4:F4 F40 E18:F18 E14:F14 E36:F36 E41:F43 E16:F16 E20:F26 E8:F12 E45:F47 E38:F38 E30:F33 E28:F28 E49:F78">
    <cfRule type="dataBar" priority="4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{3CBD6798-DE3E-481B-A46F-E7B428343429}</x14:id>
        </ext>
      </extLst>
    </cfRule>
  </conditionalFormatting>
  <conditionalFormatting sqref="G4 G18 G14 G36 G40:G43 G16 G20:G26 G8:G12 G45:G47 G38 G30:G33 G28 G49:G78">
    <cfRule type="dataBar" priority="4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{8DA10FDA-3E6A-4C62-9B9F-B2B6F69F6067}</x14:id>
        </ext>
      </extLst>
    </cfRule>
  </conditionalFormatting>
  <conditionalFormatting sqref="H4 H18 H14 H36 H40:H43 H16 H20:H26 H8:H12 H45:H47 H38 H30:H33 H28 H49:H78">
    <cfRule type="dataBar" priority="4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{F9F17A02-616E-4B1B-AE1B-38861D6C2EA1}</x14:id>
        </ext>
      </extLst>
    </cfRule>
  </conditionalFormatting>
  <conditionalFormatting sqref="I4 I18 I14 I36 I40:I43 I16 I20:I26 I8:I12 I45:I47 I38 I30:I33 I28 I49:I78">
    <cfRule type="dataBar" priority="4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{A834ACEA-14C2-4AFC-9944-285D7D1FE608}</x14:id>
        </ext>
      </extLst>
    </cfRule>
  </conditionalFormatting>
  <conditionalFormatting sqref="J4 J18 J14 J36 J40:J43 J16 J20:J26 J8:J12 J45:J47 J38 J30:J33 J28 J49:J78">
    <cfRule type="dataBar" priority="47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{EDA44402-8869-4554-81B0-929FD70DA733}</x14:id>
        </ext>
      </extLst>
    </cfRule>
  </conditionalFormatting>
  <conditionalFormatting sqref="K4 K18 K14 K36 K40:K43 K16 K20:K26 K8:K12 K45:K47 K38 K30:K33 K28 K49:K78">
    <cfRule type="dataBar" priority="4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{637C76CC-3A71-4FF7-BEC8-2CEA0B8ABB7D}</x14:id>
        </ext>
      </extLst>
    </cfRule>
  </conditionalFormatting>
  <conditionalFormatting sqref="L4 L18 L14 L36 L40:L43 L16 L20:L26 L8:L12 L45:L47 L38 L30:L33 L28 L49:L78">
    <cfRule type="dataBar" priority="46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{0479FD85-6340-4C1E-BE0F-3C3708EDA9D7}</x14:id>
        </ext>
      </extLst>
    </cfRule>
  </conditionalFormatting>
  <conditionalFormatting sqref="N18 N4 N14 N36 N40:N43 N16 N20:N26 N8:N12 N45:N47 N38 N30:N33 N28 N49:N78">
    <cfRule type="dataBar" priority="46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{57960790-6BCE-4E2D-A6EB-8B2E2D6C30ED}</x14:id>
        </ext>
      </extLst>
    </cfRule>
  </conditionalFormatting>
  <conditionalFormatting sqref="P18 P4 P14 P36 P40:P43 P20:P26 P8:P12 P45:P47 P38 P30:P33 P28 P49:P78">
    <cfRule type="dataBar" priority="46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{94F72A0A-5E55-452D-8AAF-07CAA2FD80B9}</x14:id>
        </ext>
      </extLst>
    </cfRule>
  </conditionalFormatting>
  <conditionalFormatting sqref="O18 O4 O14 O36 O40:O43 O16 O20:O26 O8:O12 O45:O47 O38 O30:O33 O28 O49:O78">
    <cfRule type="dataBar" priority="46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{4A9F1F85-E213-42D3-B05A-3B25271F7650}</x14:id>
        </ext>
      </extLst>
    </cfRule>
  </conditionalFormatting>
  <conditionalFormatting sqref="Q18 Q4 Q14 Q36 Q40:Q43 Q16 Q20:Q26 Q8:Q12 Q45:Q47 Q38 Q30:Q33 Q28 Q49:Q78">
    <cfRule type="dataBar" priority="46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{C440B534-5975-46FA-9B52-00F588C13F8A}</x14:id>
        </ext>
      </extLst>
    </cfRule>
  </conditionalFormatting>
  <conditionalFormatting sqref="R18 R4 R14 R36 R40:R43 R16 R20:R26 R8:R12 R45:R47 R38 R30:R33 R28 R49:R78">
    <cfRule type="dataBar" priority="46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{34A6678F-CA3E-45C6-B1FD-E2A20364D20F}</x14:id>
        </ext>
      </extLst>
    </cfRule>
  </conditionalFormatting>
  <conditionalFormatting sqref="S18 S4 S14 S36 S40:S43 S16 S20:S26 S8:S12 S45:S47 S38 S30:S33 S28 S49:S78">
    <cfRule type="dataBar" priority="46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{1291ED95-396A-48FD-95CF-88F690D74D68}</x14:id>
        </ext>
      </extLst>
    </cfRule>
  </conditionalFormatting>
  <conditionalFormatting sqref="T4 T18 T14 T36 T40:T43 T16 T20:T26 T8:T12 T45:T47 T38 T30:T33 T28 T50:T78">
    <cfRule type="dataBar" priority="46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{42A7FCCF-4662-4C10-8659-B2F53A9EFDF3}</x14:id>
        </ext>
      </extLst>
    </cfRule>
  </conditionalFormatting>
  <conditionalFormatting sqref="U4 U18 U14 U36 U40:U43 U16 U20:U26 U8:U12 U45:U47 U38 U30:U33 U28 U49:U78">
    <cfRule type="dataBar" priority="46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{C9773EDA-ADF5-4A05-A391-C052DEB8C001}</x14:id>
        </ext>
      </extLst>
    </cfRule>
  </conditionalFormatting>
  <conditionalFormatting sqref="E40">
    <cfRule type="dataBar" priority="4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{2B283D29-976B-4F77-A006-3793AEAB7122}</x14:id>
        </ext>
      </extLst>
    </cfRule>
  </conditionalFormatting>
  <conditionalFormatting sqref="T49">
    <cfRule type="dataBar" priority="38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{80728194-4FE7-4E98-8685-284BDC66A36C}</x14:id>
        </ext>
      </extLst>
    </cfRule>
  </conditionalFormatting>
  <conditionalFormatting sqref="E17:F17">
    <cfRule type="dataBar" priority="37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{F97549DB-7486-4B2A-B8FF-44D83A04CCE9}</x14:id>
        </ext>
      </extLst>
    </cfRule>
  </conditionalFormatting>
  <conditionalFormatting sqref="G17">
    <cfRule type="dataBar" priority="37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{AC334947-33F5-4E62-945F-85A1318E3141}</x14:id>
        </ext>
      </extLst>
    </cfRule>
  </conditionalFormatting>
  <conditionalFormatting sqref="H17">
    <cfRule type="dataBar" priority="3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{71F61471-CBA4-4C0F-ADBB-493133240EBD}</x14:id>
        </ext>
      </extLst>
    </cfRule>
  </conditionalFormatting>
  <conditionalFormatting sqref="I17">
    <cfRule type="dataBar" priority="37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{BD06EB29-02FD-4E42-B665-41AD944BE666}</x14:id>
        </ext>
      </extLst>
    </cfRule>
  </conditionalFormatting>
  <conditionalFormatting sqref="J17">
    <cfRule type="dataBar" priority="3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{0D70D5E0-EEC7-4F6E-A1DB-28046BFFB1BA}</x14:id>
        </ext>
      </extLst>
    </cfRule>
  </conditionalFormatting>
  <conditionalFormatting sqref="K17">
    <cfRule type="dataBar" priority="3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{30E8CB71-2BD4-46E2-9261-6D48E4904272}</x14:id>
        </ext>
      </extLst>
    </cfRule>
  </conditionalFormatting>
  <conditionalFormatting sqref="L17">
    <cfRule type="dataBar" priority="3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{94E20F40-D2E5-4B89-B18F-4C9A91F5ACB2}</x14:id>
        </ext>
      </extLst>
    </cfRule>
  </conditionalFormatting>
  <conditionalFormatting sqref="N17">
    <cfRule type="dataBar" priority="37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{F62CAEA8-6010-4FF8-BE2D-E0D9A5A61937}</x14:id>
        </ext>
      </extLst>
    </cfRule>
  </conditionalFormatting>
  <conditionalFormatting sqref="P17">
    <cfRule type="dataBar" priority="37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{7EBA425E-CFBF-4BFA-8F5B-81C946A102B2}</x14:id>
        </ext>
      </extLst>
    </cfRule>
  </conditionalFormatting>
  <conditionalFormatting sqref="O17">
    <cfRule type="dataBar" priority="36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{87023922-B0DB-4D96-9F09-581B3A94A5FE}</x14:id>
        </ext>
      </extLst>
    </cfRule>
  </conditionalFormatting>
  <conditionalFormatting sqref="Q17">
    <cfRule type="dataBar" priority="36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{850160D5-F40C-4405-9746-DC6C4A0E6F71}</x14:id>
        </ext>
      </extLst>
    </cfRule>
  </conditionalFormatting>
  <conditionalFormatting sqref="R17">
    <cfRule type="dataBar" priority="36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{5727B8B7-7ABE-47CF-A0EF-D8B46F2C15E1}</x14:id>
        </ext>
      </extLst>
    </cfRule>
  </conditionalFormatting>
  <conditionalFormatting sqref="S17">
    <cfRule type="dataBar" priority="36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{B32E111E-6C58-4779-9712-98D62A2D4A94}</x14:id>
        </ext>
      </extLst>
    </cfRule>
  </conditionalFormatting>
  <conditionalFormatting sqref="T17">
    <cfRule type="dataBar" priority="36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{AAFD91BB-A9C6-4FC2-AAE0-D8EEAFE07832}</x14:id>
        </ext>
      </extLst>
    </cfRule>
  </conditionalFormatting>
  <conditionalFormatting sqref="U17">
    <cfRule type="dataBar" priority="36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{59D9A6E2-67CF-432D-80DF-52E041F1393E}</x14:id>
        </ext>
      </extLst>
    </cfRule>
  </conditionalFormatting>
  <conditionalFormatting sqref="M14 M4 M20:M26 M36 M40:M43 M16:M18 M8:M12 M45:M47 M38 M30:M33 M28 M49:M78">
    <cfRule type="dataBar" priority="3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{2476563F-33D4-4E3E-A02E-9079FE7B1932}</x14:id>
        </ext>
      </extLst>
    </cfRule>
  </conditionalFormatting>
  <conditionalFormatting sqref="E34:F34">
    <cfRule type="dataBar" priority="3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{73B56EC1-8976-488A-94F3-3E7AAEF8AC18}</x14:id>
        </ext>
      </extLst>
    </cfRule>
  </conditionalFormatting>
  <conditionalFormatting sqref="G34">
    <cfRule type="dataBar" priority="3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{105B829E-E1D3-432F-A339-2AC43530896E}</x14:id>
        </ext>
      </extLst>
    </cfRule>
  </conditionalFormatting>
  <conditionalFormatting sqref="H34">
    <cfRule type="dataBar" priority="3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{4ACDBB4D-026A-454A-8791-82ECBD7CD151}</x14:id>
        </ext>
      </extLst>
    </cfRule>
  </conditionalFormatting>
  <conditionalFormatting sqref="I34">
    <cfRule type="dataBar" priority="3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{CD5A4761-03C8-4731-BAC0-1782A172149B}</x14:id>
        </ext>
      </extLst>
    </cfRule>
  </conditionalFormatting>
  <conditionalFormatting sqref="J34">
    <cfRule type="dataBar" priority="3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{04C1856C-BA6E-4FD3-9AD9-91105D816E15}</x14:id>
        </ext>
      </extLst>
    </cfRule>
  </conditionalFormatting>
  <conditionalFormatting sqref="K34">
    <cfRule type="dataBar" priority="3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{0EF1B1A4-E132-489B-954E-0DF68E47732C}</x14:id>
        </ext>
      </extLst>
    </cfRule>
  </conditionalFormatting>
  <conditionalFormatting sqref="L34">
    <cfRule type="dataBar" priority="3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{12512AA2-4215-4A2E-A80E-82F0C888CEF9}</x14:id>
        </ext>
      </extLst>
    </cfRule>
  </conditionalFormatting>
  <conditionalFormatting sqref="N34">
    <cfRule type="dataBar" priority="31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{41E180B5-2F26-486C-A195-B4604793416F}</x14:id>
        </ext>
      </extLst>
    </cfRule>
  </conditionalFormatting>
  <conditionalFormatting sqref="P34">
    <cfRule type="dataBar" priority="31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{2D981FDE-B348-4D98-8F67-8A044A23396A}</x14:id>
        </ext>
      </extLst>
    </cfRule>
  </conditionalFormatting>
  <conditionalFormatting sqref="O34">
    <cfRule type="dataBar" priority="31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{A764EBD0-92D3-4222-B0F6-32469CFEFB34}</x14:id>
        </ext>
      </extLst>
    </cfRule>
  </conditionalFormatting>
  <conditionalFormatting sqref="Q34">
    <cfRule type="dataBar" priority="31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{1602A4C1-5393-447A-85B1-9341190451EF}</x14:id>
        </ext>
      </extLst>
    </cfRule>
  </conditionalFormatting>
  <conditionalFormatting sqref="R34">
    <cfRule type="dataBar" priority="30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{A2197BB8-6D60-4929-84C6-F73A70F83511}</x14:id>
        </ext>
      </extLst>
    </cfRule>
  </conditionalFormatting>
  <conditionalFormatting sqref="S34">
    <cfRule type="dataBar" priority="30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{135FE3F5-081A-440D-9EA9-6FF4EC6A5ADD}</x14:id>
        </ext>
      </extLst>
    </cfRule>
  </conditionalFormatting>
  <conditionalFormatting sqref="T34">
    <cfRule type="dataBar" priority="30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{FB2529AB-3593-48FB-A97B-88DEA3849FDA}</x14:id>
        </ext>
      </extLst>
    </cfRule>
  </conditionalFormatting>
  <conditionalFormatting sqref="U34">
    <cfRule type="dataBar" priority="30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{E8407ECF-C826-4120-8B5E-45F4D2540D67}</x14:id>
        </ext>
      </extLst>
    </cfRule>
  </conditionalFormatting>
  <conditionalFormatting sqref="M34">
    <cfRule type="dataBar" priority="30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{0B953310-FF20-48B7-B119-91AD076C49D5}</x14:id>
        </ext>
      </extLst>
    </cfRule>
  </conditionalFormatting>
  <conditionalFormatting sqref="E19:F19">
    <cfRule type="dataBar" priority="2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{5064F53D-E0AF-455E-8BCF-2446F8FC864C}</x14:id>
        </ext>
      </extLst>
    </cfRule>
  </conditionalFormatting>
  <conditionalFormatting sqref="G19">
    <cfRule type="dataBar" priority="2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{74A067F1-EE11-4765-A34D-BC5E3EE27D7C}</x14:id>
        </ext>
      </extLst>
    </cfRule>
  </conditionalFormatting>
  <conditionalFormatting sqref="H19">
    <cfRule type="dataBar" priority="28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{299A1026-9D13-4C85-BB70-AB76D14D32E2}</x14:id>
        </ext>
      </extLst>
    </cfRule>
  </conditionalFormatting>
  <conditionalFormatting sqref="I19">
    <cfRule type="dataBar" priority="27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{B7925A06-727F-4E10-98E4-F7E4EAE0DFA5}</x14:id>
        </ext>
      </extLst>
    </cfRule>
  </conditionalFormatting>
  <conditionalFormatting sqref="J19">
    <cfRule type="dataBar" priority="27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{6A45CC62-7408-4940-9D10-138EBB17371E}</x14:id>
        </ext>
      </extLst>
    </cfRule>
  </conditionalFormatting>
  <conditionalFormatting sqref="K19">
    <cfRule type="dataBar" priority="27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{CAEE4E3D-AF67-47F9-A7D1-6B4AD48829CC}</x14:id>
        </ext>
      </extLst>
    </cfRule>
  </conditionalFormatting>
  <conditionalFormatting sqref="L19">
    <cfRule type="dataBar" priority="2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{CAC022E1-3309-4512-AC14-D6E0246B69D4}</x14:id>
        </ext>
      </extLst>
    </cfRule>
  </conditionalFormatting>
  <conditionalFormatting sqref="N19">
    <cfRule type="dataBar" priority="27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{8A1F400A-1FD6-4CC1-9028-907A18400860}</x14:id>
        </ext>
      </extLst>
    </cfRule>
  </conditionalFormatting>
  <conditionalFormatting sqref="P19">
    <cfRule type="dataBar" priority="27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{E0604D8F-DFD5-400D-AEBE-15F197BDCD11}</x14:id>
        </ext>
      </extLst>
    </cfRule>
  </conditionalFormatting>
  <conditionalFormatting sqref="O19">
    <cfRule type="dataBar" priority="27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{350A94AC-01B3-4316-A4BC-EA1C0DF9BFBB}</x14:id>
        </ext>
      </extLst>
    </cfRule>
  </conditionalFormatting>
  <conditionalFormatting sqref="Q19">
    <cfRule type="dataBar" priority="27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{FFA1C698-AF65-47FB-82C1-C91FF481B44A}</x14:id>
        </ext>
      </extLst>
    </cfRule>
  </conditionalFormatting>
  <conditionalFormatting sqref="R19">
    <cfRule type="dataBar" priority="27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{90E25FB8-A1EA-439E-8954-83011FC33C51}</x14:id>
        </ext>
      </extLst>
    </cfRule>
  </conditionalFormatting>
  <conditionalFormatting sqref="S19">
    <cfRule type="dataBar" priority="27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{BED1DD86-4F77-4C0A-AF2F-6411E75E29B6}</x14:id>
        </ext>
      </extLst>
    </cfRule>
  </conditionalFormatting>
  <conditionalFormatting sqref="T19">
    <cfRule type="dataBar" priority="26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{44A7506C-732C-4BBB-9DBB-F8186C2DB09D}</x14:id>
        </ext>
      </extLst>
    </cfRule>
  </conditionalFormatting>
  <conditionalFormatting sqref="U19">
    <cfRule type="dataBar" priority="26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{C149B1A3-0CC8-4CE7-91DF-8F13B4CE71BD}</x14:id>
        </ext>
      </extLst>
    </cfRule>
  </conditionalFormatting>
  <conditionalFormatting sqref="M19">
    <cfRule type="dataBar" priority="2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{F4476BC3-714A-4611-9900-81FA0F80E796}</x14:id>
        </ext>
      </extLst>
    </cfRule>
  </conditionalFormatting>
  <conditionalFormatting sqref="E39:F39">
    <cfRule type="dataBar" priority="2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{8973E7BA-9A7E-4588-83E6-5B7653EB96BE}</x14:id>
        </ext>
      </extLst>
    </cfRule>
  </conditionalFormatting>
  <conditionalFormatting sqref="G39">
    <cfRule type="dataBar" priority="2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{803AE311-BF4E-434A-9189-E1CD8119744B}</x14:id>
        </ext>
      </extLst>
    </cfRule>
  </conditionalFormatting>
  <conditionalFormatting sqref="H39">
    <cfRule type="dataBar" priority="2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{4D11FED1-8FAE-428C-B2E2-149437F3F618}</x14:id>
        </ext>
      </extLst>
    </cfRule>
  </conditionalFormatting>
  <conditionalFormatting sqref="I39">
    <cfRule type="dataBar" priority="26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{B152A097-64BA-498E-A46E-B23E4AF7CDA4}</x14:id>
        </ext>
      </extLst>
    </cfRule>
  </conditionalFormatting>
  <conditionalFormatting sqref="J39">
    <cfRule type="dataBar" priority="2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{2FF693EE-BFE9-4992-B953-41EDA3D3D5D6}</x14:id>
        </ext>
      </extLst>
    </cfRule>
  </conditionalFormatting>
  <conditionalFormatting sqref="K39">
    <cfRule type="dataBar" priority="2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{AEFC0347-6194-4EA5-9F97-21F4138C7C81}</x14:id>
        </ext>
      </extLst>
    </cfRule>
  </conditionalFormatting>
  <conditionalFormatting sqref="L39">
    <cfRule type="dataBar" priority="2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{71584376-AFD7-46BC-97D8-E57EF17CE18B}</x14:id>
        </ext>
      </extLst>
    </cfRule>
  </conditionalFormatting>
  <conditionalFormatting sqref="N39">
    <cfRule type="dataBar" priority="25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{7B6C4B1C-98B8-495C-BD11-2D160A9AD26E}</x14:id>
        </ext>
      </extLst>
    </cfRule>
  </conditionalFormatting>
  <conditionalFormatting sqref="P39">
    <cfRule type="dataBar" priority="25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{11118760-1F77-498C-A4C9-BCDC2CBCE888}</x14:id>
        </ext>
      </extLst>
    </cfRule>
  </conditionalFormatting>
  <conditionalFormatting sqref="O39">
    <cfRule type="dataBar" priority="25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{D1F0F0FD-CD2C-4127-98BF-8E848A1CFA4A}</x14:id>
        </ext>
      </extLst>
    </cfRule>
  </conditionalFormatting>
  <conditionalFormatting sqref="Q39">
    <cfRule type="dataBar" priority="25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{F3CC36EA-3DF7-4016-852F-818E11D03511}</x14:id>
        </ext>
      </extLst>
    </cfRule>
  </conditionalFormatting>
  <conditionalFormatting sqref="R39">
    <cfRule type="dataBar" priority="25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{59B8661F-B6BD-4CDF-A7C3-1AB6C355245B}</x14:id>
        </ext>
      </extLst>
    </cfRule>
  </conditionalFormatting>
  <conditionalFormatting sqref="S39">
    <cfRule type="dataBar" priority="25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{F5C83F12-8EEE-464E-89E2-07D80BB8FDC5}</x14:id>
        </ext>
      </extLst>
    </cfRule>
  </conditionalFormatting>
  <conditionalFormatting sqref="T39">
    <cfRule type="dataBar" priority="25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{8E15383B-854B-4320-9537-CC51B6CD7971}</x14:id>
        </ext>
      </extLst>
    </cfRule>
  </conditionalFormatting>
  <conditionalFormatting sqref="U39">
    <cfRule type="dataBar" priority="24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{59D8083B-9D20-4146-931B-9E55D40C2760}</x14:id>
        </ext>
      </extLst>
    </cfRule>
  </conditionalFormatting>
  <conditionalFormatting sqref="M39">
    <cfRule type="dataBar" priority="2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{936121ED-B15F-4C98-8428-E30191BF27E9}</x14:id>
        </ext>
      </extLst>
    </cfRule>
  </conditionalFormatting>
  <conditionalFormatting sqref="E35:F35">
    <cfRule type="dataBar" priority="2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{75B6BA74-0A40-4400-B31C-96539B40FCD1}</x14:id>
        </ext>
      </extLst>
    </cfRule>
  </conditionalFormatting>
  <conditionalFormatting sqref="G35">
    <cfRule type="dataBar" priority="2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{EFC7E588-7D9E-4D4C-B6E0-B14B0A02C052}</x14:id>
        </ext>
      </extLst>
    </cfRule>
  </conditionalFormatting>
  <conditionalFormatting sqref="H35">
    <cfRule type="dataBar" priority="2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{BA561688-3605-4B6C-8619-785FED0464C3}</x14:id>
        </ext>
      </extLst>
    </cfRule>
  </conditionalFormatting>
  <conditionalFormatting sqref="I35">
    <cfRule type="dataBar" priority="2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{5639B3C8-42A9-46F0-973D-AE021FAAE81B}</x14:id>
        </ext>
      </extLst>
    </cfRule>
  </conditionalFormatting>
  <conditionalFormatting sqref="J35">
    <cfRule type="dataBar" priority="2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{0D1509D3-F01B-4F33-96F3-6B7C9F4103D7}</x14:id>
        </ext>
      </extLst>
    </cfRule>
  </conditionalFormatting>
  <conditionalFormatting sqref="K35">
    <cfRule type="dataBar" priority="2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{EEB7C05C-D275-43B0-B5C7-B5D1F7F4CDCE}</x14:id>
        </ext>
      </extLst>
    </cfRule>
  </conditionalFormatting>
  <conditionalFormatting sqref="L35">
    <cfRule type="dataBar" priority="2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{A6D95D0D-56BB-4D9D-BD1D-5EF7A898E72B}</x14:id>
        </ext>
      </extLst>
    </cfRule>
  </conditionalFormatting>
  <conditionalFormatting sqref="N35">
    <cfRule type="dataBar" priority="21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{C223F827-9036-4FDC-BBE8-B798897B2BA7}</x14:id>
        </ext>
      </extLst>
    </cfRule>
  </conditionalFormatting>
  <conditionalFormatting sqref="P35">
    <cfRule type="dataBar" priority="21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{2489EC0A-6620-4494-B653-3FEA4ED853A9}</x14:id>
        </ext>
      </extLst>
    </cfRule>
  </conditionalFormatting>
  <conditionalFormatting sqref="O35">
    <cfRule type="dataBar" priority="21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{0E05A582-A40B-4F53-B175-D6260C3E33A2}</x14:id>
        </ext>
      </extLst>
    </cfRule>
  </conditionalFormatting>
  <conditionalFormatting sqref="Q35">
    <cfRule type="dataBar" priority="21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{3348705A-9140-4A9D-AFAC-925E3DDEE6F4}</x14:id>
        </ext>
      </extLst>
    </cfRule>
  </conditionalFormatting>
  <conditionalFormatting sqref="R35">
    <cfRule type="dataBar" priority="21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{43032A3B-64C5-43FA-B39D-796A33A45D92}</x14:id>
        </ext>
      </extLst>
    </cfRule>
  </conditionalFormatting>
  <conditionalFormatting sqref="S35">
    <cfRule type="dataBar" priority="21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{419E74D1-29A8-442A-A58E-BB5C31C10268}</x14:id>
        </ext>
      </extLst>
    </cfRule>
  </conditionalFormatting>
  <conditionalFormatting sqref="T35">
    <cfRule type="dataBar" priority="21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{321E4D87-E955-43FA-87CB-E952FFB2B916}</x14:id>
        </ext>
      </extLst>
    </cfRule>
  </conditionalFormatting>
  <conditionalFormatting sqref="U35">
    <cfRule type="dataBar" priority="21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{FEC082A5-5BA3-4B44-B96A-EECAB1E9A8BA}</x14:id>
        </ext>
      </extLst>
    </cfRule>
  </conditionalFormatting>
  <conditionalFormatting sqref="M35">
    <cfRule type="dataBar" priority="20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{C30CA9DE-C0A6-43C4-9F49-E3D7E1D8690F}</x14:id>
        </ext>
      </extLst>
    </cfRule>
  </conditionalFormatting>
  <conditionalFormatting sqref="E15:F15">
    <cfRule type="dataBar" priority="18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{576B823A-0BC7-4C3D-A054-22FC506B211A}</x14:id>
        </ext>
      </extLst>
    </cfRule>
  </conditionalFormatting>
  <conditionalFormatting sqref="G15">
    <cfRule type="dataBar" priority="18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{41BD958C-557F-4EAF-858E-A0FF2E3755F4}</x14:id>
        </ext>
      </extLst>
    </cfRule>
  </conditionalFormatting>
  <conditionalFormatting sqref="H15">
    <cfRule type="dataBar" priority="18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{F4C141C7-AC21-4876-AB30-93B8ACB4EDA0}</x14:id>
        </ext>
      </extLst>
    </cfRule>
  </conditionalFormatting>
  <conditionalFormatting sqref="I15">
    <cfRule type="dataBar" priority="18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{4B89FA9A-5650-4A52-BB22-71980A06F72F}</x14:id>
        </ext>
      </extLst>
    </cfRule>
  </conditionalFormatting>
  <conditionalFormatting sqref="J15">
    <cfRule type="dataBar" priority="18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{E55F659C-97C9-43AF-BB2E-85877E11139F}</x14:id>
        </ext>
      </extLst>
    </cfRule>
  </conditionalFormatting>
  <conditionalFormatting sqref="K15">
    <cfRule type="dataBar" priority="18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{A111BCE5-9886-4EE8-ABE2-A64FB0D017CE}</x14:id>
        </ext>
      </extLst>
    </cfRule>
  </conditionalFormatting>
  <conditionalFormatting sqref="L15">
    <cfRule type="dataBar" priority="18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{11310436-32D9-49B8-B7C6-E43F15729BB8}</x14:id>
        </ext>
      </extLst>
    </cfRule>
  </conditionalFormatting>
  <conditionalFormatting sqref="N15">
    <cfRule type="dataBar" priority="18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{C369CDDD-D3EB-4775-8CB1-3E88B0C1F388}</x14:id>
        </ext>
      </extLst>
    </cfRule>
  </conditionalFormatting>
  <conditionalFormatting sqref="P15">
    <cfRule type="dataBar" priority="17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{B2F66C92-E7EE-454A-B1DA-C9EEE3331374}</x14:id>
        </ext>
      </extLst>
    </cfRule>
  </conditionalFormatting>
  <conditionalFormatting sqref="O15">
    <cfRule type="dataBar" priority="17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{0EF41954-2F15-4BBF-A339-89A627413CAB}</x14:id>
        </ext>
      </extLst>
    </cfRule>
  </conditionalFormatting>
  <conditionalFormatting sqref="Q15">
    <cfRule type="dataBar" priority="17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{73560333-358D-435B-A796-CDC63D6E139B}</x14:id>
        </ext>
      </extLst>
    </cfRule>
  </conditionalFormatting>
  <conditionalFormatting sqref="R15">
    <cfRule type="dataBar" priority="17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{F53B1B6C-2850-4054-8462-4898F6C4EEA8}</x14:id>
        </ext>
      </extLst>
    </cfRule>
  </conditionalFormatting>
  <conditionalFormatting sqref="S15">
    <cfRule type="dataBar" priority="17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{5E0C600F-F382-447B-87E8-BDA4C94CA215}</x14:id>
        </ext>
      </extLst>
    </cfRule>
  </conditionalFormatting>
  <conditionalFormatting sqref="T15">
    <cfRule type="dataBar" priority="17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{F179C1CC-2DC9-479E-A9D5-71AB0BED7362}</x14:id>
        </ext>
      </extLst>
    </cfRule>
  </conditionalFormatting>
  <conditionalFormatting sqref="U15">
    <cfRule type="dataBar" priority="17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{8E260133-34D8-4709-A10C-8037B5F818BF}</x14:id>
        </ext>
      </extLst>
    </cfRule>
  </conditionalFormatting>
  <conditionalFormatting sqref="M15">
    <cfRule type="dataBar" priority="16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{4E174AD3-9591-46D0-B8B3-5F8CACB79F8A}</x14:id>
        </ext>
      </extLst>
    </cfRule>
  </conditionalFormatting>
  <conditionalFormatting sqref="E6:F6">
    <cfRule type="dataBar" priority="1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{D7AD31CC-2BC0-4280-9638-9DB925CB03C8}</x14:id>
        </ext>
      </extLst>
    </cfRule>
  </conditionalFormatting>
  <conditionalFormatting sqref="G6">
    <cfRule type="dataBar" priority="1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{A98F089A-3E18-45D0-9163-5525F4051B7E}</x14:id>
        </ext>
      </extLst>
    </cfRule>
  </conditionalFormatting>
  <conditionalFormatting sqref="H6">
    <cfRule type="dataBar" priority="1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{FF465418-E2EC-4B7B-B112-BCB7D7F9CB6D}</x14:id>
        </ext>
      </extLst>
    </cfRule>
  </conditionalFormatting>
  <conditionalFormatting sqref="I6">
    <cfRule type="dataBar" priority="1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{3BEC4967-932E-459B-8552-73B94BB11621}</x14:id>
        </ext>
      </extLst>
    </cfRule>
  </conditionalFormatting>
  <conditionalFormatting sqref="J6">
    <cfRule type="dataBar" priority="1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{EEA2C56C-7D5A-43AA-85B6-1C9F9C9FD6B6}</x14:id>
        </ext>
      </extLst>
    </cfRule>
  </conditionalFormatting>
  <conditionalFormatting sqref="K6">
    <cfRule type="dataBar" priority="16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{C1285E89-D520-46AF-88CC-C2B55E844885}</x14:id>
        </ext>
      </extLst>
    </cfRule>
  </conditionalFormatting>
  <conditionalFormatting sqref="L6">
    <cfRule type="dataBar" priority="1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{B74E7AB3-C735-4299-8A11-9AE3FFB9BCC2}</x14:id>
        </ext>
      </extLst>
    </cfRule>
  </conditionalFormatting>
  <conditionalFormatting sqref="N6">
    <cfRule type="dataBar" priority="15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{6A72C167-5442-4E50-8068-6F80C0302CD2}</x14:id>
        </ext>
      </extLst>
    </cfRule>
  </conditionalFormatting>
  <conditionalFormatting sqref="P6">
    <cfRule type="dataBar" priority="15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{F3CCF645-040C-4EF6-A380-976D34016F66}</x14:id>
        </ext>
      </extLst>
    </cfRule>
  </conditionalFormatting>
  <conditionalFormatting sqref="O6">
    <cfRule type="dataBar" priority="15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{51AE92C5-EEF5-479F-BE71-65138EDAD609}</x14:id>
        </ext>
      </extLst>
    </cfRule>
  </conditionalFormatting>
  <conditionalFormatting sqref="Q6">
    <cfRule type="dataBar" priority="15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{6992C942-33AA-4865-9FFD-1B21EE3E930F}</x14:id>
        </ext>
      </extLst>
    </cfRule>
  </conditionalFormatting>
  <conditionalFormatting sqref="R6">
    <cfRule type="dataBar" priority="15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{AE280A9C-6AC5-424B-B06B-A9B70F70B5AD}</x14:id>
        </ext>
      </extLst>
    </cfRule>
  </conditionalFormatting>
  <conditionalFormatting sqref="S6">
    <cfRule type="dataBar" priority="15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{C0B88DB1-D003-401E-8B6B-065710E39225}</x14:id>
        </ext>
      </extLst>
    </cfRule>
  </conditionalFormatting>
  <conditionalFormatting sqref="T6">
    <cfRule type="dataBar" priority="15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{E514F9DB-6659-42A2-A7CC-135A46C1ADB2}</x14:id>
        </ext>
      </extLst>
    </cfRule>
  </conditionalFormatting>
  <conditionalFormatting sqref="U6">
    <cfRule type="dataBar" priority="15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{FA1A1DE9-0B31-4034-946F-51F35FFADF45}</x14:id>
        </ext>
      </extLst>
    </cfRule>
  </conditionalFormatting>
  <conditionalFormatting sqref="M6">
    <cfRule type="dataBar" priority="1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{9A6C1043-E619-4101-BA7A-6D3DBFDFC753}</x14:id>
        </ext>
      </extLst>
    </cfRule>
  </conditionalFormatting>
  <conditionalFormatting sqref="P16">
    <cfRule type="dataBar" priority="14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{D423A75F-02FA-4D8F-81B8-17EA84235A61}</x14:id>
        </ext>
      </extLst>
    </cfRule>
  </conditionalFormatting>
  <conditionalFormatting sqref="E44:F44">
    <cfRule type="dataBar" priority="14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{D125E0BD-F5A2-4DBC-8CA9-803207D7F3AF}</x14:id>
        </ext>
      </extLst>
    </cfRule>
  </conditionalFormatting>
  <conditionalFormatting sqref="G44">
    <cfRule type="dataBar" priority="1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{09EF9A59-428F-4005-94B3-D5A3BBF6A57B}</x14:id>
        </ext>
      </extLst>
    </cfRule>
  </conditionalFormatting>
  <conditionalFormatting sqref="H44">
    <cfRule type="dataBar" priority="1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{43CD18AD-325C-4CEB-AEB6-6BD39F219BCC}</x14:id>
        </ext>
      </extLst>
    </cfRule>
  </conditionalFormatting>
  <conditionalFormatting sqref="I44">
    <cfRule type="dataBar" priority="1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{7DC25BC7-FB56-42CD-9316-0A7650685ED4}</x14:id>
        </ext>
      </extLst>
    </cfRule>
  </conditionalFormatting>
  <conditionalFormatting sqref="J44">
    <cfRule type="dataBar" priority="1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{FFFBBFCE-F131-433B-87ED-B7C260B985D2}</x14:id>
        </ext>
      </extLst>
    </cfRule>
  </conditionalFormatting>
  <conditionalFormatting sqref="K44">
    <cfRule type="dataBar" priority="1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{7637510C-3C2D-43F1-AEDC-80DBFA192629}</x14:id>
        </ext>
      </extLst>
    </cfRule>
  </conditionalFormatting>
  <conditionalFormatting sqref="L44">
    <cfRule type="dataBar" priority="1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{C56AABDD-2E2D-4B92-8404-D85CA3A3258F}</x14:id>
        </ext>
      </extLst>
    </cfRule>
  </conditionalFormatting>
  <conditionalFormatting sqref="N44">
    <cfRule type="dataBar" priority="13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{9D8D69D1-7295-4BA2-AD5B-54ADB606B4C0}</x14:id>
        </ext>
      </extLst>
    </cfRule>
  </conditionalFormatting>
  <conditionalFormatting sqref="P44">
    <cfRule type="dataBar" priority="13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{0CD3C5AC-8433-45E9-9195-61275965923A}</x14:id>
        </ext>
      </extLst>
    </cfRule>
  </conditionalFormatting>
  <conditionalFormatting sqref="O44">
    <cfRule type="dataBar" priority="13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{159AB6B8-ABD6-46F4-8087-F4FC19344683}</x14:id>
        </ext>
      </extLst>
    </cfRule>
  </conditionalFormatting>
  <conditionalFormatting sqref="Q44">
    <cfRule type="dataBar" priority="13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{77854733-304A-44F6-A1C9-527E070DC8EA}</x14:id>
        </ext>
      </extLst>
    </cfRule>
  </conditionalFormatting>
  <conditionalFormatting sqref="R44">
    <cfRule type="dataBar" priority="13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{6C0D4FC3-16C0-4E50-9797-3BFE61517424}</x14:id>
        </ext>
      </extLst>
    </cfRule>
  </conditionalFormatting>
  <conditionalFormatting sqref="S44">
    <cfRule type="dataBar" priority="13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{E6D46F3E-38FE-4DDA-8BB2-83C0D7EE62E1}</x14:id>
        </ext>
      </extLst>
    </cfRule>
  </conditionalFormatting>
  <conditionalFormatting sqref="T44">
    <cfRule type="dataBar" priority="13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{06113010-61F9-471B-9385-4B8604D8F9DE}</x14:id>
        </ext>
      </extLst>
    </cfRule>
  </conditionalFormatting>
  <conditionalFormatting sqref="U44">
    <cfRule type="dataBar" priority="13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{3CE092FA-EF5C-420A-8BA8-3005EE3F0FBF}</x14:id>
        </ext>
      </extLst>
    </cfRule>
  </conditionalFormatting>
  <conditionalFormatting sqref="M44">
    <cfRule type="dataBar" priority="1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{AB41CB93-8C56-4756-A1F3-37F322B8F09A}</x14:id>
        </ext>
      </extLst>
    </cfRule>
  </conditionalFormatting>
  <conditionalFormatting sqref="E37:F37">
    <cfRule type="dataBar" priority="1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{529ABA3D-AEE7-4E9D-8935-1A306CCD8413}</x14:id>
        </ext>
      </extLst>
    </cfRule>
  </conditionalFormatting>
  <conditionalFormatting sqref="G37">
    <cfRule type="dataBar" priority="1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{0C9AA62C-D7C4-49BF-ACD7-C9A1CE29181C}</x14:id>
        </ext>
      </extLst>
    </cfRule>
  </conditionalFormatting>
  <conditionalFormatting sqref="H37">
    <cfRule type="dataBar" priority="1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{87C4B7D7-B8B1-44E1-8C60-617B4725898B}</x14:id>
        </ext>
      </extLst>
    </cfRule>
  </conditionalFormatting>
  <conditionalFormatting sqref="I37">
    <cfRule type="dataBar" priority="1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{D0E0A351-1B04-4D4A-95DE-EDA29524A60B}</x14:id>
        </ext>
      </extLst>
    </cfRule>
  </conditionalFormatting>
  <conditionalFormatting sqref="J37">
    <cfRule type="dataBar" priority="1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{62DC2601-5405-4556-A0B9-91F24B13D6BA}</x14:id>
        </ext>
      </extLst>
    </cfRule>
  </conditionalFormatting>
  <conditionalFormatting sqref="K37">
    <cfRule type="dataBar" priority="1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{4426B415-EF3A-4838-8869-194E96A2C6A5}</x14:id>
        </ext>
      </extLst>
    </cfRule>
  </conditionalFormatting>
  <conditionalFormatting sqref="L37">
    <cfRule type="dataBar" priority="1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{A042DF41-F1D5-4DE6-A5D5-ABB742D25892}</x14:id>
        </ext>
      </extLst>
    </cfRule>
  </conditionalFormatting>
  <conditionalFormatting sqref="N37">
    <cfRule type="dataBar" priority="12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{B8DE0E29-C86B-4757-B7BA-7E58D933CB33}</x14:id>
        </ext>
      </extLst>
    </cfRule>
  </conditionalFormatting>
  <conditionalFormatting sqref="P37">
    <cfRule type="dataBar" priority="12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{63177770-39E6-4740-96EE-EFFABFD60F11}</x14:id>
        </ext>
      </extLst>
    </cfRule>
  </conditionalFormatting>
  <conditionalFormatting sqref="O37">
    <cfRule type="dataBar" priority="12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{0F8E6D94-7009-4625-9F51-4E37154AE249}</x14:id>
        </ext>
      </extLst>
    </cfRule>
  </conditionalFormatting>
  <conditionalFormatting sqref="Q37">
    <cfRule type="dataBar" priority="11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{1EE7D871-C79C-40EB-A2E6-FE3BE848B84B}</x14:id>
        </ext>
      </extLst>
    </cfRule>
  </conditionalFormatting>
  <conditionalFormatting sqref="R37">
    <cfRule type="dataBar" priority="11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{D04ACE8A-062E-4ADE-BBFD-DA5F238699B4}</x14:id>
        </ext>
      </extLst>
    </cfRule>
  </conditionalFormatting>
  <conditionalFormatting sqref="S37">
    <cfRule type="dataBar" priority="11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{8E664244-C8FF-4473-8DBA-6A80363D12FC}</x14:id>
        </ext>
      </extLst>
    </cfRule>
  </conditionalFormatting>
  <conditionalFormatting sqref="T37">
    <cfRule type="dataBar" priority="11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{F1BA9752-960F-4158-92B4-7A8B5A630412}</x14:id>
        </ext>
      </extLst>
    </cfRule>
  </conditionalFormatting>
  <conditionalFormatting sqref="U37">
    <cfRule type="dataBar" priority="11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{65B86DF6-8EED-467F-8EE7-2C747093AED4}</x14:id>
        </ext>
      </extLst>
    </cfRule>
  </conditionalFormatting>
  <conditionalFormatting sqref="M37">
    <cfRule type="dataBar" priority="1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{9F81F25E-9607-4063-95C7-A51118C64C62}</x14:id>
        </ext>
      </extLst>
    </cfRule>
  </conditionalFormatting>
  <conditionalFormatting sqref="E29:F29">
    <cfRule type="dataBar" priority="1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{1F0C2B6E-9267-4043-BC48-005AAE3E1D21}</x14:id>
        </ext>
      </extLst>
    </cfRule>
  </conditionalFormatting>
  <conditionalFormatting sqref="G29">
    <cfRule type="dataBar" priority="10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{FC7ADF4E-4010-4EA5-94C4-C08F5B5ACFA8}</x14:id>
        </ext>
      </extLst>
    </cfRule>
  </conditionalFormatting>
  <conditionalFormatting sqref="H29">
    <cfRule type="dataBar" priority="10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{F9BC1D8D-2214-4626-83AF-D11C662B57A9}</x14:id>
        </ext>
      </extLst>
    </cfRule>
  </conditionalFormatting>
  <conditionalFormatting sqref="I29">
    <cfRule type="dataBar" priority="10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{5BEBD7D5-B172-47A3-96B0-558EFF93F1EE}</x14:id>
        </ext>
      </extLst>
    </cfRule>
  </conditionalFormatting>
  <conditionalFormatting sqref="J29">
    <cfRule type="dataBar" priority="10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{FEAA2AB8-5879-479C-A1C3-3EF5ADF9B653}</x14:id>
        </ext>
      </extLst>
    </cfRule>
  </conditionalFormatting>
  <conditionalFormatting sqref="K29">
    <cfRule type="dataBar" priority="10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{7CE9B737-B815-4B0C-9845-EEA9979665DF}</x14:id>
        </ext>
      </extLst>
    </cfRule>
  </conditionalFormatting>
  <conditionalFormatting sqref="L29">
    <cfRule type="dataBar" priority="10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{F01D196A-7DFA-44C9-A261-44803A860370}</x14:id>
        </ext>
      </extLst>
    </cfRule>
  </conditionalFormatting>
  <conditionalFormatting sqref="N29">
    <cfRule type="dataBar" priority="10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{85499F7F-746D-4F83-873E-E4D7227C75E2}</x14:id>
        </ext>
      </extLst>
    </cfRule>
  </conditionalFormatting>
  <conditionalFormatting sqref="P29">
    <cfRule type="dataBar" priority="10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{1DD5E9FD-8C65-41D4-9CAD-48476ECF3F4D}</x14:id>
        </ext>
      </extLst>
    </cfRule>
  </conditionalFormatting>
  <conditionalFormatting sqref="O29">
    <cfRule type="dataBar" priority="10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{A24CDEBE-9FCB-4A71-BCB5-091738112F65}</x14:id>
        </ext>
      </extLst>
    </cfRule>
  </conditionalFormatting>
  <conditionalFormatting sqref="Q29">
    <cfRule type="dataBar" priority="10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{4D617D26-E28B-45DD-B2BF-B6F7E1F2CA47}</x14:id>
        </ext>
      </extLst>
    </cfRule>
  </conditionalFormatting>
  <conditionalFormatting sqref="R29">
    <cfRule type="dataBar" priority="9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{6FC966B2-EFE1-4561-BC06-083B6073F807}</x14:id>
        </ext>
      </extLst>
    </cfRule>
  </conditionalFormatting>
  <conditionalFormatting sqref="S29">
    <cfRule type="dataBar" priority="9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{1364AE5C-9AEA-4D53-9553-40D3D3CA29C5}</x14:id>
        </ext>
      </extLst>
    </cfRule>
  </conditionalFormatting>
  <conditionalFormatting sqref="T29">
    <cfRule type="dataBar" priority="9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{7FD92B16-D8AA-4665-8666-D82CFF245E5E}</x14:id>
        </ext>
      </extLst>
    </cfRule>
  </conditionalFormatting>
  <conditionalFormatting sqref="U29">
    <cfRule type="dataBar" priority="9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{073CFCDD-5629-4169-ACC9-E636439E52B4}</x14:id>
        </ext>
      </extLst>
    </cfRule>
  </conditionalFormatting>
  <conditionalFormatting sqref="M29">
    <cfRule type="dataBar" priority="9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{977CC9E1-5707-41FE-A280-A240B17238EB}</x14:id>
        </ext>
      </extLst>
    </cfRule>
  </conditionalFormatting>
  <conditionalFormatting sqref="E27:F27">
    <cfRule type="dataBar" priority="9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{2D47A48B-068F-4784-9617-77FFEA7D6EB4}</x14:id>
        </ext>
      </extLst>
    </cfRule>
  </conditionalFormatting>
  <conditionalFormatting sqref="G27">
    <cfRule type="dataBar" priority="9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{FE38DB33-E413-4D09-9862-E86D393E55C6}</x14:id>
        </ext>
      </extLst>
    </cfRule>
  </conditionalFormatting>
  <conditionalFormatting sqref="H27">
    <cfRule type="dataBar" priority="9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{3DADDBF3-8B20-4213-AF1D-8860B1B8C7F5}</x14:id>
        </ext>
      </extLst>
    </cfRule>
  </conditionalFormatting>
  <conditionalFormatting sqref="I27">
    <cfRule type="dataBar" priority="9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{4F0B2417-C460-422F-81E7-6BB4DFF59086}</x14:id>
        </ext>
      </extLst>
    </cfRule>
  </conditionalFormatting>
  <conditionalFormatting sqref="J27">
    <cfRule type="dataBar" priority="9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{295277E3-5519-4647-8968-0A0D4FC8D61D}</x14:id>
        </ext>
      </extLst>
    </cfRule>
  </conditionalFormatting>
  <conditionalFormatting sqref="K27">
    <cfRule type="dataBar" priority="8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{6E2F5530-84F0-412C-A58E-0EA7D88A66A5}</x14:id>
        </ext>
      </extLst>
    </cfRule>
  </conditionalFormatting>
  <conditionalFormatting sqref="L27">
    <cfRule type="dataBar" priority="8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{6BA769C4-7A54-48BD-8E25-84496C98E75D}</x14:id>
        </ext>
      </extLst>
    </cfRule>
  </conditionalFormatting>
  <conditionalFormatting sqref="N27">
    <cfRule type="dataBar" priority="8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{BB655E1A-C6D7-4739-821E-4BEAD1E93138}</x14:id>
        </ext>
      </extLst>
    </cfRule>
  </conditionalFormatting>
  <conditionalFormatting sqref="P27">
    <cfRule type="dataBar" priority="8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{E09FE0EF-4569-43FB-94AA-EBC8A0E85362}</x14:id>
        </ext>
      </extLst>
    </cfRule>
  </conditionalFormatting>
  <conditionalFormatting sqref="O27">
    <cfRule type="dataBar" priority="8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{6FD5043A-C8C9-4C61-99AE-7DC20B9DCDC6}</x14:id>
        </ext>
      </extLst>
    </cfRule>
  </conditionalFormatting>
  <conditionalFormatting sqref="Q27">
    <cfRule type="dataBar" priority="8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{95161D66-BABC-4CF2-9567-A9954CC99584}</x14:id>
        </ext>
      </extLst>
    </cfRule>
  </conditionalFormatting>
  <conditionalFormatting sqref="R27">
    <cfRule type="dataBar" priority="8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{B10E1C12-4DA0-4F77-941A-96EF15C5E56D}</x14:id>
        </ext>
      </extLst>
    </cfRule>
  </conditionalFormatting>
  <conditionalFormatting sqref="S27">
    <cfRule type="dataBar" priority="8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{22A7DAAC-E23A-48E4-91C5-C264DF364AFA}</x14:id>
        </ext>
      </extLst>
    </cfRule>
  </conditionalFormatting>
  <conditionalFormatting sqref="T27">
    <cfRule type="dataBar" priority="8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{91AAFEAA-42D0-423B-A208-8D3528D9D5BB}</x14:id>
        </ext>
      </extLst>
    </cfRule>
  </conditionalFormatting>
  <conditionalFormatting sqref="U27">
    <cfRule type="dataBar" priority="8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{14989ECB-720A-4FF1-88F4-C36D37CC2039}</x14:id>
        </ext>
      </extLst>
    </cfRule>
  </conditionalFormatting>
  <conditionalFormatting sqref="M27">
    <cfRule type="dataBar" priority="7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{418EA3E9-27A1-4722-8B4B-E4AE74469F42}</x14:id>
        </ext>
      </extLst>
    </cfRule>
  </conditionalFormatting>
  <conditionalFormatting sqref="E7:F7">
    <cfRule type="dataBar" priority="7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{9870E466-F3B6-4F8E-9F9B-01C9BFB59C55}</x14:id>
        </ext>
      </extLst>
    </cfRule>
  </conditionalFormatting>
  <conditionalFormatting sqref="G7">
    <cfRule type="dataBar" priority="7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{1281AA0A-CDC7-400B-8B60-42F35A82E87F}</x14:id>
        </ext>
      </extLst>
    </cfRule>
  </conditionalFormatting>
  <conditionalFormatting sqref="H7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{5A9BC3EB-C93E-403D-B63E-30D8D06F4F6B}</x14:id>
        </ext>
      </extLst>
    </cfRule>
  </conditionalFormatting>
  <conditionalFormatting sqref="I7">
    <cfRule type="dataBar" priority="7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{1148D398-D91F-4450-BDF7-8001AB4AC018}</x14:id>
        </ext>
      </extLst>
    </cfRule>
  </conditionalFormatting>
  <conditionalFormatting sqref="J7">
    <cfRule type="dataBar" priority="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{8EF162D4-B982-4358-BC8E-05C807F2FFB6}</x14:id>
        </ext>
      </extLst>
    </cfRule>
  </conditionalFormatting>
  <conditionalFormatting sqref="K7">
    <cfRule type="dataBar" priority="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{B5725D83-3D5B-4644-924A-BE9212E69D67}</x14:id>
        </ext>
      </extLst>
    </cfRule>
  </conditionalFormatting>
  <conditionalFormatting sqref="L7">
    <cfRule type="dataBar" priority="7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{D800127A-5B10-404E-9B94-518F0A60D580}</x14:id>
        </ext>
      </extLst>
    </cfRule>
  </conditionalFormatting>
  <conditionalFormatting sqref="N7">
    <cfRule type="dataBar" priority="7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{F5363185-6A09-4E03-91A3-DDB1303DF0FB}</x14:id>
        </ext>
      </extLst>
    </cfRule>
  </conditionalFormatting>
  <conditionalFormatting sqref="P7">
    <cfRule type="dataBar" priority="7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{FD32CDC2-DEC9-42B3-82C5-150003CA10C2}</x14:id>
        </ext>
      </extLst>
    </cfRule>
  </conditionalFormatting>
  <conditionalFormatting sqref="O7">
    <cfRule type="dataBar" priority="6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{CBD4CA16-89C6-4E21-85A9-87A0277F0DC3}</x14:id>
        </ext>
      </extLst>
    </cfRule>
  </conditionalFormatting>
  <conditionalFormatting sqref="Q7">
    <cfRule type="dataBar" priority="6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{380B0742-99D6-48E5-B0AC-792F19945918}</x14:id>
        </ext>
      </extLst>
    </cfRule>
  </conditionalFormatting>
  <conditionalFormatting sqref="R7">
    <cfRule type="dataBar" priority="6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{5981BBD2-433A-4986-9DDA-4365B935A864}</x14:id>
        </ext>
      </extLst>
    </cfRule>
  </conditionalFormatting>
  <conditionalFormatting sqref="S7">
    <cfRule type="dataBar" priority="6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{FABA5032-3D89-4DB2-A75D-3F16F08E2E00}</x14:id>
        </ext>
      </extLst>
    </cfRule>
  </conditionalFormatting>
  <conditionalFormatting sqref="T7">
    <cfRule type="dataBar" priority="6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{F0A0E340-9B43-4FF1-A31C-386F371EEF17}</x14:id>
        </ext>
      </extLst>
    </cfRule>
  </conditionalFormatting>
  <conditionalFormatting sqref="U7">
    <cfRule type="dataBar" priority="6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{A4E9E8E5-0CE7-40EF-A4D6-6D6D94B7A66B}</x14:id>
        </ext>
      </extLst>
    </cfRule>
  </conditionalFormatting>
  <conditionalFormatting sqref="M7">
    <cfRule type="dataBar" priority="6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{9D313888-A71B-47A9-B5A4-944EDDE20C63}</x14:id>
        </ext>
      </extLst>
    </cfRule>
  </conditionalFormatting>
  <conditionalFormatting sqref="E5:F5">
    <cfRule type="dataBar" priority="6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{14461C41-AC71-4C4F-B59A-3D10211F0AFF}</x14:id>
        </ext>
      </extLst>
    </cfRule>
  </conditionalFormatting>
  <conditionalFormatting sqref="G5">
    <cfRule type="dataBar" priority="6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{AF66FB86-325B-4BF8-8A96-2A0F9266E59F}</x14:id>
        </ext>
      </extLst>
    </cfRule>
  </conditionalFormatting>
  <conditionalFormatting sqref="H5">
    <cfRule type="dataBar" priority="6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{AB9A7822-27F1-485F-9F4D-3581B901396A}</x14:id>
        </ext>
      </extLst>
    </cfRule>
  </conditionalFormatting>
  <conditionalFormatting sqref="I5">
    <cfRule type="dataBar" priority="5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{36390C35-64C0-48B1-995B-2C65A3B80A38}</x14:id>
        </ext>
      </extLst>
    </cfRule>
  </conditionalFormatting>
  <conditionalFormatting sqref="J5">
    <cfRule type="dataBar" priority="5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{EB1AB4E5-9B49-4547-8F28-718CF2EDA87F}</x14:id>
        </ext>
      </extLst>
    </cfRule>
  </conditionalFormatting>
  <conditionalFormatting sqref="K5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{E18C8DA4-AE3F-4ABF-B11F-BB0CABF0076F}</x14:id>
        </ext>
      </extLst>
    </cfRule>
  </conditionalFormatting>
  <conditionalFormatting sqref="L5">
    <cfRule type="dataBar" priority="5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{E3074674-2061-4BFC-8CB0-A48EAFC8AD00}</x14:id>
        </ext>
      </extLst>
    </cfRule>
  </conditionalFormatting>
  <conditionalFormatting sqref="N5">
    <cfRule type="dataBar" priority="5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{814389FB-E230-42B5-9F4C-880CA33DCC1D}</x14:id>
        </ext>
      </extLst>
    </cfRule>
  </conditionalFormatting>
  <conditionalFormatting sqref="P5">
    <cfRule type="dataBar" priority="5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{BED78FA2-7CBA-4EB9-8982-18FB2C554999}</x14:id>
        </ext>
      </extLst>
    </cfRule>
  </conditionalFormatting>
  <conditionalFormatting sqref="O5">
    <cfRule type="dataBar" priority="53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{50D90B00-ADC7-4881-AA63-732EDEFF30E3}</x14:id>
        </ext>
      </extLst>
    </cfRule>
  </conditionalFormatting>
  <conditionalFormatting sqref="Q5">
    <cfRule type="dataBar" priority="5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{5413993D-9DDB-4990-BA96-0A08AD242DC2}</x14:id>
        </ext>
      </extLst>
    </cfRule>
  </conditionalFormatting>
  <conditionalFormatting sqref="R5">
    <cfRule type="dataBar" priority="5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{2E85D41B-DB04-46E8-8A67-E2A18D78808D}</x14:id>
        </ext>
      </extLst>
    </cfRule>
  </conditionalFormatting>
  <conditionalFormatting sqref="S5">
    <cfRule type="dataBar" priority="5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{4A4BBCC4-F300-480A-8F31-8316B9DB1E22}</x14:id>
        </ext>
      </extLst>
    </cfRule>
  </conditionalFormatting>
  <conditionalFormatting sqref="T5">
    <cfRule type="dataBar" priority="4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{3EA60277-17F2-4CA8-B946-6306EC83DD59}</x14:id>
        </ext>
      </extLst>
    </cfRule>
  </conditionalFormatting>
  <conditionalFormatting sqref="U5">
    <cfRule type="dataBar" priority="4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{95B06B3D-9E27-4384-93B0-A470A28E283A}</x14:id>
        </ext>
      </extLst>
    </cfRule>
  </conditionalFormatting>
  <conditionalFormatting sqref="M5">
    <cfRule type="dataBar" priority="4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{C9ED61BC-5D1D-4627-9649-99CCEC14BA51}</x14:id>
        </ext>
      </extLst>
    </cfRule>
  </conditionalFormatting>
  <conditionalFormatting sqref="X4:X12 X14:X78">
    <cfRule type="dataBar" priority="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{ACD78B8A-387A-4373-B136-C286530E71C4}</x14:id>
        </ext>
      </extLst>
    </cfRule>
  </conditionalFormatting>
  <conditionalFormatting sqref="V4:V12 V14:V78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{3A8EE1AF-C786-4007-8249-5BE40DCB5134}</x14:id>
        </ext>
      </extLst>
    </cfRule>
  </conditionalFormatting>
  <conditionalFormatting sqref="W4:W12 W14:W78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{9F956FEE-00B0-428D-9890-BF7701D41374}</x14:id>
        </ext>
      </extLst>
    </cfRule>
  </conditionalFormatting>
  <conditionalFormatting sqref="Y13:AA13">
    <cfRule type="dataBar" priority="3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{980391C9-91C0-4CBA-9B7C-3E76997F4F23}</x14:id>
        </ext>
      </extLst>
    </cfRule>
  </conditionalFormatting>
  <conditionalFormatting sqref="E13:F13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{DB0FBDE4-5DCD-481F-AF85-C7C3C85516A2}</x14:id>
        </ext>
      </extLst>
    </cfRule>
  </conditionalFormatting>
  <conditionalFormatting sqref="G13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{7A3ED979-0F4F-4691-8FB0-83337153AFBA}</x14:id>
        </ext>
      </extLst>
    </cfRule>
  </conditionalFormatting>
  <conditionalFormatting sqref="H13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{9E748317-B6E9-441F-9EB1-3DFB912F9CE3}</x14:id>
        </ext>
      </extLst>
    </cfRule>
  </conditionalFormatting>
  <conditionalFormatting sqref="I13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{CBD8D9E8-0CB4-4B1D-9C0F-F3E770A7F0CA}</x14:id>
        </ext>
      </extLst>
    </cfRule>
  </conditionalFormatting>
  <conditionalFormatting sqref="J13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{ABDE5459-D331-46A9-9166-67CC9FE20107}</x14:id>
        </ext>
      </extLst>
    </cfRule>
  </conditionalFormatting>
  <conditionalFormatting sqref="K13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{5F172A82-4535-47E1-8D57-2C13F214CA76}</x14:id>
        </ext>
      </extLst>
    </cfRule>
  </conditionalFormatting>
  <conditionalFormatting sqref="L13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{36989915-BD83-4A0D-A015-5206FDA0F99A}</x14:id>
        </ext>
      </extLst>
    </cfRule>
  </conditionalFormatting>
  <conditionalFormatting sqref="N13">
    <cfRule type="dataBar" priority="3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{413F59AA-53CF-463C-BE61-35FA30482697}</x14:id>
        </ext>
      </extLst>
    </cfRule>
  </conditionalFormatting>
  <conditionalFormatting sqref="P13">
    <cfRule type="dataBar" priority="3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{AE817CDF-C702-4DF9-B113-44A5A1911A59}</x14:id>
        </ext>
      </extLst>
    </cfRule>
  </conditionalFormatting>
  <conditionalFormatting sqref="O13">
    <cfRule type="dataBar" priority="2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{06762A8B-0560-4AF6-88AE-96D8CDFAFC63}</x14:id>
        </ext>
      </extLst>
    </cfRule>
  </conditionalFormatting>
  <conditionalFormatting sqref="Q13">
    <cfRule type="dataBar" priority="2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{FDAE251F-C11C-4212-A0F7-BAE90643CC92}</x14:id>
        </ext>
      </extLst>
    </cfRule>
  </conditionalFormatting>
  <conditionalFormatting sqref="R13">
    <cfRule type="dataBar" priority="2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{39A1E4B8-523D-4FC4-AE35-939B69EC3358}</x14:id>
        </ext>
      </extLst>
    </cfRule>
  </conditionalFormatting>
  <conditionalFormatting sqref="S13">
    <cfRule type="dataBar" priority="2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{21130FA2-0D09-4B3A-B40E-28313BCDF61C}</x14:id>
        </ext>
      </extLst>
    </cfRule>
  </conditionalFormatting>
  <conditionalFormatting sqref="T13">
    <cfRule type="dataBar" priority="2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{D183D43B-8508-4408-95AA-1AAC4E371978}</x14:id>
        </ext>
      </extLst>
    </cfRule>
  </conditionalFormatting>
  <conditionalFormatting sqref="U13">
    <cfRule type="dataBar" priority="24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{F6276F7D-81B2-45E7-86C4-60EA4344E5A8}</x14:id>
        </ext>
      </extLst>
    </cfRule>
  </conditionalFormatting>
  <conditionalFormatting sqref="M13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{73AA6D52-7706-4CE2-B98E-A3DDE61CC0D9}</x14:id>
        </ext>
      </extLst>
    </cfRule>
  </conditionalFormatting>
  <conditionalFormatting sqref="X13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{04CD4A11-FAAA-4D1F-9EBE-07F4310CD3CF}</x14:id>
        </ext>
      </extLst>
    </cfRule>
  </conditionalFormatting>
  <conditionalFormatting sqref="V13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{D14B5E12-9BF6-40B9-B4FA-1D69DE059A19}</x14:id>
        </ext>
      </extLst>
    </cfRule>
  </conditionalFormatting>
  <conditionalFormatting sqref="W13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{9BF5502D-74F2-45C0-BBFA-B49202FBFB81}</x14:id>
        </ext>
      </extLst>
    </cfRule>
  </conditionalFormatting>
  <conditionalFormatting sqref="E48:F48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{0FF98E78-78F2-4DBF-9CAB-0B02D5EAD9FA}</x14:id>
        </ext>
      </extLst>
    </cfRule>
  </conditionalFormatting>
  <conditionalFormatting sqref="G4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{C96BE27D-AAA9-4EA0-9DE2-B03171760FA4}</x14:id>
        </ext>
      </extLst>
    </cfRule>
  </conditionalFormatting>
  <conditionalFormatting sqref="H48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{C0DF8C25-6506-4F4B-9651-E746860F762B}</x14:id>
        </ext>
      </extLst>
    </cfRule>
  </conditionalFormatting>
  <conditionalFormatting sqref="I4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{A7278293-46C0-40D3-AC61-333D84798FDE}</x14:id>
        </ext>
      </extLst>
    </cfRule>
  </conditionalFormatting>
  <conditionalFormatting sqref="J4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{5CE2AE5F-25E6-4DFF-81CB-43CF6175ADDD}</x14:id>
        </ext>
      </extLst>
    </cfRule>
  </conditionalFormatting>
  <conditionalFormatting sqref="K4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{12DB4F8F-05FF-4C5E-A11D-A6D69CE41F42}</x14:id>
        </ext>
      </extLst>
    </cfRule>
  </conditionalFormatting>
  <conditionalFormatting sqref="L48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{4686398A-B660-4197-85DB-FE168D203381}</x14:id>
        </ext>
      </extLst>
    </cfRule>
  </conditionalFormatting>
  <conditionalFormatting sqref="N48">
    <cfRule type="dataBar" priority="12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{E6804464-70DC-4FE0-8E43-4C9EF3C1EAC6}</x14:id>
        </ext>
      </extLst>
    </cfRule>
  </conditionalFormatting>
  <conditionalFormatting sqref="P48">
    <cfRule type="dataBar" priority="11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{2A0A0EB3-80F6-4342-ACD8-E5C157CDACAC}</x14:id>
        </ext>
      </extLst>
    </cfRule>
  </conditionalFormatting>
  <conditionalFormatting sqref="O48">
    <cfRule type="dataBar" priority="10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{FD9306FA-653D-4580-A959-EFA8FE8E5D81}</x14:id>
        </ext>
      </extLst>
    </cfRule>
  </conditionalFormatting>
  <conditionalFormatting sqref="Q48">
    <cfRule type="dataBar" priority="9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{E9254AD8-AA45-4DDE-BA38-B6C9CF7E82DC}</x14:id>
        </ext>
      </extLst>
    </cfRule>
  </conditionalFormatting>
  <conditionalFormatting sqref="R48">
    <cfRule type="dataBar" priority="8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{69F0B88D-46A8-4744-B78C-487C65A66043}</x14:id>
        </ext>
      </extLst>
    </cfRule>
  </conditionalFormatting>
  <conditionalFormatting sqref="S48">
    <cfRule type="dataBar" priority="7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{EFC1E043-D0A0-4AC1-B6BE-4EC282AD40CB}</x14:id>
        </ext>
      </extLst>
    </cfRule>
  </conditionalFormatting>
  <conditionalFormatting sqref="T48">
    <cfRule type="dataBar" priority="6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{93F302C3-8062-4111-B858-185DDFFFDA72}</x14:id>
        </ext>
      </extLst>
    </cfRule>
  </conditionalFormatting>
  <conditionalFormatting sqref="U48">
    <cfRule type="dataBar" priority="5">
      <dataBar>
        <cfvo type="min"/>
        <cfvo type="max"/>
        <color rgb="FF33CCCC"/>
      </dataBar>
      <extLst>
        <ext xmlns:x14="http://schemas.microsoft.com/office/spreadsheetml/2009/9/main" uri="{B025F937-C7B1-47D3-B67F-A62EFF666E3E}">
          <x14:id>{32FB69D8-BC91-4DE6-9C14-F35D67E4120C}</x14:id>
        </ext>
      </extLst>
    </cfRule>
  </conditionalFormatting>
  <conditionalFormatting sqref="M4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{192E50D3-ABA2-40F6-BF1E-7C9BE972DEA8}</x14:id>
        </ext>
      </extLst>
    </cfRule>
  </conditionalFormatting>
  <hyperlinks>
    <hyperlink ref="E1" r:id="rId1"/>
    <hyperlink ref="F1" r:id="rId2"/>
    <hyperlink ref="G1" r:id="rId3"/>
    <hyperlink ref="H1" r:id="rId4"/>
    <hyperlink ref="I1" r:id="rId5"/>
    <hyperlink ref="J1" r:id="rId6"/>
    <hyperlink ref="K1" r:id="rId7" display="Grenadir"/>
    <hyperlink ref="L1" r:id="rId8"/>
    <hyperlink ref="N1" r:id="rId9"/>
    <hyperlink ref="R1" r:id="rId10"/>
    <hyperlink ref="O1" r:id="rId11"/>
    <hyperlink ref="P1" r:id="rId12"/>
    <hyperlink ref="Q1" r:id="rId13"/>
    <hyperlink ref="AE1" r:id="rId14"/>
    <hyperlink ref="AF1" r:id="rId15"/>
    <hyperlink ref="S1" r:id="rId16"/>
    <hyperlink ref="T1" r:id="rId17"/>
    <hyperlink ref="L85" r:id="rId18"/>
  </hyperlinks>
  <pageMargins left="0.7" right="0.7" top="0.78740157499999996" bottom="0.78740157499999996" header="0.3" footer="0.3"/>
  <pageSetup paperSize="9" orientation="portrait" horizontalDpi="4294967293" verticalDpi="1200" r:id="rId19"/>
  <drawing r:id="rId2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78A744-07AB-4E34-820F-3672C4228344}">
            <x14:dataBar minLength="0" maxLength="100" border="1">
              <x14:cfvo type="autoMin"/>
              <x14:cfvo type="autoMax"/>
              <x14:borderColor rgb="FFB9B9B9"/>
              <x14:negativeFillColor rgb="FFFF0000"/>
              <x14:axisColor rgb="FF000000"/>
            </x14:dataBar>
          </x14:cfRule>
          <xm:sqref>E3:AF3</xm:sqref>
        </x14:conditionalFormatting>
        <x14:conditionalFormatting xmlns:xm="http://schemas.microsoft.com/office/excel/2006/main">
          <x14:cfRule type="dataBar" id="{65172384-C086-4CEA-8F28-70E149C999D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Y4:AA12 Y14:AA78</xm:sqref>
        </x14:conditionalFormatting>
        <x14:conditionalFormatting xmlns:xm="http://schemas.microsoft.com/office/excel/2006/main">
          <x14:cfRule type="dataBar" id="{0FBD080C-6F06-4E3A-86D3-CDEAC74F5031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AB4:AD78</xm:sqref>
        </x14:conditionalFormatting>
        <x14:conditionalFormatting xmlns:xm="http://schemas.microsoft.com/office/excel/2006/main">
          <x14:cfRule type="dataBar" id="{AC891431-BB57-41EA-A30D-41A18EADD0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AE4:AF78</xm:sqref>
        </x14:conditionalFormatting>
        <x14:conditionalFormatting xmlns:xm="http://schemas.microsoft.com/office/excel/2006/main">
          <x14:cfRule type="dataBar" id="{3CBD6798-DE3E-481B-A46F-E7B4283434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E4:F4 F40 E18:F18 E14:F14 E36:F36 E41:F43 E16:F16 E20:F26 E8:F12 E45:F47 E38:F38 E30:F33 E28:F28 E49:F78</xm:sqref>
        </x14:conditionalFormatting>
        <x14:conditionalFormatting xmlns:xm="http://schemas.microsoft.com/office/excel/2006/main">
          <x14:cfRule type="dataBar" id="{8DA10FDA-3E6A-4C62-9B9F-B2B6F69F60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 G18 G14 G36 G40:G43 G16 G20:G26 G8:G12 G45:G47 G38 G30:G33 G28 G49:G78</xm:sqref>
        </x14:conditionalFormatting>
        <x14:conditionalFormatting xmlns:xm="http://schemas.microsoft.com/office/excel/2006/main">
          <x14:cfRule type="dataBar" id="{F9F17A02-616E-4B1B-AE1B-38861D6C2EA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H4 H18 H14 H36 H40:H43 H16 H20:H26 H8:H12 H45:H47 H38 H30:H33 H28 H49:H78</xm:sqref>
        </x14:conditionalFormatting>
        <x14:conditionalFormatting xmlns:xm="http://schemas.microsoft.com/office/excel/2006/main">
          <x14:cfRule type="dataBar" id="{A834ACEA-14C2-4AFC-9944-285D7D1FE6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 I18 I14 I36 I40:I43 I16 I20:I26 I8:I12 I45:I47 I38 I30:I33 I28 I49:I78</xm:sqref>
        </x14:conditionalFormatting>
        <x14:conditionalFormatting xmlns:xm="http://schemas.microsoft.com/office/excel/2006/main">
          <x14:cfRule type="dataBar" id="{EDA44402-8869-4554-81B0-929FD70DA7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J4 J18 J14 J36 J40:J43 J16 J20:J26 J8:J12 J45:J47 J38 J30:J33 J28 J49:J78</xm:sqref>
        </x14:conditionalFormatting>
        <x14:conditionalFormatting xmlns:xm="http://schemas.microsoft.com/office/excel/2006/main">
          <x14:cfRule type="dataBar" id="{637C76CC-3A71-4FF7-BEC8-2CEA0B8AB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 K18 K14 K36 K40:K43 K16 K20:K26 K8:K12 K45:K47 K38 K30:K33 K28 K49:K78</xm:sqref>
        </x14:conditionalFormatting>
        <x14:conditionalFormatting xmlns:xm="http://schemas.microsoft.com/office/excel/2006/main">
          <x14:cfRule type="dataBar" id="{0479FD85-6340-4C1E-BE0F-3C3708EDA9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L4 L18 L14 L36 L40:L43 L16 L20:L26 L8:L12 L45:L47 L38 L30:L33 L28 L49:L78</xm:sqref>
        </x14:conditionalFormatting>
        <x14:conditionalFormatting xmlns:xm="http://schemas.microsoft.com/office/excel/2006/main">
          <x14:cfRule type="dataBar" id="{57960790-6BCE-4E2D-A6EB-8B2E2D6C30E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N18 N4 N14 N36 N40:N43 N16 N20:N26 N8:N12 N45:N47 N38 N30:N33 N28 N49:N78</xm:sqref>
        </x14:conditionalFormatting>
        <x14:conditionalFormatting xmlns:xm="http://schemas.microsoft.com/office/excel/2006/main">
          <x14:cfRule type="dataBar" id="{94F72A0A-5E55-452D-8AAF-07CAA2FD80B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P18 P4 P14 P36 P40:P43 P20:P26 P8:P12 P45:P47 P38 P30:P33 P28 P49:P78</xm:sqref>
        </x14:conditionalFormatting>
        <x14:conditionalFormatting xmlns:xm="http://schemas.microsoft.com/office/excel/2006/main">
          <x14:cfRule type="dataBar" id="{4A9F1F85-E213-42D3-B05A-3B25271F7650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O18 O4 O14 O36 O40:O43 O16 O20:O26 O8:O12 O45:O47 O38 O30:O33 O28 O49:O78</xm:sqref>
        </x14:conditionalFormatting>
        <x14:conditionalFormatting xmlns:xm="http://schemas.microsoft.com/office/excel/2006/main">
          <x14:cfRule type="dataBar" id="{C440B534-5975-46FA-9B52-00F588C13F8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Q18 Q4 Q14 Q36 Q40:Q43 Q16 Q20:Q26 Q8:Q12 Q45:Q47 Q38 Q30:Q33 Q28 Q49:Q78</xm:sqref>
        </x14:conditionalFormatting>
        <x14:conditionalFormatting xmlns:xm="http://schemas.microsoft.com/office/excel/2006/main">
          <x14:cfRule type="dataBar" id="{34A6678F-CA3E-45C6-B1FD-E2A20364D20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R18 R4 R14 R36 R40:R43 R16 R20:R26 R8:R12 R45:R47 R38 R30:R33 R28 R49:R78</xm:sqref>
        </x14:conditionalFormatting>
        <x14:conditionalFormatting xmlns:xm="http://schemas.microsoft.com/office/excel/2006/main">
          <x14:cfRule type="dataBar" id="{1291ED95-396A-48FD-95CF-88F690D74D6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S18 S4 S14 S36 S40:S43 S16 S20:S26 S8:S12 S45:S47 S38 S30:S33 S28 S49:S78</xm:sqref>
        </x14:conditionalFormatting>
        <x14:conditionalFormatting xmlns:xm="http://schemas.microsoft.com/office/excel/2006/main">
          <x14:cfRule type="dataBar" id="{42A7FCCF-4662-4C10-8659-B2F53A9EFDF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T4 T18 T14 T36 T40:T43 T16 T20:T26 T8:T12 T45:T47 T38 T30:T33 T28 T50:T78</xm:sqref>
        </x14:conditionalFormatting>
        <x14:conditionalFormatting xmlns:xm="http://schemas.microsoft.com/office/excel/2006/main">
          <x14:cfRule type="dataBar" id="{C9773EDA-ADF5-4A05-A391-C052DEB8C00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U4 U18 U14 U36 U40:U43 U16 U20:U26 U8:U12 U45:U47 U38 U30:U33 U28 U49:U78</xm:sqref>
        </x14:conditionalFormatting>
        <x14:conditionalFormatting xmlns:xm="http://schemas.microsoft.com/office/excel/2006/main">
          <x14:cfRule type="dataBar" id="{2B283D29-976B-4F77-A006-3793AEAB71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E40</xm:sqref>
        </x14:conditionalFormatting>
        <x14:conditionalFormatting xmlns:xm="http://schemas.microsoft.com/office/excel/2006/main">
          <x14:cfRule type="dataBar" id="{80728194-4FE7-4E98-8685-284BDC66A36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T49</xm:sqref>
        </x14:conditionalFormatting>
        <x14:conditionalFormatting xmlns:xm="http://schemas.microsoft.com/office/excel/2006/main">
          <x14:cfRule type="dataBar" id="{F97549DB-7486-4B2A-B8FF-44D83A04CCE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E17:F17</xm:sqref>
        </x14:conditionalFormatting>
        <x14:conditionalFormatting xmlns:xm="http://schemas.microsoft.com/office/excel/2006/main">
          <x14:cfRule type="dataBar" id="{AC334947-33F5-4E62-945F-85A1318E31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G17</xm:sqref>
        </x14:conditionalFormatting>
        <x14:conditionalFormatting xmlns:xm="http://schemas.microsoft.com/office/excel/2006/main">
          <x14:cfRule type="dataBar" id="{71F61471-CBA4-4C0F-ADBB-493133240EB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H17</xm:sqref>
        </x14:conditionalFormatting>
        <x14:conditionalFormatting xmlns:xm="http://schemas.microsoft.com/office/excel/2006/main">
          <x14:cfRule type="dataBar" id="{BD06EB29-02FD-4E42-B665-41AD944BE66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I17</xm:sqref>
        </x14:conditionalFormatting>
        <x14:conditionalFormatting xmlns:xm="http://schemas.microsoft.com/office/excel/2006/main">
          <x14:cfRule type="dataBar" id="{0D70D5E0-EEC7-4F6E-A1DB-28046BFFB1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J17</xm:sqref>
        </x14:conditionalFormatting>
        <x14:conditionalFormatting xmlns:xm="http://schemas.microsoft.com/office/excel/2006/main">
          <x14:cfRule type="dataBar" id="{30E8CB71-2BD4-46E2-9261-6D48E490427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K17</xm:sqref>
        </x14:conditionalFormatting>
        <x14:conditionalFormatting xmlns:xm="http://schemas.microsoft.com/office/excel/2006/main">
          <x14:cfRule type="dataBar" id="{94E20F40-D2E5-4B89-B18F-4C9A91F5AC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L17</xm:sqref>
        </x14:conditionalFormatting>
        <x14:conditionalFormatting xmlns:xm="http://schemas.microsoft.com/office/excel/2006/main">
          <x14:cfRule type="dataBar" id="{F62CAEA8-6010-4FF8-BE2D-E0D9A5A6193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N17</xm:sqref>
        </x14:conditionalFormatting>
        <x14:conditionalFormatting xmlns:xm="http://schemas.microsoft.com/office/excel/2006/main">
          <x14:cfRule type="dataBar" id="{7EBA425E-CFBF-4BFA-8F5B-81C946A102B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P17</xm:sqref>
        </x14:conditionalFormatting>
        <x14:conditionalFormatting xmlns:xm="http://schemas.microsoft.com/office/excel/2006/main">
          <x14:cfRule type="dataBar" id="{87023922-B0DB-4D96-9F09-581B3A94A5FE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O17</xm:sqref>
        </x14:conditionalFormatting>
        <x14:conditionalFormatting xmlns:xm="http://schemas.microsoft.com/office/excel/2006/main">
          <x14:cfRule type="dataBar" id="{850160D5-F40C-4405-9746-DC6C4A0E6F7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Q17</xm:sqref>
        </x14:conditionalFormatting>
        <x14:conditionalFormatting xmlns:xm="http://schemas.microsoft.com/office/excel/2006/main">
          <x14:cfRule type="dataBar" id="{5727B8B7-7ABE-47CF-A0EF-D8B46F2C15E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R17</xm:sqref>
        </x14:conditionalFormatting>
        <x14:conditionalFormatting xmlns:xm="http://schemas.microsoft.com/office/excel/2006/main">
          <x14:cfRule type="dataBar" id="{B32E111E-6C58-4779-9712-98D62A2D4A9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S17</xm:sqref>
        </x14:conditionalFormatting>
        <x14:conditionalFormatting xmlns:xm="http://schemas.microsoft.com/office/excel/2006/main">
          <x14:cfRule type="dataBar" id="{AAFD91BB-A9C6-4FC2-AAE0-D8EEAFE0783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T17</xm:sqref>
        </x14:conditionalFormatting>
        <x14:conditionalFormatting xmlns:xm="http://schemas.microsoft.com/office/excel/2006/main">
          <x14:cfRule type="dataBar" id="{59D9A6E2-67CF-432D-80DF-52E041F1393E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U17</xm:sqref>
        </x14:conditionalFormatting>
        <x14:conditionalFormatting xmlns:xm="http://schemas.microsoft.com/office/excel/2006/main">
          <x14:cfRule type="dataBar" id="{2476563F-33D4-4E3E-A02E-9079FE7B19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M14 M4 M20:M26 M36 M40:M43 M16:M18 M8:M12 M45:M47 M38 M30:M33 M28 M49:M78</xm:sqref>
        </x14:conditionalFormatting>
        <x14:conditionalFormatting xmlns:xm="http://schemas.microsoft.com/office/excel/2006/main">
          <x14:cfRule type="dataBar" id="{73B56EC1-8976-488A-94F3-3E7AAEF8AC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E34:F34</xm:sqref>
        </x14:conditionalFormatting>
        <x14:conditionalFormatting xmlns:xm="http://schemas.microsoft.com/office/excel/2006/main">
          <x14:cfRule type="dataBar" id="{105B829E-E1D3-432F-A339-2AC4353089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G34</xm:sqref>
        </x14:conditionalFormatting>
        <x14:conditionalFormatting xmlns:xm="http://schemas.microsoft.com/office/excel/2006/main">
          <x14:cfRule type="dataBar" id="{4ACDBB4D-026A-454A-8791-82ECBD7CD1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H34</xm:sqref>
        </x14:conditionalFormatting>
        <x14:conditionalFormatting xmlns:xm="http://schemas.microsoft.com/office/excel/2006/main">
          <x14:cfRule type="dataBar" id="{CD5A4761-03C8-4731-BAC0-1782A17214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I34</xm:sqref>
        </x14:conditionalFormatting>
        <x14:conditionalFormatting xmlns:xm="http://schemas.microsoft.com/office/excel/2006/main">
          <x14:cfRule type="dataBar" id="{04C1856C-BA6E-4FD3-9AD9-91105D816E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J34</xm:sqref>
        </x14:conditionalFormatting>
        <x14:conditionalFormatting xmlns:xm="http://schemas.microsoft.com/office/excel/2006/main">
          <x14:cfRule type="dataBar" id="{0EF1B1A4-E132-489B-954E-0DF68E4773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K34</xm:sqref>
        </x14:conditionalFormatting>
        <x14:conditionalFormatting xmlns:xm="http://schemas.microsoft.com/office/excel/2006/main">
          <x14:cfRule type="dataBar" id="{12512AA2-4215-4A2E-A80E-82F0C888CE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L34</xm:sqref>
        </x14:conditionalFormatting>
        <x14:conditionalFormatting xmlns:xm="http://schemas.microsoft.com/office/excel/2006/main">
          <x14:cfRule type="dataBar" id="{41E180B5-2F26-486C-A195-B4604793416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N34</xm:sqref>
        </x14:conditionalFormatting>
        <x14:conditionalFormatting xmlns:xm="http://schemas.microsoft.com/office/excel/2006/main">
          <x14:cfRule type="dataBar" id="{2D981FDE-B348-4D98-8F67-8A044A23396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P34</xm:sqref>
        </x14:conditionalFormatting>
        <x14:conditionalFormatting xmlns:xm="http://schemas.microsoft.com/office/excel/2006/main">
          <x14:cfRule type="dataBar" id="{A764EBD0-92D3-4222-B0F6-32469CFEFB3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O34</xm:sqref>
        </x14:conditionalFormatting>
        <x14:conditionalFormatting xmlns:xm="http://schemas.microsoft.com/office/excel/2006/main">
          <x14:cfRule type="dataBar" id="{1602A4C1-5393-447A-85B1-9341190451E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Q34</xm:sqref>
        </x14:conditionalFormatting>
        <x14:conditionalFormatting xmlns:xm="http://schemas.microsoft.com/office/excel/2006/main">
          <x14:cfRule type="dataBar" id="{A2197BB8-6D60-4929-84C6-F73A70F8351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R34</xm:sqref>
        </x14:conditionalFormatting>
        <x14:conditionalFormatting xmlns:xm="http://schemas.microsoft.com/office/excel/2006/main">
          <x14:cfRule type="dataBar" id="{135FE3F5-081A-440D-9EA9-6FF4EC6A5AD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S34</xm:sqref>
        </x14:conditionalFormatting>
        <x14:conditionalFormatting xmlns:xm="http://schemas.microsoft.com/office/excel/2006/main">
          <x14:cfRule type="dataBar" id="{FB2529AB-3593-48FB-A97B-88DEA3849FD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T34</xm:sqref>
        </x14:conditionalFormatting>
        <x14:conditionalFormatting xmlns:xm="http://schemas.microsoft.com/office/excel/2006/main">
          <x14:cfRule type="dataBar" id="{E8407ECF-C826-4120-8B5E-45F4D2540D6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U34</xm:sqref>
        </x14:conditionalFormatting>
        <x14:conditionalFormatting xmlns:xm="http://schemas.microsoft.com/office/excel/2006/main">
          <x14:cfRule type="dataBar" id="{0B953310-FF20-48B7-B119-91AD076C49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M34</xm:sqref>
        </x14:conditionalFormatting>
        <x14:conditionalFormatting xmlns:xm="http://schemas.microsoft.com/office/excel/2006/main">
          <x14:cfRule type="dataBar" id="{5064F53D-E0AF-455E-8BCF-2446F8FC86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E19:F19</xm:sqref>
        </x14:conditionalFormatting>
        <x14:conditionalFormatting xmlns:xm="http://schemas.microsoft.com/office/excel/2006/main">
          <x14:cfRule type="dataBar" id="{74A067F1-EE11-4765-A34D-BC5E3EE27D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G19</xm:sqref>
        </x14:conditionalFormatting>
        <x14:conditionalFormatting xmlns:xm="http://schemas.microsoft.com/office/excel/2006/main">
          <x14:cfRule type="dataBar" id="{299A1026-9D13-4C85-BB70-AB76D14D32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H19</xm:sqref>
        </x14:conditionalFormatting>
        <x14:conditionalFormatting xmlns:xm="http://schemas.microsoft.com/office/excel/2006/main">
          <x14:cfRule type="dataBar" id="{B7925A06-727F-4E10-98E4-F7E4EAE0DFA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I19</xm:sqref>
        </x14:conditionalFormatting>
        <x14:conditionalFormatting xmlns:xm="http://schemas.microsoft.com/office/excel/2006/main">
          <x14:cfRule type="dataBar" id="{6A45CC62-7408-4940-9D10-138EBB1737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J19</xm:sqref>
        </x14:conditionalFormatting>
        <x14:conditionalFormatting xmlns:xm="http://schemas.microsoft.com/office/excel/2006/main">
          <x14:cfRule type="dataBar" id="{CAEE4E3D-AF67-47F9-A7D1-6B4AD48829C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K19</xm:sqref>
        </x14:conditionalFormatting>
        <x14:conditionalFormatting xmlns:xm="http://schemas.microsoft.com/office/excel/2006/main">
          <x14:cfRule type="dataBar" id="{CAC022E1-3309-4512-AC14-D6E0246B69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L19</xm:sqref>
        </x14:conditionalFormatting>
        <x14:conditionalFormatting xmlns:xm="http://schemas.microsoft.com/office/excel/2006/main">
          <x14:cfRule type="dataBar" id="{8A1F400A-1FD6-4CC1-9028-907A18400860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N19</xm:sqref>
        </x14:conditionalFormatting>
        <x14:conditionalFormatting xmlns:xm="http://schemas.microsoft.com/office/excel/2006/main">
          <x14:cfRule type="dataBar" id="{E0604D8F-DFD5-400D-AEBE-15F197BDCD1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P19</xm:sqref>
        </x14:conditionalFormatting>
        <x14:conditionalFormatting xmlns:xm="http://schemas.microsoft.com/office/excel/2006/main">
          <x14:cfRule type="dataBar" id="{350A94AC-01B3-4316-A4BC-EA1C0DF9BFB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O19</xm:sqref>
        </x14:conditionalFormatting>
        <x14:conditionalFormatting xmlns:xm="http://schemas.microsoft.com/office/excel/2006/main">
          <x14:cfRule type="dataBar" id="{FFA1C698-AF65-47FB-82C1-C91FF481B44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Q19</xm:sqref>
        </x14:conditionalFormatting>
        <x14:conditionalFormatting xmlns:xm="http://schemas.microsoft.com/office/excel/2006/main">
          <x14:cfRule type="dataBar" id="{90E25FB8-A1EA-439E-8954-83011FC33C5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R19</xm:sqref>
        </x14:conditionalFormatting>
        <x14:conditionalFormatting xmlns:xm="http://schemas.microsoft.com/office/excel/2006/main">
          <x14:cfRule type="dataBar" id="{BED1DD86-4F77-4C0A-AF2F-6411E75E29B6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S19</xm:sqref>
        </x14:conditionalFormatting>
        <x14:conditionalFormatting xmlns:xm="http://schemas.microsoft.com/office/excel/2006/main">
          <x14:cfRule type="dataBar" id="{44A7506C-732C-4BBB-9DBB-F8186C2DB09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T19</xm:sqref>
        </x14:conditionalFormatting>
        <x14:conditionalFormatting xmlns:xm="http://schemas.microsoft.com/office/excel/2006/main">
          <x14:cfRule type="dataBar" id="{C149B1A3-0CC8-4CE7-91DF-8F13B4CE71B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U19</xm:sqref>
        </x14:conditionalFormatting>
        <x14:conditionalFormatting xmlns:xm="http://schemas.microsoft.com/office/excel/2006/main">
          <x14:cfRule type="dataBar" id="{F4476BC3-714A-4611-9900-81FA0F80E79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M19</xm:sqref>
        </x14:conditionalFormatting>
        <x14:conditionalFormatting xmlns:xm="http://schemas.microsoft.com/office/excel/2006/main">
          <x14:cfRule type="dataBar" id="{8973E7BA-9A7E-4588-83E6-5B7653EB96B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E39:F39</xm:sqref>
        </x14:conditionalFormatting>
        <x14:conditionalFormatting xmlns:xm="http://schemas.microsoft.com/office/excel/2006/main">
          <x14:cfRule type="dataBar" id="{803AE311-BF4E-434A-9189-E1CD8119744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G39</xm:sqref>
        </x14:conditionalFormatting>
        <x14:conditionalFormatting xmlns:xm="http://schemas.microsoft.com/office/excel/2006/main">
          <x14:cfRule type="dataBar" id="{4D11FED1-8FAE-428C-B2E2-149437F3F6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H39</xm:sqref>
        </x14:conditionalFormatting>
        <x14:conditionalFormatting xmlns:xm="http://schemas.microsoft.com/office/excel/2006/main">
          <x14:cfRule type="dataBar" id="{B152A097-64BA-498E-A46E-B23E4AF7CDA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I39</xm:sqref>
        </x14:conditionalFormatting>
        <x14:conditionalFormatting xmlns:xm="http://schemas.microsoft.com/office/excel/2006/main">
          <x14:cfRule type="dataBar" id="{2FF693EE-BFE9-4992-B953-41EDA3D3D5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J39</xm:sqref>
        </x14:conditionalFormatting>
        <x14:conditionalFormatting xmlns:xm="http://schemas.microsoft.com/office/excel/2006/main">
          <x14:cfRule type="dataBar" id="{AEFC0347-6194-4EA5-9F97-21F4138C7C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K39</xm:sqref>
        </x14:conditionalFormatting>
        <x14:conditionalFormatting xmlns:xm="http://schemas.microsoft.com/office/excel/2006/main">
          <x14:cfRule type="dataBar" id="{71584376-AFD7-46BC-97D8-E57EF17CE1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L39</xm:sqref>
        </x14:conditionalFormatting>
        <x14:conditionalFormatting xmlns:xm="http://schemas.microsoft.com/office/excel/2006/main">
          <x14:cfRule type="dataBar" id="{7B6C4B1C-98B8-495C-BD11-2D160A9AD26E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N39</xm:sqref>
        </x14:conditionalFormatting>
        <x14:conditionalFormatting xmlns:xm="http://schemas.microsoft.com/office/excel/2006/main">
          <x14:cfRule type="dataBar" id="{11118760-1F77-498C-A4C9-BCDC2CBCE88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P39</xm:sqref>
        </x14:conditionalFormatting>
        <x14:conditionalFormatting xmlns:xm="http://schemas.microsoft.com/office/excel/2006/main">
          <x14:cfRule type="dataBar" id="{D1F0F0FD-CD2C-4127-98BF-8E848A1CFA4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O39</xm:sqref>
        </x14:conditionalFormatting>
        <x14:conditionalFormatting xmlns:xm="http://schemas.microsoft.com/office/excel/2006/main">
          <x14:cfRule type="dataBar" id="{F3CC36EA-3DF7-4016-852F-818E11D0351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Q39</xm:sqref>
        </x14:conditionalFormatting>
        <x14:conditionalFormatting xmlns:xm="http://schemas.microsoft.com/office/excel/2006/main">
          <x14:cfRule type="dataBar" id="{59B8661F-B6BD-4CDF-A7C3-1AB6C355245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R39</xm:sqref>
        </x14:conditionalFormatting>
        <x14:conditionalFormatting xmlns:xm="http://schemas.microsoft.com/office/excel/2006/main">
          <x14:cfRule type="dataBar" id="{F5C83F12-8EEE-464E-89E2-07D80BB8FDC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S39</xm:sqref>
        </x14:conditionalFormatting>
        <x14:conditionalFormatting xmlns:xm="http://schemas.microsoft.com/office/excel/2006/main">
          <x14:cfRule type="dataBar" id="{8E15383B-854B-4320-9537-CC51B6CD797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T39</xm:sqref>
        </x14:conditionalFormatting>
        <x14:conditionalFormatting xmlns:xm="http://schemas.microsoft.com/office/excel/2006/main">
          <x14:cfRule type="dataBar" id="{59D8083B-9D20-4146-931B-9E55D40C2760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U39</xm:sqref>
        </x14:conditionalFormatting>
        <x14:conditionalFormatting xmlns:xm="http://schemas.microsoft.com/office/excel/2006/main">
          <x14:cfRule type="dataBar" id="{936121ED-B15F-4C98-8428-E30191BF27E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M39</xm:sqref>
        </x14:conditionalFormatting>
        <x14:conditionalFormatting xmlns:xm="http://schemas.microsoft.com/office/excel/2006/main">
          <x14:cfRule type="dataBar" id="{75B6BA74-0A40-4400-B31C-96539B40FC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E35:F35</xm:sqref>
        </x14:conditionalFormatting>
        <x14:conditionalFormatting xmlns:xm="http://schemas.microsoft.com/office/excel/2006/main">
          <x14:cfRule type="dataBar" id="{EFC7E588-7D9E-4D4C-B6E0-B14B0A02C0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G35</xm:sqref>
        </x14:conditionalFormatting>
        <x14:conditionalFormatting xmlns:xm="http://schemas.microsoft.com/office/excel/2006/main">
          <x14:cfRule type="dataBar" id="{BA561688-3605-4B6C-8619-785FED0464C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H35</xm:sqref>
        </x14:conditionalFormatting>
        <x14:conditionalFormatting xmlns:xm="http://schemas.microsoft.com/office/excel/2006/main">
          <x14:cfRule type="dataBar" id="{5639B3C8-42A9-46F0-973D-AE021FAAE8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I35</xm:sqref>
        </x14:conditionalFormatting>
        <x14:conditionalFormatting xmlns:xm="http://schemas.microsoft.com/office/excel/2006/main">
          <x14:cfRule type="dataBar" id="{0D1509D3-F01B-4F33-96F3-6B7C9F4103D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J35</xm:sqref>
        </x14:conditionalFormatting>
        <x14:conditionalFormatting xmlns:xm="http://schemas.microsoft.com/office/excel/2006/main">
          <x14:cfRule type="dataBar" id="{EEB7C05C-D275-43B0-B5C7-B5D1F7F4CD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K35</xm:sqref>
        </x14:conditionalFormatting>
        <x14:conditionalFormatting xmlns:xm="http://schemas.microsoft.com/office/excel/2006/main">
          <x14:cfRule type="dataBar" id="{A6D95D0D-56BB-4D9D-BD1D-5EF7A898E72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L35</xm:sqref>
        </x14:conditionalFormatting>
        <x14:conditionalFormatting xmlns:xm="http://schemas.microsoft.com/office/excel/2006/main">
          <x14:cfRule type="dataBar" id="{C223F827-9036-4FDC-BBE8-B798897B2BA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N35</xm:sqref>
        </x14:conditionalFormatting>
        <x14:conditionalFormatting xmlns:xm="http://schemas.microsoft.com/office/excel/2006/main">
          <x14:cfRule type="dataBar" id="{2489EC0A-6620-4494-B653-3FEA4ED853A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P35</xm:sqref>
        </x14:conditionalFormatting>
        <x14:conditionalFormatting xmlns:xm="http://schemas.microsoft.com/office/excel/2006/main">
          <x14:cfRule type="dataBar" id="{0E05A582-A40B-4F53-B175-D6260C3E33A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O35</xm:sqref>
        </x14:conditionalFormatting>
        <x14:conditionalFormatting xmlns:xm="http://schemas.microsoft.com/office/excel/2006/main">
          <x14:cfRule type="dataBar" id="{3348705A-9140-4A9D-AFAC-925E3DDEE6F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Q35</xm:sqref>
        </x14:conditionalFormatting>
        <x14:conditionalFormatting xmlns:xm="http://schemas.microsoft.com/office/excel/2006/main">
          <x14:cfRule type="dataBar" id="{43032A3B-64C5-43FA-B39D-796A33A45D9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R35</xm:sqref>
        </x14:conditionalFormatting>
        <x14:conditionalFormatting xmlns:xm="http://schemas.microsoft.com/office/excel/2006/main">
          <x14:cfRule type="dataBar" id="{419E74D1-29A8-442A-A58E-BB5C31C1026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S35</xm:sqref>
        </x14:conditionalFormatting>
        <x14:conditionalFormatting xmlns:xm="http://schemas.microsoft.com/office/excel/2006/main">
          <x14:cfRule type="dataBar" id="{321E4D87-E955-43FA-87CB-E952FFB2B916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T35</xm:sqref>
        </x14:conditionalFormatting>
        <x14:conditionalFormatting xmlns:xm="http://schemas.microsoft.com/office/excel/2006/main">
          <x14:cfRule type="dataBar" id="{FEC082A5-5BA3-4B44-B96A-EECAB1E9A8B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U35</xm:sqref>
        </x14:conditionalFormatting>
        <x14:conditionalFormatting xmlns:xm="http://schemas.microsoft.com/office/excel/2006/main">
          <x14:cfRule type="dataBar" id="{C30CA9DE-C0A6-43C4-9F49-E3D7E1D869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M35</xm:sqref>
        </x14:conditionalFormatting>
        <x14:conditionalFormatting xmlns:xm="http://schemas.microsoft.com/office/excel/2006/main">
          <x14:cfRule type="dataBar" id="{576B823A-0BC7-4C3D-A054-22FC506B2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E15:F15</xm:sqref>
        </x14:conditionalFormatting>
        <x14:conditionalFormatting xmlns:xm="http://schemas.microsoft.com/office/excel/2006/main">
          <x14:cfRule type="dataBar" id="{41BD958C-557F-4EAF-858E-A0FF2E3755F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G15</xm:sqref>
        </x14:conditionalFormatting>
        <x14:conditionalFormatting xmlns:xm="http://schemas.microsoft.com/office/excel/2006/main">
          <x14:cfRule type="dataBar" id="{F4C141C7-AC21-4876-AB30-93B8ACB4EDA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H15</xm:sqref>
        </x14:conditionalFormatting>
        <x14:conditionalFormatting xmlns:xm="http://schemas.microsoft.com/office/excel/2006/main">
          <x14:cfRule type="dataBar" id="{4B89FA9A-5650-4A52-BB22-71980A06F7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I15</xm:sqref>
        </x14:conditionalFormatting>
        <x14:conditionalFormatting xmlns:xm="http://schemas.microsoft.com/office/excel/2006/main">
          <x14:cfRule type="dataBar" id="{E55F659C-97C9-43AF-BB2E-85877E1113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J15</xm:sqref>
        </x14:conditionalFormatting>
        <x14:conditionalFormatting xmlns:xm="http://schemas.microsoft.com/office/excel/2006/main">
          <x14:cfRule type="dataBar" id="{A111BCE5-9886-4EE8-ABE2-A64FB0D017C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K15</xm:sqref>
        </x14:conditionalFormatting>
        <x14:conditionalFormatting xmlns:xm="http://schemas.microsoft.com/office/excel/2006/main">
          <x14:cfRule type="dataBar" id="{11310436-32D9-49B8-B7C6-E43F15729BB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L15</xm:sqref>
        </x14:conditionalFormatting>
        <x14:conditionalFormatting xmlns:xm="http://schemas.microsoft.com/office/excel/2006/main">
          <x14:cfRule type="dataBar" id="{C369CDDD-D3EB-4775-8CB1-3E88B0C1F38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N15</xm:sqref>
        </x14:conditionalFormatting>
        <x14:conditionalFormatting xmlns:xm="http://schemas.microsoft.com/office/excel/2006/main">
          <x14:cfRule type="dataBar" id="{B2F66C92-E7EE-454A-B1DA-C9EEE333137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P15</xm:sqref>
        </x14:conditionalFormatting>
        <x14:conditionalFormatting xmlns:xm="http://schemas.microsoft.com/office/excel/2006/main">
          <x14:cfRule type="dataBar" id="{0EF41954-2F15-4BBF-A339-89A627413CA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O15</xm:sqref>
        </x14:conditionalFormatting>
        <x14:conditionalFormatting xmlns:xm="http://schemas.microsoft.com/office/excel/2006/main">
          <x14:cfRule type="dataBar" id="{73560333-358D-435B-A796-CDC63D6E139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Q15</xm:sqref>
        </x14:conditionalFormatting>
        <x14:conditionalFormatting xmlns:xm="http://schemas.microsoft.com/office/excel/2006/main">
          <x14:cfRule type="dataBar" id="{F53B1B6C-2850-4054-8462-4898F6C4EEA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R15</xm:sqref>
        </x14:conditionalFormatting>
        <x14:conditionalFormatting xmlns:xm="http://schemas.microsoft.com/office/excel/2006/main">
          <x14:cfRule type="dataBar" id="{5E0C600F-F382-447B-87E8-BDA4C94CA21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S15</xm:sqref>
        </x14:conditionalFormatting>
        <x14:conditionalFormatting xmlns:xm="http://schemas.microsoft.com/office/excel/2006/main">
          <x14:cfRule type="dataBar" id="{F179C1CC-2DC9-479E-A9D5-71AB0BED736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T15</xm:sqref>
        </x14:conditionalFormatting>
        <x14:conditionalFormatting xmlns:xm="http://schemas.microsoft.com/office/excel/2006/main">
          <x14:cfRule type="dataBar" id="{8E260133-34D8-4709-A10C-8037B5F818B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U15</xm:sqref>
        </x14:conditionalFormatting>
        <x14:conditionalFormatting xmlns:xm="http://schemas.microsoft.com/office/excel/2006/main">
          <x14:cfRule type="dataBar" id="{4E174AD3-9591-46D0-B8B3-5F8CACB79F8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M15</xm:sqref>
        </x14:conditionalFormatting>
        <x14:conditionalFormatting xmlns:xm="http://schemas.microsoft.com/office/excel/2006/main">
          <x14:cfRule type="dataBar" id="{D7AD31CC-2BC0-4280-9638-9DB925CB03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E6:F6</xm:sqref>
        </x14:conditionalFormatting>
        <x14:conditionalFormatting xmlns:xm="http://schemas.microsoft.com/office/excel/2006/main">
          <x14:cfRule type="dataBar" id="{A98F089A-3E18-45D0-9163-5525F4051B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G6</xm:sqref>
        </x14:conditionalFormatting>
        <x14:conditionalFormatting xmlns:xm="http://schemas.microsoft.com/office/excel/2006/main">
          <x14:cfRule type="dataBar" id="{FF465418-E2EC-4B7B-B112-BCB7D7F9CB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H6</xm:sqref>
        </x14:conditionalFormatting>
        <x14:conditionalFormatting xmlns:xm="http://schemas.microsoft.com/office/excel/2006/main">
          <x14:cfRule type="dataBar" id="{3BEC4967-932E-459B-8552-73B94BB1162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I6</xm:sqref>
        </x14:conditionalFormatting>
        <x14:conditionalFormatting xmlns:xm="http://schemas.microsoft.com/office/excel/2006/main">
          <x14:cfRule type="dataBar" id="{EEA2C56C-7D5A-43AA-85B6-1C9F9C9FD6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J6</xm:sqref>
        </x14:conditionalFormatting>
        <x14:conditionalFormatting xmlns:xm="http://schemas.microsoft.com/office/excel/2006/main">
          <x14:cfRule type="dataBar" id="{C1285E89-D520-46AF-88CC-C2B55E84488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K6</xm:sqref>
        </x14:conditionalFormatting>
        <x14:conditionalFormatting xmlns:xm="http://schemas.microsoft.com/office/excel/2006/main">
          <x14:cfRule type="dataBar" id="{B74E7AB3-C735-4299-8A11-9AE3FFB9BC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L6</xm:sqref>
        </x14:conditionalFormatting>
        <x14:conditionalFormatting xmlns:xm="http://schemas.microsoft.com/office/excel/2006/main">
          <x14:cfRule type="dataBar" id="{6A72C167-5442-4E50-8068-6F80C0302CD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N6</xm:sqref>
        </x14:conditionalFormatting>
        <x14:conditionalFormatting xmlns:xm="http://schemas.microsoft.com/office/excel/2006/main">
          <x14:cfRule type="dataBar" id="{F3CCF645-040C-4EF6-A380-976D34016F66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P6</xm:sqref>
        </x14:conditionalFormatting>
        <x14:conditionalFormatting xmlns:xm="http://schemas.microsoft.com/office/excel/2006/main">
          <x14:cfRule type="dataBar" id="{51AE92C5-EEF5-479F-BE71-65138EDAD60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O6</xm:sqref>
        </x14:conditionalFormatting>
        <x14:conditionalFormatting xmlns:xm="http://schemas.microsoft.com/office/excel/2006/main">
          <x14:cfRule type="dataBar" id="{6992C942-33AA-4865-9FFD-1B21EE3E930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Q6</xm:sqref>
        </x14:conditionalFormatting>
        <x14:conditionalFormatting xmlns:xm="http://schemas.microsoft.com/office/excel/2006/main">
          <x14:cfRule type="dataBar" id="{AE280A9C-6AC5-424B-B06B-A9B70F70B5A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R6</xm:sqref>
        </x14:conditionalFormatting>
        <x14:conditionalFormatting xmlns:xm="http://schemas.microsoft.com/office/excel/2006/main">
          <x14:cfRule type="dataBar" id="{C0B88DB1-D003-401E-8B6B-065710E3922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S6</xm:sqref>
        </x14:conditionalFormatting>
        <x14:conditionalFormatting xmlns:xm="http://schemas.microsoft.com/office/excel/2006/main">
          <x14:cfRule type="dataBar" id="{E514F9DB-6659-42A2-A7CC-135A46C1ADB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T6</xm:sqref>
        </x14:conditionalFormatting>
        <x14:conditionalFormatting xmlns:xm="http://schemas.microsoft.com/office/excel/2006/main">
          <x14:cfRule type="dataBar" id="{FA1A1DE9-0B31-4034-946F-51F35FFADF4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U6</xm:sqref>
        </x14:conditionalFormatting>
        <x14:conditionalFormatting xmlns:xm="http://schemas.microsoft.com/office/excel/2006/main">
          <x14:cfRule type="dataBar" id="{9A6C1043-E619-4101-BA7A-6D3DBFDFC75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M6</xm:sqref>
        </x14:conditionalFormatting>
        <x14:conditionalFormatting xmlns:xm="http://schemas.microsoft.com/office/excel/2006/main">
          <x14:cfRule type="dataBar" id="{D423A75F-02FA-4D8F-81B8-17EA84235A6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P16</xm:sqref>
        </x14:conditionalFormatting>
        <x14:conditionalFormatting xmlns:xm="http://schemas.microsoft.com/office/excel/2006/main">
          <x14:cfRule type="dataBar" id="{D125E0BD-F5A2-4DBC-8CA9-803207D7F3A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E44:F44</xm:sqref>
        </x14:conditionalFormatting>
        <x14:conditionalFormatting xmlns:xm="http://schemas.microsoft.com/office/excel/2006/main">
          <x14:cfRule type="dataBar" id="{09EF9A59-428F-4005-94B3-D5A3BBF6A57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G44</xm:sqref>
        </x14:conditionalFormatting>
        <x14:conditionalFormatting xmlns:xm="http://schemas.microsoft.com/office/excel/2006/main">
          <x14:cfRule type="dataBar" id="{43CD18AD-325C-4CEB-AEB6-6BD39F219BC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H44</xm:sqref>
        </x14:conditionalFormatting>
        <x14:conditionalFormatting xmlns:xm="http://schemas.microsoft.com/office/excel/2006/main">
          <x14:cfRule type="dataBar" id="{7DC25BC7-FB56-42CD-9316-0A7650685ED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I44</xm:sqref>
        </x14:conditionalFormatting>
        <x14:conditionalFormatting xmlns:xm="http://schemas.microsoft.com/office/excel/2006/main">
          <x14:cfRule type="dataBar" id="{FFFBBFCE-F131-433B-87ED-B7C260B985D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J44</xm:sqref>
        </x14:conditionalFormatting>
        <x14:conditionalFormatting xmlns:xm="http://schemas.microsoft.com/office/excel/2006/main">
          <x14:cfRule type="dataBar" id="{7637510C-3C2D-43F1-AEDC-80DBFA19262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K44</xm:sqref>
        </x14:conditionalFormatting>
        <x14:conditionalFormatting xmlns:xm="http://schemas.microsoft.com/office/excel/2006/main">
          <x14:cfRule type="dataBar" id="{C56AABDD-2E2D-4B92-8404-D85CA3A325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L44</xm:sqref>
        </x14:conditionalFormatting>
        <x14:conditionalFormatting xmlns:xm="http://schemas.microsoft.com/office/excel/2006/main">
          <x14:cfRule type="dataBar" id="{9D8D69D1-7295-4BA2-AD5B-54ADB606B4C0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N44</xm:sqref>
        </x14:conditionalFormatting>
        <x14:conditionalFormatting xmlns:xm="http://schemas.microsoft.com/office/excel/2006/main">
          <x14:cfRule type="dataBar" id="{0CD3C5AC-8433-45E9-9195-61275965923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P44</xm:sqref>
        </x14:conditionalFormatting>
        <x14:conditionalFormatting xmlns:xm="http://schemas.microsoft.com/office/excel/2006/main">
          <x14:cfRule type="dataBar" id="{159AB6B8-ABD6-46F4-8087-F4FC1934468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O44</xm:sqref>
        </x14:conditionalFormatting>
        <x14:conditionalFormatting xmlns:xm="http://schemas.microsoft.com/office/excel/2006/main">
          <x14:cfRule type="dataBar" id="{77854733-304A-44F6-A1C9-527E070DC8E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Q44</xm:sqref>
        </x14:conditionalFormatting>
        <x14:conditionalFormatting xmlns:xm="http://schemas.microsoft.com/office/excel/2006/main">
          <x14:cfRule type="dataBar" id="{6C0D4FC3-16C0-4E50-9797-3BFE6151742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R44</xm:sqref>
        </x14:conditionalFormatting>
        <x14:conditionalFormatting xmlns:xm="http://schemas.microsoft.com/office/excel/2006/main">
          <x14:cfRule type="dataBar" id="{E6D46F3E-38FE-4DDA-8BB2-83C0D7EE62E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S44</xm:sqref>
        </x14:conditionalFormatting>
        <x14:conditionalFormatting xmlns:xm="http://schemas.microsoft.com/office/excel/2006/main">
          <x14:cfRule type="dataBar" id="{06113010-61F9-471B-9385-4B8604D8F9DE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T44</xm:sqref>
        </x14:conditionalFormatting>
        <x14:conditionalFormatting xmlns:xm="http://schemas.microsoft.com/office/excel/2006/main">
          <x14:cfRule type="dataBar" id="{3CE092FA-EF5C-420A-8BA8-3005EE3F0FBF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U44</xm:sqref>
        </x14:conditionalFormatting>
        <x14:conditionalFormatting xmlns:xm="http://schemas.microsoft.com/office/excel/2006/main">
          <x14:cfRule type="dataBar" id="{AB41CB93-8C56-4756-A1F3-37F322B8F0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M44</xm:sqref>
        </x14:conditionalFormatting>
        <x14:conditionalFormatting xmlns:xm="http://schemas.microsoft.com/office/excel/2006/main">
          <x14:cfRule type="dataBar" id="{529ABA3D-AEE7-4E9D-8935-1A306CCD84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E37:F37</xm:sqref>
        </x14:conditionalFormatting>
        <x14:conditionalFormatting xmlns:xm="http://schemas.microsoft.com/office/excel/2006/main">
          <x14:cfRule type="dataBar" id="{0C9AA62C-D7C4-49BF-ACD7-C9A1CE29181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G37</xm:sqref>
        </x14:conditionalFormatting>
        <x14:conditionalFormatting xmlns:xm="http://schemas.microsoft.com/office/excel/2006/main">
          <x14:cfRule type="dataBar" id="{87C4B7D7-B8B1-44E1-8C60-617B472589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H37</xm:sqref>
        </x14:conditionalFormatting>
        <x14:conditionalFormatting xmlns:xm="http://schemas.microsoft.com/office/excel/2006/main">
          <x14:cfRule type="dataBar" id="{D0E0A351-1B04-4D4A-95DE-EDA29524A60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I37</xm:sqref>
        </x14:conditionalFormatting>
        <x14:conditionalFormatting xmlns:xm="http://schemas.microsoft.com/office/excel/2006/main">
          <x14:cfRule type="dataBar" id="{62DC2601-5405-4556-A0B9-91F24B13D6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J37</xm:sqref>
        </x14:conditionalFormatting>
        <x14:conditionalFormatting xmlns:xm="http://schemas.microsoft.com/office/excel/2006/main">
          <x14:cfRule type="dataBar" id="{4426B415-EF3A-4838-8869-194E96A2C6A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K37</xm:sqref>
        </x14:conditionalFormatting>
        <x14:conditionalFormatting xmlns:xm="http://schemas.microsoft.com/office/excel/2006/main">
          <x14:cfRule type="dataBar" id="{A042DF41-F1D5-4DE6-A5D5-ABB742D2589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L37</xm:sqref>
        </x14:conditionalFormatting>
        <x14:conditionalFormatting xmlns:xm="http://schemas.microsoft.com/office/excel/2006/main">
          <x14:cfRule type="dataBar" id="{B8DE0E29-C86B-4757-B7BA-7E58D933CB3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N37</xm:sqref>
        </x14:conditionalFormatting>
        <x14:conditionalFormatting xmlns:xm="http://schemas.microsoft.com/office/excel/2006/main">
          <x14:cfRule type="dataBar" id="{63177770-39E6-4740-96EE-EFFABFD60F1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P37</xm:sqref>
        </x14:conditionalFormatting>
        <x14:conditionalFormatting xmlns:xm="http://schemas.microsoft.com/office/excel/2006/main">
          <x14:cfRule type="dataBar" id="{0F8E6D94-7009-4625-9F51-4E37154AE24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O37</xm:sqref>
        </x14:conditionalFormatting>
        <x14:conditionalFormatting xmlns:xm="http://schemas.microsoft.com/office/excel/2006/main">
          <x14:cfRule type="dataBar" id="{1EE7D871-C79C-40EB-A2E6-FE3BE848B84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Q37</xm:sqref>
        </x14:conditionalFormatting>
        <x14:conditionalFormatting xmlns:xm="http://schemas.microsoft.com/office/excel/2006/main">
          <x14:cfRule type="dataBar" id="{D04ACE8A-062E-4ADE-BBFD-DA5F238699B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R37</xm:sqref>
        </x14:conditionalFormatting>
        <x14:conditionalFormatting xmlns:xm="http://schemas.microsoft.com/office/excel/2006/main">
          <x14:cfRule type="dataBar" id="{8E664244-C8FF-4473-8DBA-6A80363D12F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S37</xm:sqref>
        </x14:conditionalFormatting>
        <x14:conditionalFormatting xmlns:xm="http://schemas.microsoft.com/office/excel/2006/main">
          <x14:cfRule type="dataBar" id="{F1BA9752-960F-4158-92B4-7A8B5A63041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T37</xm:sqref>
        </x14:conditionalFormatting>
        <x14:conditionalFormatting xmlns:xm="http://schemas.microsoft.com/office/excel/2006/main">
          <x14:cfRule type="dataBar" id="{65B86DF6-8EED-467F-8EE7-2C747093AED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U37</xm:sqref>
        </x14:conditionalFormatting>
        <x14:conditionalFormatting xmlns:xm="http://schemas.microsoft.com/office/excel/2006/main">
          <x14:cfRule type="dataBar" id="{9F81F25E-9607-4063-95C7-A51118C64C6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M37</xm:sqref>
        </x14:conditionalFormatting>
        <x14:conditionalFormatting xmlns:xm="http://schemas.microsoft.com/office/excel/2006/main">
          <x14:cfRule type="dataBar" id="{1F0C2B6E-9267-4043-BC48-005AAE3E1D2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E29:F29</xm:sqref>
        </x14:conditionalFormatting>
        <x14:conditionalFormatting xmlns:xm="http://schemas.microsoft.com/office/excel/2006/main">
          <x14:cfRule type="dataBar" id="{FC7ADF4E-4010-4EA5-94C4-C08F5B5ACFA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G29</xm:sqref>
        </x14:conditionalFormatting>
        <x14:conditionalFormatting xmlns:xm="http://schemas.microsoft.com/office/excel/2006/main">
          <x14:cfRule type="dataBar" id="{F9BC1D8D-2214-4626-83AF-D11C662B57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H29</xm:sqref>
        </x14:conditionalFormatting>
        <x14:conditionalFormatting xmlns:xm="http://schemas.microsoft.com/office/excel/2006/main">
          <x14:cfRule type="dataBar" id="{5BEBD7D5-B172-47A3-96B0-558EFF93F1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I29</xm:sqref>
        </x14:conditionalFormatting>
        <x14:conditionalFormatting xmlns:xm="http://schemas.microsoft.com/office/excel/2006/main">
          <x14:cfRule type="dataBar" id="{FEAA2AB8-5879-479C-A1C3-3EF5ADF9B65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J29</xm:sqref>
        </x14:conditionalFormatting>
        <x14:conditionalFormatting xmlns:xm="http://schemas.microsoft.com/office/excel/2006/main">
          <x14:cfRule type="dataBar" id="{7CE9B737-B815-4B0C-9845-EEA9979665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K29</xm:sqref>
        </x14:conditionalFormatting>
        <x14:conditionalFormatting xmlns:xm="http://schemas.microsoft.com/office/excel/2006/main">
          <x14:cfRule type="dataBar" id="{F01D196A-7DFA-44C9-A261-44803A86037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L29</xm:sqref>
        </x14:conditionalFormatting>
        <x14:conditionalFormatting xmlns:xm="http://schemas.microsoft.com/office/excel/2006/main">
          <x14:cfRule type="dataBar" id="{85499F7F-746D-4F83-873E-E4D7227C75E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N29</xm:sqref>
        </x14:conditionalFormatting>
        <x14:conditionalFormatting xmlns:xm="http://schemas.microsoft.com/office/excel/2006/main">
          <x14:cfRule type="dataBar" id="{1DD5E9FD-8C65-41D4-9CAD-48476ECF3F4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P29</xm:sqref>
        </x14:conditionalFormatting>
        <x14:conditionalFormatting xmlns:xm="http://schemas.microsoft.com/office/excel/2006/main">
          <x14:cfRule type="dataBar" id="{A24CDEBE-9FCB-4A71-BCB5-091738112F6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O29</xm:sqref>
        </x14:conditionalFormatting>
        <x14:conditionalFormatting xmlns:xm="http://schemas.microsoft.com/office/excel/2006/main">
          <x14:cfRule type="dataBar" id="{4D617D26-E28B-45DD-B2BF-B6F7E1F2CA4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Q29</xm:sqref>
        </x14:conditionalFormatting>
        <x14:conditionalFormatting xmlns:xm="http://schemas.microsoft.com/office/excel/2006/main">
          <x14:cfRule type="dataBar" id="{6FC966B2-EFE1-4561-BC06-083B6073F80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R29</xm:sqref>
        </x14:conditionalFormatting>
        <x14:conditionalFormatting xmlns:xm="http://schemas.microsoft.com/office/excel/2006/main">
          <x14:cfRule type="dataBar" id="{1364AE5C-9AEA-4D53-9553-40D3D3CA29C5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S29</xm:sqref>
        </x14:conditionalFormatting>
        <x14:conditionalFormatting xmlns:xm="http://schemas.microsoft.com/office/excel/2006/main">
          <x14:cfRule type="dataBar" id="{7FD92B16-D8AA-4665-8666-D82CFF245E5E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T29</xm:sqref>
        </x14:conditionalFormatting>
        <x14:conditionalFormatting xmlns:xm="http://schemas.microsoft.com/office/excel/2006/main">
          <x14:cfRule type="dataBar" id="{073CFCDD-5629-4169-ACC9-E636439E52B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U29</xm:sqref>
        </x14:conditionalFormatting>
        <x14:conditionalFormatting xmlns:xm="http://schemas.microsoft.com/office/excel/2006/main">
          <x14:cfRule type="dataBar" id="{977CC9E1-5707-41FE-A280-A240B17238E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M29</xm:sqref>
        </x14:conditionalFormatting>
        <x14:conditionalFormatting xmlns:xm="http://schemas.microsoft.com/office/excel/2006/main">
          <x14:cfRule type="dataBar" id="{2D47A48B-068F-4784-9617-77FFEA7D6E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E27:F27</xm:sqref>
        </x14:conditionalFormatting>
        <x14:conditionalFormatting xmlns:xm="http://schemas.microsoft.com/office/excel/2006/main">
          <x14:cfRule type="dataBar" id="{FE38DB33-E413-4D09-9862-E86D393E55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G27</xm:sqref>
        </x14:conditionalFormatting>
        <x14:conditionalFormatting xmlns:xm="http://schemas.microsoft.com/office/excel/2006/main">
          <x14:cfRule type="dataBar" id="{3DADDBF3-8B20-4213-AF1D-8860B1B8C7F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H27</xm:sqref>
        </x14:conditionalFormatting>
        <x14:conditionalFormatting xmlns:xm="http://schemas.microsoft.com/office/excel/2006/main">
          <x14:cfRule type="dataBar" id="{4F0B2417-C460-422F-81E7-6BB4DFF590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I27</xm:sqref>
        </x14:conditionalFormatting>
        <x14:conditionalFormatting xmlns:xm="http://schemas.microsoft.com/office/excel/2006/main">
          <x14:cfRule type="dataBar" id="{295277E3-5519-4647-8968-0A0D4FC8D6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J27</xm:sqref>
        </x14:conditionalFormatting>
        <x14:conditionalFormatting xmlns:xm="http://schemas.microsoft.com/office/excel/2006/main">
          <x14:cfRule type="dataBar" id="{6E2F5530-84F0-412C-A58E-0EA7D88A66A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K27</xm:sqref>
        </x14:conditionalFormatting>
        <x14:conditionalFormatting xmlns:xm="http://schemas.microsoft.com/office/excel/2006/main">
          <x14:cfRule type="dataBar" id="{6BA769C4-7A54-48BD-8E25-84496C98E75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L27</xm:sqref>
        </x14:conditionalFormatting>
        <x14:conditionalFormatting xmlns:xm="http://schemas.microsoft.com/office/excel/2006/main">
          <x14:cfRule type="dataBar" id="{BB655E1A-C6D7-4739-821E-4BEAD1E9313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N27</xm:sqref>
        </x14:conditionalFormatting>
        <x14:conditionalFormatting xmlns:xm="http://schemas.microsoft.com/office/excel/2006/main">
          <x14:cfRule type="dataBar" id="{E09FE0EF-4569-43FB-94AA-EBC8A0E8536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P27</xm:sqref>
        </x14:conditionalFormatting>
        <x14:conditionalFormatting xmlns:xm="http://schemas.microsoft.com/office/excel/2006/main">
          <x14:cfRule type="dataBar" id="{6FD5043A-C8C9-4C61-99AE-7DC20B9DCDC6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O27</xm:sqref>
        </x14:conditionalFormatting>
        <x14:conditionalFormatting xmlns:xm="http://schemas.microsoft.com/office/excel/2006/main">
          <x14:cfRule type="dataBar" id="{95161D66-BABC-4CF2-9567-A9954CC9958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Q27</xm:sqref>
        </x14:conditionalFormatting>
        <x14:conditionalFormatting xmlns:xm="http://schemas.microsoft.com/office/excel/2006/main">
          <x14:cfRule type="dataBar" id="{B10E1C12-4DA0-4F77-941A-96EF15C5E56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R27</xm:sqref>
        </x14:conditionalFormatting>
        <x14:conditionalFormatting xmlns:xm="http://schemas.microsoft.com/office/excel/2006/main">
          <x14:cfRule type="dataBar" id="{22A7DAAC-E23A-48E4-91C5-C264DF364AF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S27</xm:sqref>
        </x14:conditionalFormatting>
        <x14:conditionalFormatting xmlns:xm="http://schemas.microsoft.com/office/excel/2006/main">
          <x14:cfRule type="dataBar" id="{91AAFEAA-42D0-423B-A208-8D3528D9D5B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T27</xm:sqref>
        </x14:conditionalFormatting>
        <x14:conditionalFormatting xmlns:xm="http://schemas.microsoft.com/office/excel/2006/main">
          <x14:cfRule type="dataBar" id="{14989ECB-720A-4FF1-88F4-C36D37CC203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U27</xm:sqref>
        </x14:conditionalFormatting>
        <x14:conditionalFormatting xmlns:xm="http://schemas.microsoft.com/office/excel/2006/main">
          <x14:cfRule type="dataBar" id="{418EA3E9-27A1-4722-8B4B-E4AE74469F4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M27</xm:sqref>
        </x14:conditionalFormatting>
        <x14:conditionalFormatting xmlns:xm="http://schemas.microsoft.com/office/excel/2006/main">
          <x14:cfRule type="dataBar" id="{9870E466-F3B6-4F8E-9F9B-01C9BFB59C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E7:F7</xm:sqref>
        </x14:conditionalFormatting>
        <x14:conditionalFormatting xmlns:xm="http://schemas.microsoft.com/office/excel/2006/main">
          <x14:cfRule type="dataBar" id="{1281AA0A-CDC7-400B-8B60-42F35A82E87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G7</xm:sqref>
        </x14:conditionalFormatting>
        <x14:conditionalFormatting xmlns:xm="http://schemas.microsoft.com/office/excel/2006/main">
          <x14:cfRule type="dataBar" id="{5A9BC3EB-C93E-403D-B63E-30D8D06F4F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H7</xm:sqref>
        </x14:conditionalFormatting>
        <x14:conditionalFormatting xmlns:xm="http://schemas.microsoft.com/office/excel/2006/main">
          <x14:cfRule type="dataBar" id="{1148D398-D91F-4450-BDF7-8001AB4AC0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</xm:sqref>
        </x14:conditionalFormatting>
        <x14:conditionalFormatting xmlns:xm="http://schemas.microsoft.com/office/excel/2006/main">
          <x14:cfRule type="dataBar" id="{8EF162D4-B982-4358-BC8E-05C807F2FF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J7</xm:sqref>
        </x14:conditionalFormatting>
        <x14:conditionalFormatting xmlns:xm="http://schemas.microsoft.com/office/excel/2006/main">
          <x14:cfRule type="dataBar" id="{B5725D83-3D5B-4644-924A-BE9212E69D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</xm:sqref>
        </x14:conditionalFormatting>
        <x14:conditionalFormatting xmlns:xm="http://schemas.microsoft.com/office/excel/2006/main">
          <x14:cfRule type="dataBar" id="{D800127A-5B10-404E-9B94-518F0A60D58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L7</xm:sqref>
        </x14:conditionalFormatting>
        <x14:conditionalFormatting xmlns:xm="http://schemas.microsoft.com/office/excel/2006/main">
          <x14:cfRule type="dataBar" id="{F5363185-6A09-4E03-91A3-DDB1303DF0F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N7</xm:sqref>
        </x14:conditionalFormatting>
        <x14:conditionalFormatting xmlns:xm="http://schemas.microsoft.com/office/excel/2006/main">
          <x14:cfRule type="dataBar" id="{FD32CDC2-DEC9-42B3-82C5-150003CA10C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P7</xm:sqref>
        </x14:conditionalFormatting>
        <x14:conditionalFormatting xmlns:xm="http://schemas.microsoft.com/office/excel/2006/main">
          <x14:cfRule type="dataBar" id="{CBD4CA16-89C6-4E21-85A9-87A0277F0DC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O7</xm:sqref>
        </x14:conditionalFormatting>
        <x14:conditionalFormatting xmlns:xm="http://schemas.microsoft.com/office/excel/2006/main">
          <x14:cfRule type="dataBar" id="{380B0742-99D6-48E5-B0AC-792F1994591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Q7</xm:sqref>
        </x14:conditionalFormatting>
        <x14:conditionalFormatting xmlns:xm="http://schemas.microsoft.com/office/excel/2006/main">
          <x14:cfRule type="dataBar" id="{5981BBD2-433A-4986-9DDA-4365B935A864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R7</xm:sqref>
        </x14:conditionalFormatting>
        <x14:conditionalFormatting xmlns:xm="http://schemas.microsoft.com/office/excel/2006/main">
          <x14:cfRule type="dataBar" id="{FABA5032-3D89-4DB2-A75D-3F16F08E2E00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S7</xm:sqref>
        </x14:conditionalFormatting>
        <x14:conditionalFormatting xmlns:xm="http://schemas.microsoft.com/office/excel/2006/main">
          <x14:cfRule type="dataBar" id="{F0A0E340-9B43-4FF1-A31C-386F371EEF1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T7</xm:sqref>
        </x14:conditionalFormatting>
        <x14:conditionalFormatting xmlns:xm="http://schemas.microsoft.com/office/excel/2006/main">
          <x14:cfRule type="dataBar" id="{A4E9E8E5-0CE7-40EF-A4D6-6D6D94B7A66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U7</xm:sqref>
        </x14:conditionalFormatting>
        <x14:conditionalFormatting xmlns:xm="http://schemas.microsoft.com/office/excel/2006/main">
          <x14:cfRule type="dataBar" id="{9D313888-A71B-47A9-B5A4-944EDDE20C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M7</xm:sqref>
        </x14:conditionalFormatting>
        <x14:conditionalFormatting xmlns:xm="http://schemas.microsoft.com/office/excel/2006/main">
          <x14:cfRule type="dataBar" id="{14461C41-AC71-4C4F-B59A-3D10211F0A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E5:F5</xm:sqref>
        </x14:conditionalFormatting>
        <x14:conditionalFormatting xmlns:xm="http://schemas.microsoft.com/office/excel/2006/main">
          <x14:cfRule type="dataBar" id="{AF66FB86-325B-4BF8-8A96-2A0F9266E5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G5</xm:sqref>
        </x14:conditionalFormatting>
        <x14:conditionalFormatting xmlns:xm="http://schemas.microsoft.com/office/excel/2006/main">
          <x14:cfRule type="dataBar" id="{AB9A7822-27F1-485F-9F4D-3581B901396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H5</xm:sqref>
        </x14:conditionalFormatting>
        <x14:conditionalFormatting xmlns:xm="http://schemas.microsoft.com/office/excel/2006/main">
          <x14:cfRule type="dataBar" id="{36390C35-64C0-48B1-995B-2C65A3B80A3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EB1AB4E5-9B49-4547-8F28-718CF2EDA87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E18C8DA4-AE3F-4ABF-B11F-BB0CABF0076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K5</xm:sqref>
        </x14:conditionalFormatting>
        <x14:conditionalFormatting xmlns:xm="http://schemas.microsoft.com/office/excel/2006/main">
          <x14:cfRule type="dataBar" id="{E3074674-2061-4BFC-8CB0-A48EAFC8AD0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</xm:sqref>
        </x14:conditionalFormatting>
        <x14:conditionalFormatting xmlns:xm="http://schemas.microsoft.com/office/excel/2006/main">
          <x14:cfRule type="dataBar" id="{814389FB-E230-42B5-9F4C-880CA33DCC1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N5</xm:sqref>
        </x14:conditionalFormatting>
        <x14:conditionalFormatting xmlns:xm="http://schemas.microsoft.com/office/excel/2006/main">
          <x14:cfRule type="dataBar" id="{BED78FA2-7CBA-4EB9-8982-18FB2C55499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P5</xm:sqref>
        </x14:conditionalFormatting>
        <x14:conditionalFormatting xmlns:xm="http://schemas.microsoft.com/office/excel/2006/main">
          <x14:cfRule type="dataBar" id="{50D90B00-ADC7-4881-AA63-732EDEFF30E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O5</xm:sqref>
        </x14:conditionalFormatting>
        <x14:conditionalFormatting xmlns:xm="http://schemas.microsoft.com/office/excel/2006/main">
          <x14:cfRule type="dataBar" id="{5413993D-9DDB-4990-BA96-0A08AD242DC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Q5</xm:sqref>
        </x14:conditionalFormatting>
        <x14:conditionalFormatting xmlns:xm="http://schemas.microsoft.com/office/excel/2006/main">
          <x14:cfRule type="dataBar" id="{2E85D41B-DB04-46E8-8A67-E2A18D78808D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R5</xm:sqref>
        </x14:conditionalFormatting>
        <x14:conditionalFormatting xmlns:xm="http://schemas.microsoft.com/office/excel/2006/main">
          <x14:cfRule type="dataBar" id="{4A4BBCC4-F300-480A-8F31-8316B9DB1E2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S5</xm:sqref>
        </x14:conditionalFormatting>
        <x14:conditionalFormatting xmlns:xm="http://schemas.microsoft.com/office/excel/2006/main">
          <x14:cfRule type="dataBar" id="{3EA60277-17F2-4CA8-B946-6306EC83DD5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T5</xm:sqref>
        </x14:conditionalFormatting>
        <x14:conditionalFormatting xmlns:xm="http://schemas.microsoft.com/office/excel/2006/main">
          <x14:cfRule type="dataBar" id="{95B06B3D-9E27-4384-93B0-A470A28E283A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U5</xm:sqref>
        </x14:conditionalFormatting>
        <x14:conditionalFormatting xmlns:xm="http://schemas.microsoft.com/office/excel/2006/main">
          <x14:cfRule type="dataBar" id="{C9ED61BC-5D1D-4627-9649-99CCEC14BA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M5</xm:sqref>
        </x14:conditionalFormatting>
        <x14:conditionalFormatting xmlns:xm="http://schemas.microsoft.com/office/excel/2006/main">
          <x14:cfRule type="dataBar" id="{ACD78B8A-387A-4373-B136-C286530E71C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X4:X12 X14:X78</xm:sqref>
        </x14:conditionalFormatting>
        <x14:conditionalFormatting xmlns:xm="http://schemas.microsoft.com/office/excel/2006/main">
          <x14:cfRule type="dataBar" id="{3A8EE1AF-C786-4007-8249-5BE40DCB513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V4:V12 V14:V78</xm:sqref>
        </x14:conditionalFormatting>
        <x14:conditionalFormatting xmlns:xm="http://schemas.microsoft.com/office/excel/2006/main">
          <x14:cfRule type="dataBar" id="{9F956FEE-00B0-428D-9890-BF7701D413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W4:W12 W14:W78</xm:sqref>
        </x14:conditionalFormatting>
        <x14:conditionalFormatting xmlns:xm="http://schemas.microsoft.com/office/excel/2006/main">
          <x14:cfRule type="dataBar" id="{980391C9-91C0-4CBA-9B7C-3E76997F4F2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Y13:AA13</xm:sqref>
        </x14:conditionalFormatting>
        <x14:conditionalFormatting xmlns:xm="http://schemas.microsoft.com/office/excel/2006/main">
          <x14:cfRule type="dataBar" id="{DB0FBDE4-5DCD-481F-AF85-C7C3C85516A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E13:F13</xm:sqref>
        </x14:conditionalFormatting>
        <x14:conditionalFormatting xmlns:xm="http://schemas.microsoft.com/office/excel/2006/main">
          <x14:cfRule type="dataBar" id="{7A3ED979-0F4F-4691-8FB0-83337153AF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G13</xm:sqref>
        </x14:conditionalFormatting>
        <x14:conditionalFormatting xmlns:xm="http://schemas.microsoft.com/office/excel/2006/main">
          <x14:cfRule type="dataBar" id="{9E748317-B6E9-441F-9EB1-3DFB912F9CE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H13</xm:sqref>
        </x14:conditionalFormatting>
        <x14:conditionalFormatting xmlns:xm="http://schemas.microsoft.com/office/excel/2006/main">
          <x14:cfRule type="dataBar" id="{CBD8D9E8-0CB4-4B1D-9C0F-F3E770A7F0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I13</xm:sqref>
        </x14:conditionalFormatting>
        <x14:conditionalFormatting xmlns:xm="http://schemas.microsoft.com/office/excel/2006/main">
          <x14:cfRule type="dataBar" id="{ABDE5459-D331-46A9-9166-67CC9FE20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J13</xm:sqref>
        </x14:conditionalFormatting>
        <x14:conditionalFormatting xmlns:xm="http://schemas.microsoft.com/office/excel/2006/main">
          <x14:cfRule type="dataBar" id="{5F172A82-4535-47E1-8D57-2C13F214CA7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K13</xm:sqref>
        </x14:conditionalFormatting>
        <x14:conditionalFormatting xmlns:xm="http://schemas.microsoft.com/office/excel/2006/main">
          <x14:cfRule type="dataBar" id="{36989915-BD83-4A0D-A015-5206FDA0F9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L13</xm:sqref>
        </x14:conditionalFormatting>
        <x14:conditionalFormatting xmlns:xm="http://schemas.microsoft.com/office/excel/2006/main">
          <x14:cfRule type="dataBar" id="{413F59AA-53CF-463C-BE61-35FA30482697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N13</xm:sqref>
        </x14:conditionalFormatting>
        <x14:conditionalFormatting xmlns:xm="http://schemas.microsoft.com/office/excel/2006/main">
          <x14:cfRule type="dataBar" id="{AE817CDF-C702-4DF9-B113-44A5A1911A59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P13</xm:sqref>
        </x14:conditionalFormatting>
        <x14:conditionalFormatting xmlns:xm="http://schemas.microsoft.com/office/excel/2006/main">
          <x14:cfRule type="dataBar" id="{06762A8B-0560-4AF6-88AE-96D8CDFAFC6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O13</xm:sqref>
        </x14:conditionalFormatting>
        <x14:conditionalFormatting xmlns:xm="http://schemas.microsoft.com/office/excel/2006/main">
          <x14:cfRule type="dataBar" id="{FDAE251F-C11C-4212-A0F7-BAE90643CC9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Q13</xm:sqref>
        </x14:conditionalFormatting>
        <x14:conditionalFormatting xmlns:xm="http://schemas.microsoft.com/office/excel/2006/main">
          <x14:cfRule type="dataBar" id="{39A1E4B8-523D-4FC4-AE35-939B69EC335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R13</xm:sqref>
        </x14:conditionalFormatting>
        <x14:conditionalFormatting xmlns:xm="http://schemas.microsoft.com/office/excel/2006/main">
          <x14:cfRule type="dataBar" id="{21130FA2-0D09-4B3A-B40E-28313BCDF61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S13</xm:sqref>
        </x14:conditionalFormatting>
        <x14:conditionalFormatting xmlns:xm="http://schemas.microsoft.com/office/excel/2006/main">
          <x14:cfRule type="dataBar" id="{D183D43B-8508-4408-95AA-1AAC4E37197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T13</xm:sqref>
        </x14:conditionalFormatting>
        <x14:conditionalFormatting xmlns:xm="http://schemas.microsoft.com/office/excel/2006/main">
          <x14:cfRule type="dataBar" id="{F6276F7D-81B2-45E7-86C4-60EA4344E5A8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U13</xm:sqref>
        </x14:conditionalFormatting>
        <x14:conditionalFormatting xmlns:xm="http://schemas.microsoft.com/office/excel/2006/main">
          <x14:cfRule type="dataBar" id="{73AA6D52-7706-4CE2-B98E-A3DDE61CC0D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M13</xm:sqref>
        </x14:conditionalFormatting>
        <x14:conditionalFormatting xmlns:xm="http://schemas.microsoft.com/office/excel/2006/main">
          <x14:cfRule type="dataBar" id="{04CD4A11-FAAA-4D1F-9EBE-07F4310CD3C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X13</xm:sqref>
        </x14:conditionalFormatting>
        <x14:conditionalFormatting xmlns:xm="http://schemas.microsoft.com/office/excel/2006/main">
          <x14:cfRule type="dataBar" id="{D14B5E12-9BF6-40B9-B4FA-1D69DE059A1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V13</xm:sqref>
        </x14:conditionalFormatting>
        <x14:conditionalFormatting xmlns:xm="http://schemas.microsoft.com/office/excel/2006/main">
          <x14:cfRule type="dataBar" id="{9BF5502D-74F2-45C0-BBFA-B49202FBFB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W13</xm:sqref>
        </x14:conditionalFormatting>
        <x14:conditionalFormatting xmlns:xm="http://schemas.microsoft.com/office/excel/2006/main">
          <x14:cfRule type="dataBar" id="{0FF98E78-78F2-4DBF-9CAB-0B02D5EAD9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E48:F48</xm:sqref>
        </x14:conditionalFormatting>
        <x14:conditionalFormatting xmlns:xm="http://schemas.microsoft.com/office/excel/2006/main">
          <x14:cfRule type="dataBar" id="{C96BE27D-AAA9-4EA0-9DE2-B03171760FA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G48</xm:sqref>
        </x14:conditionalFormatting>
        <x14:conditionalFormatting xmlns:xm="http://schemas.microsoft.com/office/excel/2006/main">
          <x14:cfRule type="dataBar" id="{C0DF8C25-6506-4F4B-9651-E746860F762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H48</xm:sqref>
        </x14:conditionalFormatting>
        <x14:conditionalFormatting xmlns:xm="http://schemas.microsoft.com/office/excel/2006/main">
          <x14:cfRule type="dataBar" id="{A7278293-46C0-40D3-AC61-333D84798F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I48</xm:sqref>
        </x14:conditionalFormatting>
        <x14:conditionalFormatting xmlns:xm="http://schemas.microsoft.com/office/excel/2006/main">
          <x14:cfRule type="dataBar" id="{5CE2AE5F-25E6-4DFF-81CB-43CF6175AD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J48</xm:sqref>
        </x14:conditionalFormatting>
        <x14:conditionalFormatting xmlns:xm="http://schemas.microsoft.com/office/excel/2006/main">
          <x14:cfRule type="dataBar" id="{12DB4F8F-05FF-4C5E-A11D-A6D69CE41F4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K48</xm:sqref>
        </x14:conditionalFormatting>
        <x14:conditionalFormatting xmlns:xm="http://schemas.microsoft.com/office/excel/2006/main">
          <x14:cfRule type="dataBar" id="{4686398A-B660-4197-85DB-FE168D2033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L48</xm:sqref>
        </x14:conditionalFormatting>
        <x14:conditionalFormatting xmlns:xm="http://schemas.microsoft.com/office/excel/2006/main">
          <x14:cfRule type="dataBar" id="{E6804464-70DC-4FE0-8E43-4C9EF3C1EAC6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N48</xm:sqref>
        </x14:conditionalFormatting>
        <x14:conditionalFormatting xmlns:xm="http://schemas.microsoft.com/office/excel/2006/main">
          <x14:cfRule type="dataBar" id="{2A0A0EB3-80F6-4342-ACD8-E5C157CDACA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P48</xm:sqref>
        </x14:conditionalFormatting>
        <x14:conditionalFormatting xmlns:xm="http://schemas.microsoft.com/office/excel/2006/main">
          <x14:cfRule type="dataBar" id="{FD9306FA-653D-4580-A959-EFA8FE8E5D81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O48</xm:sqref>
        </x14:conditionalFormatting>
        <x14:conditionalFormatting xmlns:xm="http://schemas.microsoft.com/office/excel/2006/main">
          <x14:cfRule type="dataBar" id="{E9254AD8-AA45-4DDE-BA38-B6C9CF7E82D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Q48</xm:sqref>
        </x14:conditionalFormatting>
        <x14:conditionalFormatting xmlns:xm="http://schemas.microsoft.com/office/excel/2006/main">
          <x14:cfRule type="dataBar" id="{69F0B88D-46A8-4744-B78C-487C65A66043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R48</xm:sqref>
        </x14:conditionalFormatting>
        <x14:conditionalFormatting xmlns:xm="http://schemas.microsoft.com/office/excel/2006/main">
          <x14:cfRule type="dataBar" id="{EFC1E043-D0A0-4AC1-B6BE-4EC282AD40CB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S48</xm:sqref>
        </x14:conditionalFormatting>
        <x14:conditionalFormatting xmlns:xm="http://schemas.microsoft.com/office/excel/2006/main">
          <x14:cfRule type="dataBar" id="{93F302C3-8062-4111-B858-185DDFFFDA72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T48</xm:sqref>
        </x14:conditionalFormatting>
        <x14:conditionalFormatting xmlns:xm="http://schemas.microsoft.com/office/excel/2006/main">
          <x14:cfRule type="dataBar" id="{32FB69D8-BC91-4DE6-9C14-F35D67E4120C}">
            <x14:dataBar minLength="0" maxLength="100" border="1">
              <x14:cfvo type="autoMin"/>
              <x14:cfvo type="autoMax"/>
              <x14:borderColor rgb="FF009999"/>
              <x14:negativeFillColor rgb="FFFF0000"/>
              <x14:axisColor rgb="FF000000"/>
            </x14:dataBar>
          </x14:cfRule>
          <xm:sqref>U48</xm:sqref>
        </x14:conditionalFormatting>
        <x14:conditionalFormatting xmlns:xm="http://schemas.microsoft.com/office/excel/2006/main">
          <x14:cfRule type="dataBar" id="{192E50D3-ABA2-40F6-BF1E-7C9BE972DEA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M48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131"/>
  <sheetViews>
    <sheetView workbookViewId="0">
      <pane xSplit="3" topLeftCell="D1" activePane="topRight" state="frozen"/>
      <selection activeCell="H30" sqref="H30"/>
      <selection pane="topRight" activeCell="B3" sqref="B3:B77"/>
    </sheetView>
  </sheetViews>
  <sheetFormatPr baseColWidth="10" defaultRowHeight="14.4" x14ac:dyDescent="0.3"/>
  <cols>
    <col min="1" max="1" width="2.6640625" hidden="1" customWidth="1"/>
    <col min="2" max="2" width="3.5546875" bestFit="1" customWidth="1"/>
    <col min="3" max="3" width="22.109375" style="1" bestFit="1" customWidth="1"/>
    <col min="4" max="4" width="17.109375" style="223" bestFit="1" customWidth="1"/>
    <col min="5" max="5" width="9.88671875" customWidth="1"/>
    <col min="6" max="6" width="18.88671875" customWidth="1"/>
    <col min="7" max="7" width="5.6640625" bestFit="1" customWidth="1"/>
    <col min="8" max="9" width="8.44140625" bestFit="1" customWidth="1"/>
    <col min="10" max="10" width="11" bestFit="1" customWidth="1"/>
    <col min="11" max="12" width="8.6640625" bestFit="1" customWidth="1"/>
    <col min="13" max="13" width="13.6640625" bestFit="1" customWidth="1"/>
    <col min="14" max="14" width="11.44140625" customWidth="1"/>
  </cols>
  <sheetData>
    <row r="1" spans="1:3" ht="15" customHeight="1" x14ac:dyDescent="0.3">
      <c r="A1" s="199"/>
      <c r="B1" s="4" t="s">
        <v>359</v>
      </c>
      <c r="C1" s="136" t="s">
        <v>54</v>
      </c>
    </row>
    <row r="2" spans="1:3" ht="8.1" customHeight="1" x14ac:dyDescent="0.3">
      <c r="B2" s="256"/>
      <c r="C2" s="267" t="s">
        <v>708</v>
      </c>
    </row>
    <row r="3" spans="1:3" x14ac:dyDescent="0.3">
      <c r="A3" s="200">
        <f>ROW(A1)</f>
        <v>1</v>
      </c>
      <c r="B3" s="200">
        <f>1*SUBTOTAL(3,A$3:A3)</f>
        <v>1</v>
      </c>
      <c r="C3" s="6" t="s">
        <v>1486</v>
      </c>
    </row>
    <row r="4" spans="1:3" x14ac:dyDescent="0.3">
      <c r="A4" s="200">
        <f>ROW(A2)</f>
        <v>2</v>
      </c>
      <c r="B4" s="200">
        <f>1*SUBTOTAL(3,A$3:A4)</f>
        <v>2</v>
      </c>
      <c r="C4" s="251" t="s">
        <v>1451</v>
      </c>
    </row>
    <row r="5" spans="1:3" x14ac:dyDescent="0.3">
      <c r="A5" s="200">
        <f>ROW(A61)</f>
        <v>61</v>
      </c>
      <c r="B5" s="200">
        <f>1*SUBTOTAL(3,A$3:A5)</f>
        <v>3</v>
      </c>
      <c r="C5" s="6" t="s">
        <v>1461</v>
      </c>
    </row>
    <row r="6" spans="1:3" x14ac:dyDescent="0.3">
      <c r="A6" s="200">
        <f>ROW(A64)</f>
        <v>64</v>
      </c>
      <c r="B6" s="200">
        <f>1*SUBTOTAL(3,A$3:A6)</f>
        <v>4</v>
      </c>
      <c r="C6" s="6" t="s">
        <v>0</v>
      </c>
    </row>
    <row r="7" spans="1:3" x14ac:dyDescent="0.3">
      <c r="A7" s="200">
        <f t="shared" ref="A7:A60" si="0">ROW(A5)</f>
        <v>5</v>
      </c>
      <c r="B7" s="200">
        <f>1*SUBTOTAL(3,A$3:A7)</f>
        <v>5</v>
      </c>
      <c r="C7" s="251" t="s">
        <v>1112</v>
      </c>
    </row>
    <row r="8" spans="1:3" x14ac:dyDescent="0.3">
      <c r="A8" s="200">
        <f t="shared" si="0"/>
        <v>6</v>
      </c>
      <c r="B8" s="200">
        <f>1*SUBTOTAL(3,A$3:A8)</f>
        <v>6</v>
      </c>
      <c r="C8" s="251" t="s">
        <v>1457</v>
      </c>
    </row>
    <row r="9" spans="1:3" x14ac:dyDescent="0.3">
      <c r="A9" s="200">
        <f>ROW(A7)</f>
        <v>7</v>
      </c>
      <c r="B9" s="200">
        <f>1*SUBTOTAL(3,A$3:A9)</f>
        <v>7</v>
      </c>
      <c r="C9" s="251" t="s">
        <v>1530</v>
      </c>
    </row>
    <row r="10" spans="1:3" x14ac:dyDescent="0.3">
      <c r="A10" s="200">
        <f>ROW(A8)</f>
        <v>8</v>
      </c>
      <c r="B10" s="200">
        <f>1*SUBTOTAL(3,A$3:A10)</f>
        <v>8</v>
      </c>
      <c r="C10" s="251" t="s">
        <v>1225</v>
      </c>
    </row>
    <row r="11" spans="1:3" x14ac:dyDescent="0.3">
      <c r="A11" s="200">
        <f>ROW(A10)</f>
        <v>10</v>
      </c>
      <c r="B11" s="200">
        <f>1*SUBTOTAL(3,A$3:A11)</f>
        <v>9</v>
      </c>
      <c r="C11" s="6" t="s">
        <v>1487</v>
      </c>
    </row>
    <row r="12" spans="1:3" x14ac:dyDescent="0.3">
      <c r="A12" s="200">
        <f>ROW(A63)</f>
        <v>63</v>
      </c>
      <c r="B12" s="200">
        <f>1*SUBTOTAL(3,A$3:A12)</f>
        <v>10</v>
      </c>
      <c r="C12" s="251" t="s">
        <v>1474</v>
      </c>
    </row>
    <row r="13" spans="1:3" x14ac:dyDescent="0.3">
      <c r="A13" s="200">
        <f>ROW(A62)</f>
        <v>62</v>
      </c>
      <c r="B13" s="200">
        <f>1*SUBTOTAL(3,A$3:A13)</f>
        <v>11</v>
      </c>
      <c r="C13" s="251" t="s">
        <v>1506</v>
      </c>
    </row>
    <row r="14" spans="1:3" x14ac:dyDescent="0.3">
      <c r="A14" s="200">
        <f>ROW(A11)</f>
        <v>11</v>
      </c>
      <c r="B14" s="200">
        <f>1*SUBTOTAL(3,A$3:A14)</f>
        <v>12</v>
      </c>
      <c r="C14" s="251" t="s">
        <v>1462</v>
      </c>
    </row>
    <row r="15" spans="1:3" x14ac:dyDescent="0.3">
      <c r="A15" s="200">
        <f>ROW(A12)</f>
        <v>12</v>
      </c>
      <c r="B15" s="200">
        <f>1*SUBTOTAL(3,A$3:A15)</f>
        <v>13</v>
      </c>
      <c r="C15" s="6" t="s">
        <v>1399</v>
      </c>
    </row>
    <row r="16" spans="1:3" x14ac:dyDescent="0.3">
      <c r="A16" s="200">
        <f>ROW(A15)</f>
        <v>15</v>
      </c>
      <c r="B16" s="200">
        <f>1*SUBTOTAL(3,A$3:A16)</f>
        <v>14</v>
      </c>
      <c r="C16" s="251" t="s">
        <v>1483</v>
      </c>
    </row>
    <row r="17" spans="1:3" x14ac:dyDescent="0.3">
      <c r="A17" s="200">
        <f>ROW(A68)</f>
        <v>68</v>
      </c>
      <c r="B17" s="200">
        <f>1*SUBTOTAL(3,A$3:A17)</f>
        <v>15</v>
      </c>
      <c r="C17" s="251" t="s">
        <v>1422</v>
      </c>
    </row>
    <row r="18" spans="1:3" x14ac:dyDescent="0.3">
      <c r="A18" s="200">
        <f>ROW(A16)</f>
        <v>16</v>
      </c>
      <c r="B18" s="200">
        <f>1*SUBTOTAL(3,A$3:A18)</f>
        <v>16</v>
      </c>
      <c r="C18" s="251" t="s">
        <v>1227</v>
      </c>
    </row>
    <row r="19" spans="1:3" x14ac:dyDescent="0.3">
      <c r="A19" s="200">
        <f>ROW(A17)</f>
        <v>17</v>
      </c>
      <c r="B19" s="200">
        <f>1*SUBTOTAL(3,A$3:A19)</f>
        <v>17</v>
      </c>
      <c r="C19" s="6" t="s">
        <v>1307</v>
      </c>
    </row>
    <row r="20" spans="1:3" x14ac:dyDescent="0.3">
      <c r="A20" s="200">
        <f>ROW(A18)</f>
        <v>18</v>
      </c>
      <c r="B20" s="200">
        <f>1*SUBTOTAL(3,A$3:A20)</f>
        <v>18</v>
      </c>
      <c r="C20" s="6" t="s">
        <v>1455</v>
      </c>
    </row>
    <row r="21" spans="1:3" x14ac:dyDescent="0.3">
      <c r="A21" s="200">
        <f>ROW(A70)</f>
        <v>70</v>
      </c>
      <c r="B21" s="200">
        <f>1*SUBTOTAL(3,A$3:A21)</f>
        <v>19</v>
      </c>
      <c r="C21" s="6" t="s">
        <v>1425</v>
      </c>
    </row>
    <row r="22" spans="1:3" x14ac:dyDescent="0.3">
      <c r="A22" s="200">
        <f>ROW(A71)</f>
        <v>71</v>
      </c>
      <c r="B22" s="200">
        <f>1*SUBTOTAL(3,A$3:A22)</f>
        <v>20</v>
      </c>
      <c r="C22" s="251" t="s">
        <v>1426</v>
      </c>
    </row>
    <row r="23" spans="1:3" x14ac:dyDescent="0.3">
      <c r="A23" s="200">
        <f t="shared" si="0"/>
        <v>21</v>
      </c>
      <c r="B23" s="200">
        <f>1*SUBTOTAL(3,A$3:A23)</f>
        <v>21</v>
      </c>
      <c r="C23" s="251" t="s">
        <v>1105</v>
      </c>
    </row>
    <row r="24" spans="1:3" x14ac:dyDescent="0.3">
      <c r="A24" s="200">
        <f t="shared" si="0"/>
        <v>22</v>
      </c>
      <c r="B24" s="200">
        <f>1*SUBTOTAL(3,A$3:A24)</f>
        <v>22</v>
      </c>
      <c r="C24" s="251" t="s">
        <v>1268</v>
      </c>
    </row>
    <row r="25" spans="1:3" x14ac:dyDescent="0.3">
      <c r="A25" s="200">
        <f t="shared" ref="A25:A30" si="1">ROW(A23)</f>
        <v>23</v>
      </c>
      <c r="B25" s="200">
        <f>1*SUBTOTAL(3,A$3:A25)</f>
        <v>23</v>
      </c>
      <c r="C25" s="251" t="s">
        <v>1507</v>
      </c>
    </row>
    <row r="26" spans="1:3" x14ac:dyDescent="0.3">
      <c r="A26" s="200">
        <f t="shared" si="1"/>
        <v>24</v>
      </c>
      <c r="B26" s="200">
        <f>1*SUBTOTAL(3,A$3:A26)</f>
        <v>24</v>
      </c>
      <c r="C26" s="251" t="s">
        <v>806</v>
      </c>
    </row>
    <row r="27" spans="1:3" x14ac:dyDescent="0.3">
      <c r="A27" s="200">
        <f t="shared" si="1"/>
        <v>25</v>
      </c>
      <c r="B27" s="200">
        <f>1*SUBTOTAL(3,A$3:A27)</f>
        <v>25</v>
      </c>
      <c r="C27" s="251" t="s">
        <v>1452</v>
      </c>
    </row>
    <row r="28" spans="1:3" x14ac:dyDescent="0.3">
      <c r="A28" s="200">
        <f t="shared" si="1"/>
        <v>26</v>
      </c>
      <c r="B28" s="200">
        <f>1*SUBTOTAL(3,A$3:A28)</f>
        <v>26</v>
      </c>
      <c r="C28" s="6" t="s">
        <v>1490</v>
      </c>
    </row>
    <row r="29" spans="1:3" x14ac:dyDescent="0.3">
      <c r="A29" s="200">
        <f t="shared" si="1"/>
        <v>27</v>
      </c>
      <c r="B29" s="200">
        <f>1*SUBTOTAL(3,A$3:A29)</f>
        <v>27</v>
      </c>
      <c r="C29" s="251" t="s">
        <v>1420</v>
      </c>
    </row>
    <row r="30" spans="1:3" x14ac:dyDescent="0.3">
      <c r="A30" s="200">
        <f t="shared" si="1"/>
        <v>28</v>
      </c>
      <c r="B30" s="200">
        <f>1*SUBTOTAL(3,A$3:A30)</f>
        <v>28</v>
      </c>
      <c r="C30" s="6" t="s">
        <v>1312</v>
      </c>
    </row>
    <row r="31" spans="1:3" x14ac:dyDescent="0.3">
      <c r="A31" s="200">
        <f>ROW(A29)</f>
        <v>29</v>
      </c>
      <c r="B31" s="200">
        <f>1*SUBTOTAL(3,A$3:A31)</f>
        <v>29</v>
      </c>
      <c r="C31" s="6" t="s">
        <v>1532</v>
      </c>
    </row>
    <row r="32" spans="1:3" x14ac:dyDescent="0.3">
      <c r="A32" s="200">
        <f>ROW(A30)</f>
        <v>30</v>
      </c>
      <c r="B32" s="200">
        <f>1*SUBTOTAL(3,A$3:A32)</f>
        <v>30</v>
      </c>
      <c r="C32" s="251" t="s">
        <v>1488</v>
      </c>
    </row>
    <row r="33" spans="1:3" x14ac:dyDescent="0.3">
      <c r="A33" s="200">
        <f>ROW(A31)</f>
        <v>31</v>
      </c>
      <c r="B33" s="200">
        <f>1*SUBTOTAL(3,A$3:A33)</f>
        <v>31</v>
      </c>
      <c r="C33" s="251" t="s">
        <v>1110</v>
      </c>
    </row>
    <row r="34" spans="1:3" x14ac:dyDescent="0.3">
      <c r="A34" s="200">
        <f t="shared" si="0"/>
        <v>32</v>
      </c>
      <c r="B34" s="200">
        <f>1*SUBTOTAL(3,A$3:A34)</f>
        <v>32</v>
      </c>
      <c r="C34" s="6" t="s">
        <v>974</v>
      </c>
    </row>
    <row r="35" spans="1:3" x14ac:dyDescent="0.3">
      <c r="A35" s="200">
        <f t="shared" si="0"/>
        <v>33</v>
      </c>
      <c r="B35" s="200">
        <f>1*SUBTOTAL(3,A$3:A35)</f>
        <v>33</v>
      </c>
      <c r="C35" s="251" t="s">
        <v>1322</v>
      </c>
    </row>
    <row r="36" spans="1:3" x14ac:dyDescent="0.3">
      <c r="A36" s="200">
        <f t="shared" si="0"/>
        <v>34</v>
      </c>
      <c r="B36" s="200">
        <f>1*SUBTOTAL(3,A$3:A36)</f>
        <v>34</v>
      </c>
      <c r="C36" s="251" t="s">
        <v>1475</v>
      </c>
    </row>
    <row r="37" spans="1:3" x14ac:dyDescent="0.3">
      <c r="A37" s="200">
        <f t="shared" si="0"/>
        <v>35</v>
      </c>
      <c r="B37" s="200">
        <f>1*SUBTOTAL(3,A$3:A37)</f>
        <v>35</v>
      </c>
      <c r="C37" s="251" t="s">
        <v>1484</v>
      </c>
    </row>
    <row r="38" spans="1:3" x14ac:dyDescent="0.3">
      <c r="A38" s="200">
        <f>ROW(A36)</f>
        <v>36</v>
      </c>
      <c r="B38" s="200">
        <f>1*SUBTOTAL(3,A$3:A38)</f>
        <v>36</v>
      </c>
      <c r="C38" s="251" t="s">
        <v>1512</v>
      </c>
    </row>
    <row r="39" spans="1:3" x14ac:dyDescent="0.3">
      <c r="A39" s="200">
        <f>ROW(A37)</f>
        <v>37</v>
      </c>
      <c r="B39" s="200">
        <f>1*SUBTOTAL(3,A$3:A39)</f>
        <v>37</v>
      </c>
      <c r="C39" s="6" t="s">
        <v>1459</v>
      </c>
    </row>
    <row r="40" spans="1:3" x14ac:dyDescent="0.3">
      <c r="A40" s="200">
        <f>ROW(A38)</f>
        <v>38</v>
      </c>
      <c r="B40" s="200">
        <f>1*SUBTOTAL(3,A$3:A40)</f>
        <v>38</v>
      </c>
      <c r="C40" s="251" t="s">
        <v>1200</v>
      </c>
    </row>
    <row r="41" spans="1:3" x14ac:dyDescent="0.3">
      <c r="A41" s="200">
        <f t="shared" si="0"/>
        <v>39</v>
      </c>
      <c r="B41" s="200">
        <f>1*SUBTOTAL(3,A$3:A41)</f>
        <v>39</v>
      </c>
      <c r="C41" s="6" t="s">
        <v>533</v>
      </c>
    </row>
    <row r="42" spans="1:3" x14ac:dyDescent="0.3">
      <c r="A42" s="200">
        <f t="shared" si="0"/>
        <v>40</v>
      </c>
      <c r="B42" s="200">
        <f>1*SUBTOTAL(3,A$3:A42)</f>
        <v>40</v>
      </c>
      <c r="C42" s="6" t="s">
        <v>1311</v>
      </c>
    </row>
    <row r="43" spans="1:3" x14ac:dyDescent="0.3">
      <c r="A43" s="200">
        <f t="shared" si="0"/>
        <v>41</v>
      </c>
      <c r="B43" s="200">
        <f>1*SUBTOTAL(3,A$3:A43)</f>
        <v>41</v>
      </c>
      <c r="C43" s="251" t="s">
        <v>1334</v>
      </c>
    </row>
    <row r="44" spans="1:3" x14ac:dyDescent="0.3">
      <c r="A44" s="200">
        <f t="shared" si="0"/>
        <v>42</v>
      </c>
      <c r="B44" s="200">
        <f>1*SUBTOTAL(3,A$3:A44)</f>
        <v>42</v>
      </c>
      <c r="C44" s="6" t="s">
        <v>1458</v>
      </c>
    </row>
    <row r="45" spans="1:3" x14ac:dyDescent="0.3">
      <c r="A45" s="200">
        <f t="shared" si="0"/>
        <v>43</v>
      </c>
      <c r="B45" s="200">
        <f>1*SUBTOTAL(3,A$3:A45)</f>
        <v>43</v>
      </c>
      <c r="C45" s="251" t="s">
        <v>1485</v>
      </c>
    </row>
    <row r="46" spans="1:3" x14ac:dyDescent="0.3">
      <c r="A46" s="200">
        <f t="shared" si="0"/>
        <v>44</v>
      </c>
      <c r="B46" s="200">
        <f>1*SUBTOTAL(3,A$3:A46)</f>
        <v>44</v>
      </c>
      <c r="C46" s="6" t="s">
        <v>1398</v>
      </c>
    </row>
    <row r="47" spans="1:3" x14ac:dyDescent="0.3">
      <c r="A47" s="200">
        <f>ROW(A45)</f>
        <v>45</v>
      </c>
      <c r="B47" s="200">
        <f>1*SUBTOTAL(3,A$3:A47)</f>
        <v>45</v>
      </c>
      <c r="C47" s="251" t="s">
        <v>1103</v>
      </c>
    </row>
    <row r="48" spans="1:3" x14ac:dyDescent="0.3">
      <c r="A48" s="200">
        <f>ROW(A46)</f>
        <v>46</v>
      </c>
      <c r="B48" s="200">
        <f>1*SUBTOTAL(3,A$3:A48)</f>
        <v>46</v>
      </c>
      <c r="C48" s="6" t="s">
        <v>1531</v>
      </c>
    </row>
    <row r="49" spans="1:3" x14ac:dyDescent="0.3">
      <c r="A49" s="200">
        <f t="shared" si="0"/>
        <v>47</v>
      </c>
      <c r="B49" s="200">
        <f>1*SUBTOTAL(3,A$3:A49)</f>
        <v>47</v>
      </c>
      <c r="C49" s="251" t="s">
        <v>1496</v>
      </c>
    </row>
    <row r="50" spans="1:3" x14ac:dyDescent="0.3">
      <c r="A50" s="200">
        <f t="shared" si="0"/>
        <v>48</v>
      </c>
      <c r="B50" s="200">
        <f>1*SUBTOTAL(3,A$3:A50)</f>
        <v>48</v>
      </c>
      <c r="C50" s="251" t="s">
        <v>1489</v>
      </c>
    </row>
    <row r="51" spans="1:3" x14ac:dyDescent="0.3">
      <c r="A51" s="200">
        <f t="shared" si="0"/>
        <v>49</v>
      </c>
      <c r="B51" s="200">
        <f>1*SUBTOTAL(3,A$3:A51)</f>
        <v>49</v>
      </c>
      <c r="C51" s="251" t="s">
        <v>1326</v>
      </c>
    </row>
    <row r="52" spans="1:3" x14ac:dyDescent="0.3">
      <c r="A52" s="200">
        <f t="shared" si="0"/>
        <v>50</v>
      </c>
      <c r="B52" s="200">
        <f>1*SUBTOTAL(3,A$3:A52)</f>
        <v>50</v>
      </c>
      <c r="C52" s="251" t="s">
        <v>1327</v>
      </c>
    </row>
    <row r="53" spans="1:3" x14ac:dyDescent="0.3">
      <c r="A53" s="200">
        <f t="shared" si="0"/>
        <v>51</v>
      </c>
      <c r="B53" s="200">
        <f>1*SUBTOTAL(3,A$3:A53)</f>
        <v>51</v>
      </c>
      <c r="C53" s="251" t="s">
        <v>1328</v>
      </c>
    </row>
    <row r="54" spans="1:3" x14ac:dyDescent="0.3">
      <c r="A54" s="200">
        <f t="shared" si="0"/>
        <v>52</v>
      </c>
      <c r="B54" s="200">
        <f>1*SUBTOTAL(3,A$3:A54)</f>
        <v>52</v>
      </c>
      <c r="C54" s="251" t="s">
        <v>1329</v>
      </c>
    </row>
    <row r="55" spans="1:3" x14ac:dyDescent="0.3">
      <c r="A55" s="200">
        <f t="shared" si="0"/>
        <v>53</v>
      </c>
      <c r="B55" s="200">
        <f>1*SUBTOTAL(3,A$3:A55)</f>
        <v>53</v>
      </c>
      <c r="C55" s="251" t="s">
        <v>1330</v>
      </c>
    </row>
    <row r="56" spans="1:3" x14ac:dyDescent="0.3">
      <c r="A56" s="200">
        <f t="shared" si="0"/>
        <v>54</v>
      </c>
      <c r="B56" s="200">
        <f>1*SUBTOTAL(3,A$3:A56)</f>
        <v>54</v>
      </c>
      <c r="C56" s="6" t="s">
        <v>1331</v>
      </c>
    </row>
    <row r="57" spans="1:3" x14ac:dyDescent="0.3">
      <c r="A57" s="200">
        <f t="shared" si="0"/>
        <v>55</v>
      </c>
      <c r="B57" s="200">
        <f>1*SUBTOTAL(3,A$3:A57)</f>
        <v>55</v>
      </c>
      <c r="C57" s="251" t="s">
        <v>1332</v>
      </c>
    </row>
    <row r="58" spans="1:3" x14ac:dyDescent="0.3">
      <c r="A58" s="200">
        <f t="shared" si="0"/>
        <v>56</v>
      </c>
      <c r="B58" s="200">
        <f>1*SUBTOTAL(3,A$3:A58)</f>
        <v>56</v>
      </c>
      <c r="C58" s="6" t="s">
        <v>1333</v>
      </c>
    </row>
    <row r="59" spans="1:3" x14ac:dyDescent="0.3">
      <c r="A59" s="200">
        <f t="shared" si="0"/>
        <v>57</v>
      </c>
      <c r="B59" s="200">
        <f>1*SUBTOTAL(3,A$3:A59)</f>
        <v>57</v>
      </c>
      <c r="C59" s="251" t="s">
        <v>1421</v>
      </c>
    </row>
    <row r="60" spans="1:3" x14ac:dyDescent="0.3">
      <c r="A60" s="200">
        <f t="shared" si="0"/>
        <v>58</v>
      </c>
      <c r="B60" s="200">
        <f>1*SUBTOTAL(3,A$3:A60)</f>
        <v>58</v>
      </c>
      <c r="C60" s="251" t="s">
        <v>1423</v>
      </c>
    </row>
    <row r="61" spans="1:3" x14ac:dyDescent="0.3">
      <c r="A61" s="200">
        <f>ROW(A3)</f>
        <v>3</v>
      </c>
      <c r="B61" s="200">
        <f>1*SUBTOTAL(3,A$3:A61)</f>
        <v>59</v>
      </c>
      <c r="C61" s="251" t="s">
        <v>1450</v>
      </c>
    </row>
    <row r="62" spans="1:3" x14ac:dyDescent="0.3">
      <c r="A62" s="200">
        <f>ROW(A59)</f>
        <v>59</v>
      </c>
      <c r="B62" s="200">
        <f>1*SUBTOTAL(3,A$3:A62)</f>
        <v>60</v>
      </c>
      <c r="C62" s="6" t="s">
        <v>1491</v>
      </c>
    </row>
    <row r="63" spans="1:3" x14ac:dyDescent="0.3">
      <c r="A63" s="200">
        <f>ROW(A9)</f>
        <v>9</v>
      </c>
      <c r="B63" s="200">
        <f>1*SUBTOTAL(3,A$3:A63)</f>
        <v>61</v>
      </c>
      <c r="C63" s="251" t="s">
        <v>1510</v>
      </c>
    </row>
    <row r="64" spans="1:3" x14ac:dyDescent="0.3">
      <c r="A64" s="200">
        <f>ROW(A4)</f>
        <v>4</v>
      </c>
      <c r="B64" s="200">
        <f>1*SUBTOTAL(3,A$3:A64)</f>
        <v>62</v>
      </c>
      <c r="C64" s="251" t="s">
        <v>1529</v>
      </c>
    </row>
    <row r="65" spans="1:3" x14ac:dyDescent="0.3">
      <c r="A65" s="200">
        <f>ROW(A60)</f>
        <v>60</v>
      </c>
      <c r="B65" s="200">
        <f>1*SUBTOTAL(3,A$3:A65)</f>
        <v>63</v>
      </c>
      <c r="C65" s="251" t="s">
        <v>1427</v>
      </c>
    </row>
    <row r="66" spans="1:3" x14ac:dyDescent="0.3">
      <c r="A66" s="200">
        <f>ROW(A65)</f>
        <v>65</v>
      </c>
      <c r="B66" s="200">
        <f>1*SUBTOTAL(3,A$3:A66)</f>
        <v>64</v>
      </c>
      <c r="C66" s="6" t="s">
        <v>1477</v>
      </c>
    </row>
    <row r="67" spans="1:3" x14ac:dyDescent="0.3">
      <c r="A67" s="200">
        <f>ROW(A13)</f>
        <v>13</v>
      </c>
      <c r="B67" s="200">
        <f>1*SUBTOTAL(3,A$3:A67)</f>
        <v>65</v>
      </c>
      <c r="C67" s="251" t="s">
        <v>1463</v>
      </c>
    </row>
    <row r="68" spans="1:3" x14ac:dyDescent="0.3">
      <c r="A68" s="200">
        <f>ROW(A14)</f>
        <v>14</v>
      </c>
      <c r="B68" s="200">
        <f>1*SUBTOTAL(3,A$3:A68)</f>
        <v>66</v>
      </c>
      <c r="C68" s="251" t="s">
        <v>1509</v>
      </c>
    </row>
    <row r="69" spans="1:3" x14ac:dyDescent="0.3">
      <c r="A69" s="200">
        <f>ROW(A66)</f>
        <v>66</v>
      </c>
      <c r="B69" s="200">
        <f>1*SUBTOTAL(3,A$3:A69)</f>
        <v>67</v>
      </c>
      <c r="C69" s="6" t="s">
        <v>1224</v>
      </c>
    </row>
    <row r="70" spans="1:3" x14ac:dyDescent="0.3">
      <c r="A70" s="200">
        <f>ROW(A19)</f>
        <v>19</v>
      </c>
      <c r="B70" s="200">
        <f>1*SUBTOTAL(3,A$3:A70)</f>
        <v>68</v>
      </c>
      <c r="C70" s="6" t="s">
        <v>1508</v>
      </c>
    </row>
    <row r="71" spans="1:3" x14ac:dyDescent="0.3">
      <c r="A71" s="200">
        <f>ROW(A20)</f>
        <v>20</v>
      </c>
      <c r="B71" s="200">
        <f>1*SUBTOTAL(3,A$3:A71)</f>
        <v>69</v>
      </c>
      <c r="C71" s="251" t="s">
        <v>1511</v>
      </c>
    </row>
    <row r="72" spans="1:3" x14ac:dyDescent="0.3">
      <c r="A72" s="200">
        <f>ROW(A67)</f>
        <v>67</v>
      </c>
      <c r="B72" s="200">
        <f>1*SUBTOTAL(3,A$3:A72)</f>
        <v>70</v>
      </c>
      <c r="C72" s="251" t="s">
        <v>1453</v>
      </c>
    </row>
    <row r="73" spans="1:3" x14ac:dyDescent="0.3">
      <c r="A73" s="200">
        <f>ROW(A69)</f>
        <v>69</v>
      </c>
      <c r="B73" s="200">
        <f>1*SUBTOTAL(3,A$3:A73)</f>
        <v>71</v>
      </c>
      <c r="C73" s="6" t="s">
        <v>1476</v>
      </c>
    </row>
    <row r="74" spans="1:3" x14ac:dyDescent="0.3">
      <c r="A74" s="200">
        <f>ROW(A72)</f>
        <v>72</v>
      </c>
      <c r="B74" s="200">
        <f>1*SUBTOTAL(3,A$3:A74)</f>
        <v>72</v>
      </c>
      <c r="C74" s="251" t="s">
        <v>1482</v>
      </c>
    </row>
    <row r="75" spans="1:3" x14ac:dyDescent="0.3">
      <c r="A75" s="200">
        <f>ROW(A73)</f>
        <v>73</v>
      </c>
      <c r="B75" s="200">
        <f>1*SUBTOTAL(3,A$3:A75)</f>
        <v>73</v>
      </c>
      <c r="C75" s="251" t="s">
        <v>1456</v>
      </c>
    </row>
    <row r="76" spans="1:3" x14ac:dyDescent="0.3">
      <c r="A76" s="200">
        <f t="shared" ref="A76" si="2">ROW(A74)</f>
        <v>74</v>
      </c>
      <c r="B76" s="200">
        <f>1*SUBTOTAL(3,A$3:A76)</f>
        <v>74</v>
      </c>
      <c r="C76" s="251" t="s">
        <v>1460</v>
      </c>
    </row>
    <row r="77" spans="1:3" x14ac:dyDescent="0.3">
      <c r="A77" s="200">
        <f>ROW(A75)</f>
        <v>75</v>
      </c>
      <c r="B77" s="200">
        <f>1*SUBTOTAL(3,A$3:A77)</f>
        <v>75</v>
      </c>
      <c r="C77" s="251" t="s">
        <v>1454</v>
      </c>
    </row>
    <row r="87" spans="1:4" x14ac:dyDescent="0.3">
      <c r="A87" s="279"/>
    </row>
    <row r="88" spans="1:4" x14ac:dyDescent="0.3">
      <c r="A88" s="279"/>
    </row>
    <row r="89" spans="1:4" x14ac:dyDescent="0.3">
      <c r="A89" s="279"/>
    </row>
    <row r="91" spans="1:4" x14ac:dyDescent="0.3">
      <c r="C91" s="226" t="s">
        <v>632</v>
      </c>
      <c r="D91" s="227" t="s">
        <v>103</v>
      </c>
    </row>
    <row r="92" spans="1:4" x14ac:dyDescent="0.3">
      <c r="C92" s="224" t="s">
        <v>633</v>
      </c>
      <c r="D92" s="225">
        <v>42120</v>
      </c>
    </row>
    <row r="93" spans="1:4" x14ac:dyDescent="0.3">
      <c r="C93" s="224" t="s">
        <v>634</v>
      </c>
      <c r="D93" s="225">
        <v>42221</v>
      </c>
    </row>
    <row r="94" spans="1:4" x14ac:dyDescent="0.3">
      <c r="C94" s="251" t="s">
        <v>710</v>
      </c>
      <c r="D94" s="252">
        <v>42089</v>
      </c>
    </row>
    <row r="95" spans="1:4" x14ac:dyDescent="0.3">
      <c r="C95" s="251" t="s">
        <v>1</v>
      </c>
      <c r="D95" s="217" t="s">
        <v>103</v>
      </c>
    </row>
    <row r="96" spans="1:4" x14ac:dyDescent="0.3">
      <c r="C96" s="251" t="s">
        <v>164</v>
      </c>
      <c r="D96" s="91" t="s">
        <v>103</v>
      </c>
    </row>
    <row r="97" spans="1:13" x14ac:dyDescent="0.3">
      <c r="C97" s="251" t="s">
        <v>726</v>
      </c>
      <c r="D97" s="252">
        <v>42227</v>
      </c>
    </row>
    <row r="98" spans="1:13" x14ac:dyDescent="0.3">
      <c r="A98" s="200">
        <f>ROW(A93)</f>
        <v>93</v>
      </c>
      <c r="C98" s="251" t="s">
        <v>3</v>
      </c>
      <c r="D98" s="90" t="s">
        <v>105</v>
      </c>
    </row>
    <row r="99" spans="1:13" x14ac:dyDescent="0.3">
      <c r="A99" s="200">
        <f>ROW(A62)</f>
        <v>62</v>
      </c>
      <c r="C99" s="251" t="s">
        <v>492</v>
      </c>
      <c r="D99" s="252">
        <v>42231</v>
      </c>
    </row>
    <row r="100" spans="1:13" x14ac:dyDescent="0.3">
      <c r="C100" s="251" t="s">
        <v>391</v>
      </c>
      <c r="D100" s="252">
        <v>42178</v>
      </c>
    </row>
    <row r="101" spans="1:13" x14ac:dyDescent="0.3">
      <c r="C101" s="251" t="s">
        <v>971</v>
      </c>
      <c r="D101" s="217" t="s">
        <v>103</v>
      </c>
    </row>
    <row r="102" spans="1:13" x14ac:dyDescent="0.3">
      <c r="C102" s="251" t="s">
        <v>917</v>
      </c>
      <c r="D102" s="252">
        <v>42399</v>
      </c>
    </row>
    <row r="103" spans="1:13" x14ac:dyDescent="0.3">
      <c r="C103" s="251" t="s">
        <v>310</v>
      </c>
      <c r="D103" s="86" t="s">
        <v>104</v>
      </c>
    </row>
    <row r="104" spans="1:13" x14ac:dyDescent="0.3">
      <c r="C104" s="251" t="s">
        <v>1015</v>
      </c>
      <c r="D104" s="86" t="s">
        <v>1016</v>
      </c>
    </row>
    <row r="105" spans="1:13" x14ac:dyDescent="0.3">
      <c r="C105"/>
    </row>
    <row r="106" spans="1:13" x14ac:dyDescent="0.3">
      <c r="C106"/>
    </row>
    <row r="107" spans="1:13" x14ac:dyDescent="0.3">
      <c r="C107"/>
    </row>
    <row r="108" spans="1:13" x14ac:dyDescent="0.3">
      <c r="C108"/>
    </row>
    <row r="109" spans="1:13" x14ac:dyDescent="0.3">
      <c r="C109"/>
    </row>
    <row r="110" spans="1:13" x14ac:dyDescent="0.3">
      <c r="C110"/>
      <c r="G110" s="274"/>
      <c r="H110" s="274" t="s">
        <v>795</v>
      </c>
      <c r="I110" s="274" t="s">
        <v>795</v>
      </c>
      <c r="J110" s="274" t="s">
        <v>796</v>
      </c>
      <c r="K110" s="274" t="s">
        <v>796</v>
      </c>
      <c r="L110" s="274" t="s">
        <v>796</v>
      </c>
      <c r="M110" s="274"/>
    </row>
    <row r="111" spans="1:13" ht="28.8" x14ac:dyDescent="0.3">
      <c r="C111"/>
      <c r="G111" s="273" t="s">
        <v>797</v>
      </c>
      <c r="H111" s="273" t="s">
        <v>798</v>
      </c>
      <c r="I111" s="273" t="s">
        <v>799</v>
      </c>
      <c r="J111" s="273" t="s">
        <v>800</v>
      </c>
      <c r="K111" s="273" t="s">
        <v>798</v>
      </c>
      <c r="L111" s="273" t="s">
        <v>799</v>
      </c>
      <c r="M111" s="276" t="s">
        <v>801</v>
      </c>
    </row>
    <row r="112" spans="1:13" x14ac:dyDescent="0.3">
      <c r="C112"/>
      <c r="G112" s="275">
        <v>17</v>
      </c>
      <c r="H112" s="275">
        <v>368</v>
      </c>
      <c r="I112" s="275">
        <v>736</v>
      </c>
      <c r="J112" s="275">
        <v>96</v>
      </c>
      <c r="K112" s="274">
        <f>H112*J112</f>
        <v>35328</v>
      </c>
      <c r="L112" s="274">
        <f>I112*J112</f>
        <v>70656</v>
      </c>
      <c r="M112" s="274">
        <f>K112*240</f>
        <v>8478720</v>
      </c>
    </row>
    <row r="113" spans="3:13" x14ac:dyDescent="0.3">
      <c r="C113"/>
      <c r="G113" s="275">
        <v>18</v>
      </c>
      <c r="H113" s="275">
        <v>404</v>
      </c>
      <c r="I113" s="275">
        <v>808</v>
      </c>
      <c r="J113" s="275">
        <v>96</v>
      </c>
      <c r="K113" s="274">
        <f t="shared" ref="K113:K116" si="3">H113*J113</f>
        <v>38784</v>
      </c>
      <c r="L113" s="274">
        <f t="shared" ref="L113:L116" si="4">I113*J113</f>
        <v>77568</v>
      </c>
      <c r="M113" s="274">
        <f t="shared" ref="M113:M116" si="5">K113*240</f>
        <v>9308160</v>
      </c>
    </row>
    <row r="114" spans="3:13" x14ac:dyDescent="0.3">
      <c r="C114"/>
      <c r="G114" s="275">
        <v>19</v>
      </c>
      <c r="H114" s="275">
        <v>445</v>
      </c>
      <c r="I114" s="275">
        <v>890</v>
      </c>
      <c r="J114" s="275">
        <v>96</v>
      </c>
      <c r="K114" s="274">
        <f t="shared" si="3"/>
        <v>42720</v>
      </c>
      <c r="L114" s="274">
        <f t="shared" si="4"/>
        <v>85440</v>
      </c>
      <c r="M114" s="274">
        <f t="shared" si="5"/>
        <v>10252800</v>
      </c>
    </row>
    <row r="115" spans="3:13" x14ac:dyDescent="0.3">
      <c r="C115"/>
      <c r="G115" s="275">
        <v>20</v>
      </c>
      <c r="H115" s="275">
        <v>489</v>
      </c>
      <c r="I115" s="275">
        <v>978</v>
      </c>
      <c r="J115" s="275">
        <v>96</v>
      </c>
      <c r="K115" s="274">
        <f t="shared" si="3"/>
        <v>46944</v>
      </c>
      <c r="L115" s="274">
        <f t="shared" si="4"/>
        <v>93888</v>
      </c>
      <c r="M115" s="274">
        <f t="shared" si="5"/>
        <v>11266560</v>
      </c>
    </row>
    <row r="116" spans="3:13" x14ac:dyDescent="0.3">
      <c r="C116"/>
      <c r="G116" s="275">
        <v>21</v>
      </c>
      <c r="H116" s="275">
        <v>538</v>
      </c>
      <c r="I116" s="275">
        <v>1076</v>
      </c>
      <c r="J116" s="275">
        <v>96</v>
      </c>
      <c r="K116" s="274">
        <f t="shared" si="3"/>
        <v>51648</v>
      </c>
      <c r="L116" s="274">
        <f t="shared" si="4"/>
        <v>103296</v>
      </c>
      <c r="M116" s="274">
        <f t="shared" si="5"/>
        <v>12395520</v>
      </c>
    </row>
    <row r="117" spans="3:13" x14ac:dyDescent="0.3">
      <c r="C117"/>
    </row>
    <row r="118" spans="3:13" x14ac:dyDescent="0.3">
      <c r="C118"/>
    </row>
    <row r="119" spans="3:13" x14ac:dyDescent="0.3">
      <c r="C119"/>
    </row>
    <row r="120" spans="3:13" x14ac:dyDescent="0.3">
      <c r="C120"/>
    </row>
    <row r="121" spans="3:13" x14ac:dyDescent="0.3">
      <c r="C121"/>
    </row>
    <row r="122" spans="3:13" x14ac:dyDescent="0.3">
      <c r="C122"/>
    </row>
    <row r="123" spans="3:13" x14ac:dyDescent="0.3">
      <c r="C123"/>
    </row>
    <row r="124" spans="3:13" x14ac:dyDescent="0.3">
      <c r="C124"/>
    </row>
    <row r="125" spans="3:13" x14ac:dyDescent="0.3">
      <c r="C125"/>
    </row>
    <row r="126" spans="3:13" x14ac:dyDescent="0.3">
      <c r="C126"/>
    </row>
    <row r="127" spans="3:13" x14ac:dyDescent="0.3">
      <c r="C127"/>
    </row>
    <row r="128" spans="3:13" x14ac:dyDescent="0.3">
      <c r="C128"/>
    </row>
    <row r="129" spans="3:3" x14ac:dyDescent="0.3">
      <c r="C129"/>
    </row>
    <row r="130" spans="3:3" x14ac:dyDescent="0.3">
      <c r="C130"/>
    </row>
    <row r="131" spans="3:3" x14ac:dyDescent="0.3">
      <c r="C131"/>
    </row>
  </sheetData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P295"/>
  <sheetViews>
    <sheetView tabSelected="1" zoomScale="120" zoomScaleNormal="120" workbookViewId="0">
      <pane ySplit="7" topLeftCell="A8" activePane="bottomLeft" state="frozen"/>
      <selection pane="bottomLeft" activeCell="M295" sqref="A1:M295"/>
    </sheetView>
  </sheetViews>
  <sheetFormatPr baseColWidth="10" defaultRowHeight="14.4" x14ac:dyDescent="0.3"/>
  <cols>
    <col min="1" max="3" width="5.6640625" style="326" customWidth="1"/>
    <col min="4" max="4" width="11.33203125" style="330" customWidth="1"/>
    <col min="5" max="5" width="4.33203125" style="326" customWidth="1"/>
    <col min="6" max="7" width="12.6640625" style="326" customWidth="1"/>
    <col min="8" max="8" width="6" style="326" hidden="1" customWidth="1"/>
    <col min="9" max="9" width="14" style="326" customWidth="1"/>
    <col min="10" max="10" width="13.6640625" style="326" customWidth="1"/>
    <col min="11" max="11" width="7.33203125" style="326" customWidth="1"/>
    <col min="12" max="12" width="7.33203125" style="330" customWidth="1"/>
    <col min="13" max="13" width="11.5546875" style="326" customWidth="1"/>
    <col min="14" max="14" width="11.5546875" style="326"/>
    <col min="15" max="15" width="13.88671875" style="326" customWidth="1"/>
    <col min="16" max="16384" width="11.5546875" style="326"/>
  </cols>
  <sheetData>
    <row r="1" spans="1:16" ht="15.9" customHeight="1" thickBot="1" x14ac:dyDescent="0.35">
      <c r="A1" s="325">
        <f>COUNTIF(A8:A202,"x")</f>
        <v>1</v>
      </c>
      <c r="B1" s="325"/>
      <c r="C1" s="325"/>
      <c r="D1" s="325"/>
      <c r="E1" s="325"/>
      <c r="G1" s="327"/>
      <c r="H1" s="327"/>
      <c r="I1" s="327"/>
      <c r="J1" s="327"/>
      <c r="K1" s="327"/>
      <c r="L1" s="371"/>
      <c r="M1" s="328">
        <f ca="1">TODAY()</f>
        <v>42993</v>
      </c>
      <c r="P1" s="326" t="s">
        <v>1536</v>
      </c>
    </row>
    <row r="2" spans="1:16" ht="15.9" customHeight="1" thickBot="1" x14ac:dyDescent="0.35">
      <c r="A2" s="329">
        <f>COUNTIF(B8:B202,"x")</f>
        <v>5</v>
      </c>
      <c r="B2" s="329"/>
      <c r="C2" s="329"/>
      <c r="D2" s="329"/>
      <c r="E2" s="329"/>
      <c r="G2" s="330"/>
    </row>
    <row r="3" spans="1:16" ht="15.9" customHeight="1" thickBot="1" x14ac:dyDescent="0.35">
      <c r="A3" s="331">
        <f ca="1">VLOOKUP(M1,F9:H229,3,FALSE)</f>
        <v>36400</v>
      </c>
      <c r="B3" s="331"/>
      <c r="C3" s="331"/>
      <c r="D3" s="331"/>
      <c r="E3" s="331"/>
      <c r="G3" s="332"/>
      <c r="H3" s="333" t="s">
        <v>1525</v>
      </c>
      <c r="I3" s="334" t="s">
        <v>1525</v>
      </c>
      <c r="J3" s="334"/>
      <c r="K3" s="334"/>
      <c r="L3" s="334"/>
    </row>
    <row r="4" spans="1:16" ht="15.9" customHeight="1" thickBot="1" x14ac:dyDescent="0.35">
      <c r="A4" s="335" t="s">
        <v>1535</v>
      </c>
      <c r="B4" s="335"/>
      <c r="C4" s="335"/>
      <c r="D4" s="335"/>
      <c r="E4" s="335"/>
      <c r="G4" s="336"/>
      <c r="H4" s="333" t="s">
        <v>1526</v>
      </c>
      <c r="I4" s="334" t="s">
        <v>1526</v>
      </c>
      <c r="J4" s="334"/>
      <c r="K4" s="334"/>
      <c r="L4" s="334"/>
    </row>
    <row r="5" spans="1:16" ht="15.9" customHeight="1" thickBot="1" x14ac:dyDescent="0.35">
      <c r="A5" s="337">
        <f>COUNTIF(C8:C202,"x")</f>
        <v>0</v>
      </c>
      <c r="B5" s="337"/>
      <c r="C5" s="337"/>
      <c r="D5" s="337"/>
      <c r="E5" s="337"/>
      <c r="G5" s="338"/>
      <c r="H5" s="333" t="s">
        <v>1527</v>
      </c>
      <c r="I5" s="334" t="s">
        <v>1527</v>
      </c>
      <c r="J5" s="334"/>
      <c r="K5" s="334"/>
      <c r="L5" s="334"/>
    </row>
    <row r="6" spans="1:16" ht="15.9" customHeight="1" thickBot="1" x14ac:dyDescent="0.35">
      <c r="H6" s="339"/>
      <c r="O6" s="330" t="s">
        <v>1481</v>
      </c>
      <c r="P6" s="340">
        <f ca="1">INDEX(F8:F202,MATCH(A3,H8:H202,0))</f>
        <v>42987</v>
      </c>
    </row>
    <row r="7" spans="1:16" ht="24" customHeight="1" thickBot="1" x14ac:dyDescent="0.35">
      <c r="A7" s="341"/>
      <c r="B7" s="342"/>
      <c r="C7" s="343"/>
      <c r="D7" s="344" t="s">
        <v>1524</v>
      </c>
      <c r="E7" s="345" t="s">
        <v>1493</v>
      </c>
      <c r="F7" s="346"/>
      <c r="G7" s="344" t="s">
        <v>613</v>
      </c>
      <c r="H7" s="339"/>
      <c r="I7" s="344" t="s">
        <v>1495</v>
      </c>
      <c r="J7" s="347" t="s">
        <v>1228</v>
      </c>
      <c r="K7" s="370" t="s">
        <v>1229</v>
      </c>
      <c r="L7" s="369"/>
      <c r="M7" s="348" t="s">
        <v>1494</v>
      </c>
      <c r="O7" s="340" t="str">
        <f ca="1">HYPERLINK("#C"&amp;MATCH(TODAY(),F:F),"zu heute")</f>
        <v>zu heute</v>
      </c>
    </row>
    <row r="8" spans="1:16" ht="15" thickBot="1" x14ac:dyDescent="0.35">
      <c r="A8" s="349" t="s">
        <v>1515</v>
      </c>
      <c r="B8" s="350" t="s">
        <v>27</v>
      </c>
      <c r="C8" s="351" t="s">
        <v>69</v>
      </c>
      <c r="D8" s="352">
        <v>1</v>
      </c>
      <c r="E8" s="353" t="s">
        <v>1499</v>
      </c>
      <c r="F8" s="353">
        <v>42800</v>
      </c>
      <c r="G8" s="353" t="s">
        <v>1492</v>
      </c>
      <c r="H8" s="354">
        <f>MAX($G$8:G8)</f>
        <v>0</v>
      </c>
      <c r="I8" s="352" t="s">
        <v>1492</v>
      </c>
      <c r="J8" s="352">
        <v>33435</v>
      </c>
      <c r="K8" s="352"/>
      <c r="L8" s="355" t="s">
        <v>1492</v>
      </c>
      <c r="M8" s="356"/>
    </row>
    <row r="9" spans="1:16" ht="15" thickBot="1" x14ac:dyDescent="0.35">
      <c r="A9" s="349" t="s">
        <v>27</v>
      </c>
      <c r="B9" s="350" t="s">
        <v>1517</v>
      </c>
      <c r="C9" s="351" t="s">
        <v>1518</v>
      </c>
      <c r="D9" s="352">
        <v>2</v>
      </c>
      <c r="E9" s="353" t="s">
        <v>1498</v>
      </c>
      <c r="F9" s="353">
        <v>42801</v>
      </c>
      <c r="G9" s="357">
        <v>35255</v>
      </c>
      <c r="H9" s="354">
        <f>MAX($G$8:G9)</f>
        <v>35255</v>
      </c>
      <c r="I9" s="352">
        <v>1763</v>
      </c>
      <c r="J9" s="352">
        <v>33492</v>
      </c>
      <c r="K9" s="352"/>
      <c r="L9" s="355">
        <v>57</v>
      </c>
      <c r="M9" s="356"/>
    </row>
    <row r="10" spans="1:16" ht="15" thickBot="1" x14ac:dyDescent="0.35">
      <c r="A10" s="349" t="s">
        <v>1516</v>
      </c>
      <c r="B10" s="350" t="s">
        <v>1515</v>
      </c>
      <c r="C10" s="351" t="s">
        <v>1519</v>
      </c>
      <c r="D10" s="352">
        <v>3</v>
      </c>
      <c r="E10" s="353" t="s">
        <v>1500</v>
      </c>
      <c r="F10" s="353">
        <v>42802</v>
      </c>
      <c r="G10" s="357">
        <v>35312</v>
      </c>
      <c r="H10" s="354">
        <f>MAX($G$8:G10)</f>
        <v>35312</v>
      </c>
      <c r="I10" s="352">
        <v>1766</v>
      </c>
      <c r="J10" s="352">
        <v>33547</v>
      </c>
      <c r="K10" s="352"/>
      <c r="L10" s="355">
        <v>54</v>
      </c>
      <c r="M10" s="356"/>
    </row>
    <row r="11" spans="1:16" ht="15" thickBot="1" x14ac:dyDescent="0.35">
      <c r="A11" s="349" t="s">
        <v>1517</v>
      </c>
      <c r="B11" s="350" t="s">
        <v>1518</v>
      </c>
      <c r="C11" s="351" t="s">
        <v>1520</v>
      </c>
      <c r="D11" s="352">
        <v>4</v>
      </c>
      <c r="E11" s="353" t="s">
        <v>1501</v>
      </c>
      <c r="F11" s="353">
        <v>42803</v>
      </c>
      <c r="G11" s="357">
        <v>35367</v>
      </c>
      <c r="H11" s="354">
        <f>MAX($G$8:G11)</f>
        <v>35367</v>
      </c>
      <c r="I11" s="352">
        <v>1768</v>
      </c>
      <c r="J11" s="352">
        <v>33598</v>
      </c>
      <c r="K11" s="352"/>
      <c r="L11" s="355">
        <v>52</v>
      </c>
      <c r="M11" s="356"/>
    </row>
    <row r="12" spans="1:16" ht="15" thickBot="1" x14ac:dyDescent="0.35">
      <c r="A12" s="349"/>
      <c r="B12" s="350"/>
      <c r="C12" s="351" t="s">
        <v>27</v>
      </c>
      <c r="D12" s="352">
        <v>5</v>
      </c>
      <c r="E12" s="353" t="s">
        <v>1502</v>
      </c>
      <c r="F12" s="353">
        <v>42804</v>
      </c>
      <c r="G12" s="358">
        <v>35104</v>
      </c>
      <c r="H12" s="354">
        <f>MAX($G$8:G12)</f>
        <v>35367</v>
      </c>
      <c r="I12" s="352">
        <v>1755</v>
      </c>
      <c r="J12" s="352">
        <v>33349</v>
      </c>
      <c r="K12" s="352"/>
      <c r="L12" s="355">
        <v>-249</v>
      </c>
      <c r="M12" s="356">
        <v>1506</v>
      </c>
    </row>
    <row r="13" spans="1:16" ht="15" thickBot="1" x14ac:dyDescent="0.35">
      <c r="A13" s="349"/>
      <c r="B13" s="350" t="s">
        <v>1523</v>
      </c>
      <c r="C13" s="351" t="s">
        <v>1519</v>
      </c>
      <c r="D13" s="352">
        <v>6</v>
      </c>
      <c r="E13" s="353" t="s">
        <v>1503</v>
      </c>
      <c r="F13" s="353">
        <v>42805</v>
      </c>
      <c r="G13" s="359">
        <v>35169</v>
      </c>
      <c r="H13" s="354">
        <f>MAX($G$8:G13)</f>
        <v>35367</v>
      </c>
      <c r="I13" s="352">
        <v>1758</v>
      </c>
      <c r="J13" s="352">
        <v>33413</v>
      </c>
      <c r="K13" s="352"/>
      <c r="L13" s="355">
        <v>64</v>
      </c>
      <c r="M13" s="356"/>
    </row>
    <row r="14" spans="1:16" ht="15" thickBot="1" x14ac:dyDescent="0.35">
      <c r="A14" s="349"/>
      <c r="B14" s="350" t="s">
        <v>1522</v>
      </c>
      <c r="C14" s="351" t="s">
        <v>1518</v>
      </c>
      <c r="D14" s="352">
        <v>7</v>
      </c>
      <c r="E14" s="353" t="s">
        <v>1504</v>
      </c>
      <c r="F14" s="353">
        <v>42806</v>
      </c>
      <c r="G14" s="359">
        <v>35233</v>
      </c>
      <c r="H14" s="354">
        <f>MAX($G$8:G14)</f>
        <v>35367</v>
      </c>
      <c r="I14" s="352">
        <v>1762</v>
      </c>
      <c r="J14" s="352">
        <v>33471</v>
      </c>
      <c r="K14" s="352"/>
      <c r="L14" s="355">
        <v>58</v>
      </c>
      <c r="M14" s="356"/>
    </row>
    <row r="15" spans="1:16" ht="15" thickBot="1" x14ac:dyDescent="0.35">
      <c r="A15" s="349"/>
      <c r="B15" s="350" t="s">
        <v>1521</v>
      </c>
      <c r="C15" s="351" t="s">
        <v>1515</v>
      </c>
      <c r="D15" s="359">
        <v>8</v>
      </c>
      <c r="E15" s="353" t="s">
        <v>1499</v>
      </c>
      <c r="F15" s="353">
        <v>42807</v>
      </c>
      <c r="G15" s="359">
        <v>35291</v>
      </c>
      <c r="H15" s="354">
        <f>MAX($G$8:G15)</f>
        <v>35367</v>
      </c>
      <c r="I15" s="352">
        <v>1765</v>
      </c>
      <c r="J15" s="352">
        <v>33528</v>
      </c>
      <c r="K15" s="352"/>
      <c r="L15" s="355">
        <v>57</v>
      </c>
      <c r="M15" s="356"/>
    </row>
    <row r="16" spans="1:16" ht="15" thickBot="1" x14ac:dyDescent="0.35">
      <c r="A16" s="349"/>
      <c r="B16" s="350" t="s">
        <v>1520</v>
      </c>
      <c r="C16" s="351"/>
      <c r="D16" s="357">
        <v>9</v>
      </c>
      <c r="E16" s="353" t="s">
        <v>1498</v>
      </c>
      <c r="F16" s="353">
        <v>42808</v>
      </c>
      <c r="G16" s="359">
        <v>35348</v>
      </c>
      <c r="H16" s="354">
        <f>MAX($G$8:G16)</f>
        <v>35367</v>
      </c>
      <c r="I16" s="352">
        <v>1767</v>
      </c>
      <c r="J16" s="352">
        <v>33581</v>
      </c>
      <c r="K16" s="352"/>
      <c r="L16" s="355">
        <v>53</v>
      </c>
      <c r="M16" s="356"/>
    </row>
    <row r="17" spans="1:13" ht="15" thickBot="1" x14ac:dyDescent="0.35">
      <c r="A17" s="360"/>
      <c r="B17" s="361"/>
      <c r="C17" s="362"/>
      <c r="D17" s="357">
        <v>10</v>
      </c>
      <c r="E17" s="353" t="s">
        <v>1500</v>
      </c>
      <c r="F17" s="353">
        <v>42809</v>
      </c>
      <c r="G17" s="357">
        <v>35401</v>
      </c>
      <c r="H17" s="354">
        <f>MAX($G$8:G17)</f>
        <v>35401</v>
      </c>
      <c r="I17" s="352">
        <v>1770</v>
      </c>
      <c r="J17" s="352">
        <v>33631</v>
      </c>
      <c r="K17" s="352"/>
      <c r="L17" s="355">
        <v>50</v>
      </c>
      <c r="M17" s="356"/>
    </row>
    <row r="18" spans="1:13" ht="15" thickBot="1" x14ac:dyDescent="0.35">
      <c r="A18" s="360"/>
      <c r="B18" s="361"/>
      <c r="C18" s="362"/>
      <c r="D18" s="357">
        <v>11</v>
      </c>
      <c r="E18" s="353" t="s">
        <v>1501</v>
      </c>
      <c r="F18" s="353">
        <v>42810</v>
      </c>
      <c r="G18" s="357">
        <v>35451</v>
      </c>
      <c r="H18" s="354">
        <f>MAX($G$8:G18)</f>
        <v>35451</v>
      </c>
      <c r="I18" s="352">
        <v>1773</v>
      </c>
      <c r="J18" s="352">
        <v>33679</v>
      </c>
      <c r="K18" s="352"/>
      <c r="L18" s="355">
        <v>48</v>
      </c>
      <c r="M18" s="356"/>
    </row>
    <row r="19" spans="1:13" ht="15" thickBot="1" x14ac:dyDescent="0.35">
      <c r="A19" s="360"/>
      <c r="B19" s="361"/>
      <c r="C19" s="362"/>
      <c r="D19" s="357">
        <v>12</v>
      </c>
      <c r="E19" s="353" t="s">
        <v>1502</v>
      </c>
      <c r="F19" s="353">
        <v>42811</v>
      </c>
      <c r="G19" s="357">
        <v>35499</v>
      </c>
      <c r="H19" s="354">
        <f>MAX($G$8:G19)</f>
        <v>35499</v>
      </c>
      <c r="I19" s="352">
        <v>1775</v>
      </c>
      <c r="J19" s="352">
        <v>33724</v>
      </c>
      <c r="K19" s="352"/>
      <c r="L19" s="355">
        <v>45</v>
      </c>
      <c r="M19" s="356"/>
    </row>
    <row r="20" spans="1:13" ht="15" thickBot="1" x14ac:dyDescent="0.35">
      <c r="A20" s="360"/>
      <c r="B20" s="361"/>
      <c r="C20" s="362"/>
      <c r="D20" s="357">
        <v>13</v>
      </c>
      <c r="E20" s="353" t="s">
        <v>1503</v>
      </c>
      <c r="F20" s="353">
        <v>42812</v>
      </c>
      <c r="G20" s="357">
        <v>35545</v>
      </c>
      <c r="H20" s="354">
        <f>MAX($G$8:G20)</f>
        <v>35545</v>
      </c>
      <c r="I20" s="352">
        <v>1777</v>
      </c>
      <c r="J20" s="352">
        <v>33768</v>
      </c>
      <c r="K20" s="352"/>
      <c r="L20" s="355">
        <v>44</v>
      </c>
      <c r="M20" s="356"/>
    </row>
    <row r="21" spans="1:13" ht="15" thickBot="1" x14ac:dyDescent="0.35">
      <c r="A21" s="360"/>
      <c r="B21" s="361"/>
      <c r="C21" s="362"/>
      <c r="D21" s="357">
        <v>14</v>
      </c>
      <c r="E21" s="353" t="s">
        <v>1504</v>
      </c>
      <c r="F21" s="353">
        <v>42813</v>
      </c>
      <c r="G21" s="357">
        <v>35588</v>
      </c>
      <c r="H21" s="354">
        <f>MAX($G$8:G21)</f>
        <v>35588</v>
      </c>
      <c r="I21" s="352">
        <v>1779</v>
      </c>
      <c r="J21" s="352">
        <v>33808</v>
      </c>
      <c r="K21" s="352"/>
      <c r="L21" s="355">
        <v>41</v>
      </c>
      <c r="M21" s="356"/>
    </row>
    <row r="22" spans="1:13" ht="15" thickBot="1" x14ac:dyDescent="0.35">
      <c r="A22" s="360"/>
      <c r="B22" s="361"/>
      <c r="C22" s="362"/>
      <c r="D22" s="357">
        <v>15</v>
      </c>
      <c r="E22" s="353" t="s">
        <v>1499</v>
      </c>
      <c r="F22" s="353">
        <v>42814</v>
      </c>
      <c r="G22" s="358">
        <v>35492</v>
      </c>
      <c r="H22" s="354">
        <f>MAX($G$8:G22)</f>
        <v>35588</v>
      </c>
      <c r="I22" s="352">
        <v>1775</v>
      </c>
      <c r="J22" s="352">
        <v>33718</v>
      </c>
      <c r="K22" s="352"/>
      <c r="L22" s="355">
        <v>-91</v>
      </c>
      <c r="M22" s="356">
        <v>1684</v>
      </c>
    </row>
    <row r="23" spans="1:13" ht="15" thickBot="1" x14ac:dyDescent="0.35">
      <c r="A23" s="360"/>
      <c r="B23" s="361"/>
      <c r="C23" s="362"/>
      <c r="D23" s="357">
        <v>16</v>
      </c>
      <c r="E23" s="353" t="s">
        <v>1498</v>
      </c>
      <c r="F23" s="353">
        <v>42815</v>
      </c>
      <c r="G23" s="359">
        <v>35538</v>
      </c>
      <c r="H23" s="354">
        <f>MAX($G$8:G23)</f>
        <v>35588</v>
      </c>
      <c r="I23" s="352">
        <v>1777</v>
      </c>
      <c r="J23" s="352">
        <v>33761</v>
      </c>
      <c r="K23" s="352"/>
      <c r="L23" s="355">
        <v>43</v>
      </c>
      <c r="M23" s="356"/>
    </row>
    <row r="24" spans="1:13" ht="15" thickBot="1" x14ac:dyDescent="0.35">
      <c r="A24" s="360"/>
      <c r="B24" s="361"/>
      <c r="C24" s="362"/>
      <c r="D24" s="357">
        <v>17</v>
      </c>
      <c r="E24" s="353" t="s">
        <v>1500</v>
      </c>
      <c r="F24" s="353">
        <v>42816</v>
      </c>
      <c r="G24" s="359">
        <v>35581</v>
      </c>
      <c r="H24" s="354">
        <f>MAX($G$8:G24)</f>
        <v>35588</v>
      </c>
      <c r="I24" s="352">
        <v>1779</v>
      </c>
      <c r="J24" s="352">
        <v>33802</v>
      </c>
      <c r="K24" s="352"/>
      <c r="L24" s="355">
        <v>41</v>
      </c>
      <c r="M24" s="356"/>
    </row>
    <row r="25" spans="1:13" ht="15" thickBot="1" x14ac:dyDescent="0.35">
      <c r="A25" s="360"/>
      <c r="B25" s="361"/>
      <c r="C25" s="362"/>
      <c r="D25" s="357">
        <v>18</v>
      </c>
      <c r="E25" s="353" t="s">
        <v>1501</v>
      </c>
      <c r="F25" s="353">
        <v>42817</v>
      </c>
      <c r="G25" s="358">
        <v>35506</v>
      </c>
      <c r="H25" s="354">
        <f>MAX($G$8:G25)</f>
        <v>35588</v>
      </c>
      <c r="I25" s="352">
        <v>1775</v>
      </c>
      <c r="J25" s="352">
        <v>33731</v>
      </c>
      <c r="K25" s="352"/>
      <c r="L25" s="355">
        <v>-71</v>
      </c>
      <c r="M25" s="356">
        <v>1704</v>
      </c>
    </row>
    <row r="26" spans="1:13" ht="15" thickBot="1" x14ac:dyDescent="0.35">
      <c r="A26" s="360"/>
      <c r="B26" s="361"/>
      <c r="C26" s="362"/>
      <c r="D26" s="357">
        <v>19</v>
      </c>
      <c r="E26" s="353" t="s">
        <v>1502</v>
      </c>
      <c r="F26" s="353">
        <v>42818</v>
      </c>
      <c r="G26" s="359">
        <v>35553</v>
      </c>
      <c r="H26" s="354">
        <f>MAX($G$8:G26)</f>
        <v>35588</v>
      </c>
      <c r="I26" s="352">
        <v>1778</v>
      </c>
      <c r="J26" s="352">
        <v>33775</v>
      </c>
      <c r="K26" s="352"/>
      <c r="L26" s="355">
        <v>44</v>
      </c>
      <c r="M26" s="356"/>
    </row>
    <row r="27" spans="1:13" ht="15" thickBot="1" x14ac:dyDescent="0.35">
      <c r="A27" s="360"/>
      <c r="B27" s="361"/>
      <c r="C27" s="362"/>
      <c r="D27" s="357">
        <v>20</v>
      </c>
      <c r="E27" s="353" t="s">
        <v>1503</v>
      </c>
      <c r="F27" s="353">
        <v>42819</v>
      </c>
      <c r="G27" s="357">
        <v>35596</v>
      </c>
      <c r="H27" s="354">
        <f>MAX($G$8:G27)</f>
        <v>35596</v>
      </c>
      <c r="I27" s="352">
        <v>1780</v>
      </c>
      <c r="J27" s="352">
        <v>33816</v>
      </c>
      <c r="K27" s="352"/>
      <c r="L27" s="355">
        <v>41</v>
      </c>
      <c r="M27" s="356"/>
    </row>
    <row r="28" spans="1:13" ht="15" thickBot="1" x14ac:dyDescent="0.35">
      <c r="A28" s="360"/>
      <c r="B28" s="361"/>
      <c r="C28" s="362"/>
      <c r="D28" s="357">
        <v>21</v>
      </c>
      <c r="E28" s="353" t="s">
        <v>1504</v>
      </c>
      <c r="F28" s="353">
        <v>42820</v>
      </c>
      <c r="G28" s="358">
        <v>35466</v>
      </c>
      <c r="H28" s="354">
        <f>MAX($G$8:G28)</f>
        <v>35596</v>
      </c>
      <c r="I28" s="352">
        <v>1773</v>
      </c>
      <c r="J28" s="352">
        <v>33693</v>
      </c>
      <c r="K28" s="352"/>
      <c r="L28" s="355">
        <v>-123</v>
      </c>
      <c r="M28" s="356">
        <v>1650</v>
      </c>
    </row>
    <row r="29" spans="1:13" ht="15" thickBot="1" x14ac:dyDescent="0.35">
      <c r="A29" s="360"/>
      <c r="B29" s="361"/>
      <c r="C29" s="362"/>
      <c r="D29" s="357">
        <v>22</v>
      </c>
      <c r="E29" s="353" t="s">
        <v>1499</v>
      </c>
      <c r="F29" s="353">
        <v>42821</v>
      </c>
      <c r="G29" s="358">
        <v>35229</v>
      </c>
      <c r="H29" s="354">
        <f>MAX($G$8:G29)</f>
        <v>35596</v>
      </c>
      <c r="I29" s="352">
        <v>1761</v>
      </c>
      <c r="J29" s="352">
        <v>33467</v>
      </c>
      <c r="K29" s="352"/>
      <c r="L29" s="355">
        <v>-225</v>
      </c>
      <c r="M29" s="356">
        <v>1536</v>
      </c>
    </row>
    <row r="30" spans="1:13" ht="15" thickBot="1" x14ac:dyDescent="0.35">
      <c r="A30" s="360"/>
      <c r="B30" s="361"/>
      <c r="C30" s="362"/>
      <c r="D30" s="357">
        <v>23</v>
      </c>
      <c r="E30" s="353" t="s">
        <v>1498</v>
      </c>
      <c r="F30" s="353">
        <v>42822</v>
      </c>
      <c r="G30" s="359">
        <v>35288</v>
      </c>
      <c r="H30" s="354">
        <f>MAX($G$8:G30)</f>
        <v>35596</v>
      </c>
      <c r="I30" s="352">
        <v>1764</v>
      </c>
      <c r="J30" s="352">
        <v>33524</v>
      </c>
      <c r="K30" s="352"/>
      <c r="L30" s="355">
        <v>57</v>
      </c>
      <c r="M30" s="356"/>
    </row>
    <row r="31" spans="1:13" ht="15" thickBot="1" x14ac:dyDescent="0.35">
      <c r="A31" s="360"/>
      <c r="B31" s="361"/>
      <c r="C31" s="362"/>
      <c r="D31" s="357">
        <v>24</v>
      </c>
      <c r="E31" s="353" t="s">
        <v>1500</v>
      </c>
      <c r="F31" s="353">
        <v>42823</v>
      </c>
      <c r="G31" s="358">
        <v>35212</v>
      </c>
      <c r="H31" s="354">
        <f>MAX($G$8:G31)</f>
        <v>35596</v>
      </c>
      <c r="I31" s="352">
        <v>1761</v>
      </c>
      <c r="J31" s="352">
        <v>33451</v>
      </c>
      <c r="K31" s="352"/>
      <c r="L31" s="355">
        <v>-73</v>
      </c>
      <c r="M31" s="356">
        <v>1688</v>
      </c>
    </row>
    <row r="32" spans="1:13" ht="15" thickBot="1" x14ac:dyDescent="0.35">
      <c r="A32" s="360"/>
      <c r="B32" s="361"/>
      <c r="C32" s="362"/>
      <c r="D32" s="357">
        <v>25</v>
      </c>
      <c r="E32" s="353" t="s">
        <v>1501</v>
      </c>
      <c r="F32" s="353">
        <v>42824</v>
      </c>
      <c r="G32" s="358">
        <v>35140</v>
      </c>
      <c r="H32" s="354">
        <f>MAX($G$8:G32)</f>
        <v>35596</v>
      </c>
      <c r="I32" s="352">
        <v>1757</v>
      </c>
      <c r="J32" s="352">
        <v>33383</v>
      </c>
      <c r="K32" s="352"/>
      <c r="L32" s="355">
        <v>-68</v>
      </c>
      <c r="M32" s="356">
        <v>1689</v>
      </c>
    </row>
    <row r="33" spans="1:13" ht="15" thickBot="1" x14ac:dyDescent="0.35">
      <c r="A33" s="360"/>
      <c r="B33" s="361"/>
      <c r="C33" s="362"/>
      <c r="D33" s="357">
        <v>26</v>
      </c>
      <c r="E33" s="353" t="s">
        <v>1502</v>
      </c>
      <c r="F33" s="353">
        <v>42825</v>
      </c>
      <c r="G33" s="359">
        <v>35203</v>
      </c>
      <c r="H33" s="354">
        <f>MAX($G$8:G33)</f>
        <v>35596</v>
      </c>
      <c r="I33" s="352">
        <v>1760</v>
      </c>
      <c r="J33" s="352">
        <v>33443</v>
      </c>
      <c r="K33" s="352"/>
      <c r="L33" s="355">
        <v>60</v>
      </c>
      <c r="M33" s="356"/>
    </row>
    <row r="34" spans="1:13" ht="15" thickBot="1" x14ac:dyDescent="0.35">
      <c r="A34" s="360"/>
      <c r="B34" s="361"/>
      <c r="C34" s="362"/>
      <c r="D34" s="357">
        <v>27</v>
      </c>
      <c r="E34" s="353" t="s">
        <v>1503</v>
      </c>
      <c r="F34" s="353">
        <v>42826</v>
      </c>
      <c r="G34" s="358">
        <v>35104</v>
      </c>
      <c r="H34" s="354">
        <f>MAX($G$8:G34)</f>
        <v>35596</v>
      </c>
      <c r="I34" s="352">
        <v>1755</v>
      </c>
      <c r="J34" s="352">
        <v>33349</v>
      </c>
      <c r="K34" s="352"/>
      <c r="L34" s="355">
        <v>-94</v>
      </c>
      <c r="M34" s="356">
        <v>1661</v>
      </c>
    </row>
    <row r="35" spans="1:13" ht="15" thickBot="1" x14ac:dyDescent="0.35">
      <c r="A35" s="360"/>
      <c r="B35" s="361"/>
      <c r="C35" s="362"/>
      <c r="D35" s="357">
        <v>28</v>
      </c>
      <c r="E35" s="353" t="s">
        <v>1504</v>
      </c>
      <c r="F35" s="353">
        <v>42827</v>
      </c>
      <c r="G35" s="359">
        <v>35169</v>
      </c>
      <c r="H35" s="354">
        <f>MAX($G$8:G35)</f>
        <v>35596</v>
      </c>
      <c r="I35" s="352">
        <v>1758</v>
      </c>
      <c r="J35" s="352">
        <v>33411</v>
      </c>
      <c r="K35" s="352"/>
      <c r="L35" s="355">
        <v>62</v>
      </c>
      <c r="M35" s="356"/>
    </row>
    <row r="36" spans="1:13" ht="15" thickBot="1" x14ac:dyDescent="0.35">
      <c r="A36" s="360"/>
      <c r="B36" s="361"/>
      <c r="C36" s="362"/>
      <c r="D36" s="357">
        <v>29</v>
      </c>
      <c r="E36" s="353" t="s">
        <v>1499</v>
      </c>
      <c r="F36" s="353">
        <v>42828</v>
      </c>
      <c r="G36" s="359">
        <v>35231</v>
      </c>
      <c r="H36" s="354">
        <f>MAX($G$8:G36)</f>
        <v>35596</v>
      </c>
      <c r="I36" s="352">
        <v>1762</v>
      </c>
      <c r="J36" s="352">
        <v>33469</v>
      </c>
      <c r="K36" s="352"/>
      <c r="L36" s="355">
        <v>58</v>
      </c>
      <c r="M36" s="356"/>
    </row>
    <row r="37" spans="1:13" ht="15" thickBot="1" x14ac:dyDescent="0.35">
      <c r="A37" s="360"/>
      <c r="B37" s="361"/>
      <c r="C37" s="362"/>
      <c r="D37" s="357">
        <v>30</v>
      </c>
      <c r="E37" s="353" t="s">
        <v>1498</v>
      </c>
      <c r="F37" s="353">
        <v>42829</v>
      </c>
      <c r="G37" s="359">
        <v>35289</v>
      </c>
      <c r="H37" s="354">
        <f>MAX($G$8:G37)</f>
        <v>35596</v>
      </c>
      <c r="I37" s="352">
        <v>1764</v>
      </c>
      <c r="J37" s="352">
        <v>33525</v>
      </c>
      <c r="K37" s="352"/>
      <c r="L37" s="355">
        <v>56</v>
      </c>
      <c r="M37" s="356"/>
    </row>
    <row r="38" spans="1:13" ht="15" thickBot="1" x14ac:dyDescent="0.35">
      <c r="A38" s="360"/>
      <c r="B38" s="361"/>
      <c r="C38" s="362"/>
      <c r="D38" s="357">
        <v>31</v>
      </c>
      <c r="E38" s="353" t="s">
        <v>1500</v>
      </c>
      <c r="F38" s="353">
        <v>42830</v>
      </c>
      <c r="G38" s="358">
        <v>35077</v>
      </c>
      <c r="H38" s="354">
        <f>MAX($G$8:G38)</f>
        <v>35596</v>
      </c>
      <c r="I38" s="352">
        <v>1754</v>
      </c>
      <c r="J38" s="352">
        <v>33323</v>
      </c>
      <c r="K38" s="352"/>
      <c r="L38" s="355">
        <v>-202</v>
      </c>
      <c r="M38" s="356">
        <v>1548</v>
      </c>
    </row>
    <row r="39" spans="1:13" ht="15" thickBot="1" x14ac:dyDescent="0.35">
      <c r="A39" s="360"/>
      <c r="B39" s="361"/>
      <c r="C39" s="362"/>
      <c r="D39" s="357">
        <v>32</v>
      </c>
      <c r="E39" s="353" t="s">
        <v>1501</v>
      </c>
      <c r="F39" s="353">
        <v>42831</v>
      </c>
      <c r="G39" s="359">
        <v>35143</v>
      </c>
      <c r="H39" s="354">
        <f>MAX($G$8:G39)</f>
        <v>35596</v>
      </c>
      <c r="I39" s="352">
        <v>1757</v>
      </c>
      <c r="J39" s="352">
        <v>33386</v>
      </c>
      <c r="K39" s="352"/>
      <c r="L39" s="355">
        <v>63</v>
      </c>
      <c r="M39" s="356"/>
    </row>
    <row r="40" spans="1:13" ht="15" thickBot="1" x14ac:dyDescent="0.35">
      <c r="A40" s="360"/>
      <c r="B40" s="361"/>
      <c r="C40" s="362"/>
      <c r="D40" s="357">
        <v>33</v>
      </c>
      <c r="E40" s="353" t="s">
        <v>1502</v>
      </c>
      <c r="F40" s="353">
        <v>42832</v>
      </c>
      <c r="G40" s="359">
        <v>35206</v>
      </c>
      <c r="H40" s="354">
        <f>MAX($G$8:G40)</f>
        <v>35596</v>
      </c>
      <c r="I40" s="352">
        <v>1760</v>
      </c>
      <c r="J40" s="352">
        <v>33445</v>
      </c>
      <c r="K40" s="352"/>
      <c r="L40" s="355">
        <v>60</v>
      </c>
      <c r="M40" s="356"/>
    </row>
    <row r="41" spans="1:13" ht="15" thickBot="1" x14ac:dyDescent="0.35">
      <c r="A41" s="360"/>
      <c r="B41" s="361"/>
      <c r="C41" s="362"/>
      <c r="D41" s="357">
        <v>34</v>
      </c>
      <c r="E41" s="353" t="s">
        <v>1503</v>
      </c>
      <c r="F41" s="353">
        <v>42833</v>
      </c>
      <c r="G41" s="359">
        <v>35265</v>
      </c>
      <c r="H41" s="354">
        <f>MAX($G$8:G41)</f>
        <v>35596</v>
      </c>
      <c r="I41" s="352">
        <v>1763</v>
      </c>
      <c r="J41" s="352">
        <v>33502</v>
      </c>
      <c r="K41" s="352"/>
      <c r="L41" s="355">
        <v>57</v>
      </c>
      <c r="M41" s="356"/>
    </row>
    <row r="42" spans="1:13" ht="15" thickBot="1" x14ac:dyDescent="0.35">
      <c r="A42" s="360"/>
      <c r="B42" s="361"/>
      <c r="C42" s="362"/>
      <c r="D42" s="357">
        <v>35</v>
      </c>
      <c r="E42" s="353" t="s">
        <v>1504</v>
      </c>
      <c r="F42" s="353">
        <v>42834</v>
      </c>
      <c r="G42" s="359">
        <v>35322</v>
      </c>
      <c r="H42" s="354">
        <f>MAX($G$8:G42)</f>
        <v>35596</v>
      </c>
      <c r="I42" s="352">
        <v>1766</v>
      </c>
      <c r="J42" s="352">
        <v>33556</v>
      </c>
      <c r="K42" s="352"/>
      <c r="L42" s="355">
        <v>54</v>
      </c>
      <c r="M42" s="356"/>
    </row>
    <row r="43" spans="1:13" ht="15" thickBot="1" x14ac:dyDescent="0.35">
      <c r="A43" s="360"/>
      <c r="B43" s="361"/>
      <c r="C43" s="362"/>
      <c r="D43" s="357">
        <v>36</v>
      </c>
      <c r="E43" s="353" t="s">
        <v>1499</v>
      </c>
      <c r="F43" s="353">
        <v>42835</v>
      </c>
      <c r="G43" s="359">
        <v>35376</v>
      </c>
      <c r="H43" s="354">
        <f>MAX($G$8:G43)</f>
        <v>35596</v>
      </c>
      <c r="I43" s="352">
        <v>1769</v>
      </c>
      <c r="J43" s="352">
        <v>33607</v>
      </c>
      <c r="K43" s="352"/>
      <c r="L43" s="355">
        <v>51</v>
      </c>
      <c r="M43" s="356"/>
    </row>
    <row r="44" spans="1:13" ht="15" thickBot="1" x14ac:dyDescent="0.35">
      <c r="A44" s="360"/>
      <c r="B44" s="361"/>
      <c r="C44" s="362"/>
      <c r="D44" s="357">
        <v>37</v>
      </c>
      <c r="E44" s="353" t="s">
        <v>1498</v>
      </c>
      <c r="F44" s="353">
        <v>42836</v>
      </c>
      <c r="G44" s="359">
        <v>35429</v>
      </c>
      <c r="H44" s="354">
        <f>MAX($G$8:G44)</f>
        <v>35596</v>
      </c>
      <c r="I44" s="352">
        <v>1771</v>
      </c>
      <c r="J44" s="352">
        <v>33658</v>
      </c>
      <c r="K44" s="352"/>
      <c r="L44" s="355">
        <v>51</v>
      </c>
      <c r="M44" s="356"/>
    </row>
    <row r="45" spans="1:13" ht="15" thickBot="1" x14ac:dyDescent="0.35">
      <c r="A45" s="360"/>
      <c r="B45" s="361"/>
      <c r="C45" s="362"/>
      <c r="D45" s="357">
        <v>38</v>
      </c>
      <c r="E45" s="353" t="s">
        <v>1500</v>
      </c>
      <c r="F45" s="353">
        <v>42837</v>
      </c>
      <c r="G45" s="359">
        <v>35478</v>
      </c>
      <c r="H45" s="354">
        <f>MAX($G$8:G45)</f>
        <v>35596</v>
      </c>
      <c r="I45" s="352">
        <v>1774</v>
      </c>
      <c r="J45" s="352">
        <v>33704</v>
      </c>
      <c r="K45" s="352"/>
      <c r="L45" s="355">
        <v>46</v>
      </c>
      <c r="M45" s="356"/>
    </row>
    <row r="46" spans="1:13" ht="15" thickBot="1" x14ac:dyDescent="0.35">
      <c r="A46" s="360"/>
      <c r="B46" s="361"/>
      <c r="C46" s="362"/>
      <c r="D46" s="357">
        <v>39</v>
      </c>
      <c r="E46" s="353" t="s">
        <v>1501</v>
      </c>
      <c r="F46" s="353">
        <v>42838</v>
      </c>
      <c r="G46" s="359">
        <v>35524</v>
      </c>
      <c r="H46" s="354">
        <f>MAX($G$8:G46)</f>
        <v>35596</v>
      </c>
      <c r="I46" s="352">
        <v>1776</v>
      </c>
      <c r="J46" s="352">
        <v>33748</v>
      </c>
      <c r="K46" s="352"/>
      <c r="L46" s="355">
        <v>44</v>
      </c>
      <c r="M46" s="356"/>
    </row>
    <row r="47" spans="1:13" ht="15" thickBot="1" x14ac:dyDescent="0.35">
      <c r="A47" s="360"/>
      <c r="B47" s="361"/>
      <c r="C47" s="362"/>
      <c r="D47" s="357">
        <v>40</v>
      </c>
      <c r="E47" s="353" t="s">
        <v>1502</v>
      </c>
      <c r="F47" s="353">
        <v>42839</v>
      </c>
      <c r="G47" s="359">
        <v>35568</v>
      </c>
      <c r="H47" s="354">
        <f>MAX($G$8:G47)</f>
        <v>35596</v>
      </c>
      <c r="I47" s="352">
        <v>1778</v>
      </c>
      <c r="J47" s="352">
        <v>33789</v>
      </c>
      <c r="K47" s="352"/>
      <c r="L47" s="355">
        <v>42</v>
      </c>
      <c r="M47" s="356"/>
    </row>
    <row r="48" spans="1:13" ht="15" thickBot="1" x14ac:dyDescent="0.35">
      <c r="A48" s="360"/>
      <c r="B48" s="361"/>
      <c r="C48" s="362"/>
      <c r="D48" s="357">
        <v>41</v>
      </c>
      <c r="E48" s="353" t="s">
        <v>1503</v>
      </c>
      <c r="F48" s="353">
        <v>42840</v>
      </c>
      <c r="G48" s="357">
        <v>35610</v>
      </c>
      <c r="H48" s="354">
        <f>MAX($G$8:G48)</f>
        <v>35610</v>
      </c>
      <c r="I48" s="352">
        <v>1781</v>
      </c>
      <c r="J48" s="352">
        <v>33830</v>
      </c>
      <c r="K48" s="352"/>
      <c r="L48" s="355">
        <v>40</v>
      </c>
      <c r="M48" s="356"/>
    </row>
    <row r="49" spans="1:13" ht="15" thickBot="1" x14ac:dyDescent="0.35">
      <c r="A49" s="360"/>
      <c r="B49" s="361"/>
      <c r="C49" s="362"/>
      <c r="D49" s="357">
        <v>42</v>
      </c>
      <c r="E49" s="353" t="s">
        <v>1504</v>
      </c>
      <c r="F49" s="353">
        <v>42841</v>
      </c>
      <c r="G49" s="357">
        <v>35650</v>
      </c>
      <c r="H49" s="354">
        <f>MAX($G$8:G49)</f>
        <v>35650</v>
      </c>
      <c r="I49" s="352">
        <v>1782</v>
      </c>
      <c r="J49" s="352">
        <v>33867</v>
      </c>
      <c r="K49" s="352"/>
      <c r="L49" s="355">
        <v>38</v>
      </c>
      <c r="M49" s="356"/>
    </row>
    <row r="50" spans="1:13" ht="15" thickBot="1" x14ac:dyDescent="0.35">
      <c r="A50" s="360"/>
      <c r="B50" s="361"/>
      <c r="C50" s="362"/>
      <c r="D50" s="357">
        <v>43</v>
      </c>
      <c r="E50" s="353" t="s">
        <v>1499</v>
      </c>
      <c r="F50" s="353">
        <v>42842</v>
      </c>
      <c r="G50" s="357">
        <v>35688</v>
      </c>
      <c r="H50" s="354">
        <f>MAX($G$8:G50)</f>
        <v>35688</v>
      </c>
      <c r="I50" s="352">
        <v>1784</v>
      </c>
      <c r="J50" s="352">
        <v>33904</v>
      </c>
      <c r="K50" s="352"/>
      <c r="L50" s="355">
        <v>37</v>
      </c>
      <c r="M50" s="356"/>
    </row>
    <row r="51" spans="1:13" ht="15" thickBot="1" x14ac:dyDescent="0.35">
      <c r="A51" s="360"/>
      <c r="B51" s="361"/>
      <c r="C51" s="362"/>
      <c r="D51" s="357">
        <v>44</v>
      </c>
      <c r="E51" s="353" t="s">
        <v>1498</v>
      </c>
      <c r="F51" s="353">
        <v>42843</v>
      </c>
      <c r="G51" s="358">
        <v>35630</v>
      </c>
      <c r="H51" s="354">
        <f>MAX($G$8:G51)</f>
        <v>35688</v>
      </c>
      <c r="I51" s="352">
        <v>1781</v>
      </c>
      <c r="J51" s="352">
        <v>33848</v>
      </c>
      <c r="K51" s="352"/>
      <c r="L51" s="355">
        <v>-55</v>
      </c>
      <c r="M51" s="356">
        <v>1726</v>
      </c>
    </row>
    <row r="52" spans="1:13" ht="15" thickBot="1" x14ac:dyDescent="0.35">
      <c r="A52" s="360"/>
      <c r="B52" s="361"/>
      <c r="C52" s="362"/>
      <c r="D52" s="357">
        <v>45</v>
      </c>
      <c r="E52" s="353" t="s">
        <v>1500</v>
      </c>
      <c r="F52" s="353">
        <v>42844</v>
      </c>
      <c r="G52" s="359">
        <v>35669</v>
      </c>
      <c r="H52" s="354">
        <f>MAX($G$8:G52)</f>
        <v>35688</v>
      </c>
      <c r="I52" s="352">
        <v>1783</v>
      </c>
      <c r="J52" s="352">
        <v>33886</v>
      </c>
      <c r="K52" s="352"/>
      <c r="L52" s="355">
        <v>38</v>
      </c>
      <c r="M52" s="356"/>
    </row>
    <row r="53" spans="1:13" ht="15" thickBot="1" x14ac:dyDescent="0.35">
      <c r="A53" s="360"/>
      <c r="B53" s="361"/>
      <c r="C53" s="362"/>
      <c r="D53" s="357">
        <v>46</v>
      </c>
      <c r="E53" s="353" t="s">
        <v>1501</v>
      </c>
      <c r="F53" s="353">
        <v>42845</v>
      </c>
      <c r="G53" s="357">
        <v>35706</v>
      </c>
      <c r="H53" s="354">
        <f>MAX($G$8:G53)</f>
        <v>35706</v>
      </c>
      <c r="I53" s="352">
        <v>1785</v>
      </c>
      <c r="J53" s="352">
        <v>33921</v>
      </c>
      <c r="K53" s="352"/>
      <c r="L53" s="355">
        <v>35</v>
      </c>
      <c r="M53" s="356"/>
    </row>
    <row r="54" spans="1:13" ht="15" thickBot="1" x14ac:dyDescent="0.35">
      <c r="A54" s="360"/>
      <c r="B54" s="361"/>
      <c r="C54" s="362"/>
      <c r="D54" s="357">
        <v>47</v>
      </c>
      <c r="E54" s="353" t="s">
        <v>1502</v>
      </c>
      <c r="F54" s="353">
        <v>42846</v>
      </c>
      <c r="G54" s="357">
        <v>35741</v>
      </c>
      <c r="H54" s="354">
        <f>MAX($G$8:G54)</f>
        <v>35741</v>
      </c>
      <c r="I54" s="352">
        <v>1787</v>
      </c>
      <c r="J54" s="352">
        <v>33954</v>
      </c>
      <c r="K54" s="352"/>
      <c r="L54" s="355">
        <v>33</v>
      </c>
      <c r="M54" s="356"/>
    </row>
    <row r="55" spans="1:13" ht="15" thickBot="1" x14ac:dyDescent="0.35">
      <c r="A55" s="360"/>
      <c r="B55" s="361"/>
      <c r="C55" s="362"/>
      <c r="D55" s="357">
        <v>48</v>
      </c>
      <c r="E55" s="353" t="s">
        <v>1503</v>
      </c>
      <c r="F55" s="353">
        <v>42847</v>
      </c>
      <c r="G55" s="357">
        <v>35774</v>
      </c>
      <c r="H55" s="354">
        <f>MAX($G$8:G55)</f>
        <v>35774</v>
      </c>
      <c r="I55" s="352">
        <v>1789</v>
      </c>
      <c r="J55" s="352">
        <v>33985</v>
      </c>
      <c r="K55" s="352"/>
      <c r="L55" s="355">
        <v>31</v>
      </c>
      <c r="M55" s="356"/>
    </row>
    <row r="56" spans="1:13" ht="15" thickBot="1" x14ac:dyDescent="0.35">
      <c r="A56" s="360"/>
      <c r="B56" s="361"/>
      <c r="C56" s="362"/>
      <c r="D56" s="357">
        <v>49</v>
      </c>
      <c r="E56" s="353" t="s">
        <v>1504</v>
      </c>
      <c r="F56" s="353">
        <v>42848</v>
      </c>
      <c r="G56" s="357">
        <v>35805</v>
      </c>
      <c r="H56" s="354">
        <f>MAX($G$8:G56)</f>
        <v>35805</v>
      </c>
      <c r="I56" s="352">
        <v>1790</v>
      </c>
      <c r="J56" s="352">
        <v>34015</v>
      </c>
      <c r="K56" s="352"/>
      <c r="L56" s="355">
        <v>30</v>
      </c>
      <c r="M56" s="356"/>
    </row>
    <row r="57" spans="1:13" ht="15" thickBot="1" x14ac:dyDescent="0.35">
      <c r="A57" s="360"/>
      <c r="B57" s="361"/>
      <c r="C57" s="362"/>
      <c r="D57" s="357">
        <v>50</v>
      </c>
      <c r="E57" s="353" t="s">
        <v>1499</v>
      </c>
      <c r="F57" s="353">
        <v>42849</v>
      </c>
      <c r="G57" s="357">
        <v>35835</v>
      </c>
      <c r="H57" s="354">
        <f>MAX($G$8:G57)</f>
        <v>35835</v>
      </c>
      <c r="I57" s="352">
        <v>1792</v>
      </c>
      <c r="J57" s="352">
        <v>34043</v>
      </c>
      <c r="K57" s="352"/>
      <c r="L57" s="355">
        <v>28</v>
      </c>
      <c r="M57" s="356"/>
    </row>
    <row r="58" spans="1:13" ht="15" thickBot="1" x14ac:dyDescent="0.35">
      <c r="A58" s="360"/>
      <c r="B58" s="361"/>
      <c r="C58" s="362"/>
      <c r="D58" s="352"/>
      <c r="E58" s="353" t="s">
        <v>1498</v>
      </c>
      <c r="F58" s="353">
        <v>42850</v>
      </c>
      <c r="G58" s="357">
        <v>35865</v>
      </c>
      <c r="H58" s="354">
        <f>MAX($G$8:G58)</f>
        <v>35865</v>
      </c>
      <c r="I58" s="352">
        <v>1793</v>
      </c>
      <c r="J58" s="352">
        <v>34072</v>
      </c>
      <c r="K58" s="352"/>
      <c r="L58" s="355">
        <v>29</v>
      </c>
      <c r="M58" s="356"/>
    </row>
    <row r="59" spans="1:13" ht="15" thickBot="1" x14ac:dyDescent="0.35">
      <c r="A59" s="360"/>
      <c r="B59" s="361"/>
      <c r="C59" s="362"/>
      <c r="D59" s="352"/>
      <c r="E59" s="353" t="s">
        <v>1500</v>
      </c>
      <c r="F59" s="353">
        <v>42851</v>
      </c>
      <c r="G59" s="357">
        <v>35892</v>
      </c>
      <c r="H59" s="354">
        <f>MAX($G$8:G59)</f>
        <v>35892</v>
      </c>
      <c r="I59" s="352">
        <v>1795</v>
      </c>
      <c r="J59" s="352">
        <v>34097</v>
      </c>
      <c r="K59" s="352"/>
      <c r="L59" s="355">
        <v>25</v>
      </c>
      <c r="M59" s="356"/>
    </row>
    <row r="60" spans="1:13" ht="15" thickBot="1" x14ac:dyDescent="0.35">
      <c r="A60" s="360"/>
      <c r="B60" s="361"/>
      <c r="C60" s="362"/>
      <c r="D60" s="352"/>
      <c r="E60" s="353" t="s">
        <v>1501</v>
      </c>
      <c r="F60" s="353">
        <v>42852</v>
      </c>
      <c r="G60" s="357">
        <v>35918</v>
      </c>
      <c r="H60" s="354">
        <f>MAX($G$8:G60)</f>
        <v>35918</v>
      </c>
      <c r="I60" s="352">
        <v>1796</v>
      </c>
      <c r="J60" s="352">
        <v>34122</v>
      </c>
      <c r="K60" s="352"/>
      <c r="L60" s="355">
        <v>25</v>
      </c>
      <c r="M60" s="356"/>
    </row>
    <row r="61" spans="1:13" ht="15" thickBot="1" x14ac:dyDescent="0.35">
      <c r="A61" s="360"/>
      <c r="B61" s="361"/>
      <c r="C61" s="362"/>
      <c r="D61" s="352"/>
      <c r="E61" s="353" t="s">
        <v>1502</v>
      </c>
      <c r="F61" s="353">
        <v>42853</v>
      </c>
      <c r="G61" s="357">
        <v>35943</v>
      </c>
      <c r="H61" s="354">
        <f>MAX($G$8:G61)</f>
        <v>35943</v>
      </c>
      <c r="I61" s="352">
        <v>1797</v>
      </c>
      <c r="J61" s="352">
        <v>34146</v>
      </c>
      <c r="K61" s="352"/>
      <c r="L61" s="355">
        <v>24</v>
      </c>
      <c r="M61" s="356"/>
    </row>
    <row r="62" spans="1:13" ht="15" thickBot="1" x14ac:dyDescent="0.35">
      <c r="A62" s="363"/>
      <c r="B62" s="361"/>
      <c r="C62" s="362"/>
      <c r="D62" s="352"/>
      <c r="E62" s="353" t="s">
        <v>1503</v>
      </c>
      <c r="F62" s="353">
        <v>42854</v>
      </c>
      <c r="G62" s="357">
        <v>35966</v>
      </c>
      <c r="H62" s="354">
        <f>MAX($G$8:G62)</f>
        <v>35966</v>
      </c>
      <c r="I62" s="352">
        <f t="shared" ref="I62:I93" si="0">G62/100*5</f>
        <v>1798.3000000000002</v>
      </c>
      <c r="J62" s="352">
        <f t="shared" ref="J62:J93" si="1">ROUNDUP(G62-I62,0)</f>
        <v>34168</v>
      </c>
      <c r="K62" s="352"/>
      <c r="L62" s="355">
        <v>23</v>
      </c>
      <c r="M62" s="356"/>
    </row>
    <row r="63" spans="1:13" ht="15" thickBot="1" x14ac:dyDescent="0.35">
      <c r="A63" s="360"/>
      <c r="B63" s="361"/>
      <c r="C63" s="362"/>
      <c r="D63" s="352"/>
      <c r="E63" s="353" t="s">
        <v>1504</v>
      </c>
      <c r="F63" s="353">
        <v>42855</v>
      </c>
      <c r="G63" s="357">
        <f>ROUNDUP(J62+1820,0)</f>
        <v>35988</v>
      </c>
      <c r="H63" s="354">
        <f>MAX($G$8:G63)</f>
        <v>35988</v>
      </c>
      <c r="I63" s="352">
        <f t="shared" si="0"/>
        <v>1799.4</v>
      </c>
      <c r="J63" s="352">
        <f t="shared" si="1"/>
        <v>34189</v>
      </c>
      <c r="K63" s="352"/>
      <c r="L63" s="355">
        <f t="shared" ref="L63:L94" si="2">G63-G62</f>
        <v>22</v>
      </c>
      <c r="M63" s="356"/>
    </row>
    <row r="64" spans="1:13" ht="15" thickBot="1" x14ac:dyDescent="0.35">
      <c r="A64" s="360"/>
      <c r="B64" s="361"/>
      <c r="C64" s="362"/>
      <c r="D64" s="352"/>
      <c r="E64" s="353" t="s">
        <v>1499</v>
      </c>
      <c r="F64" s="353">
        <v>42856</v>
      </c>
      <c r="G64" s="358">
        <f>ROUNDUP(J63+1660,0)</f>
        <v>35849</v>
      </c>
      <c r="H64" s="354">
        <f>MAX($G$8:G64)</f>
        <v>35988</v>
      </c>
      <c r="I64" s="352">
        <f t="shared" si="0"/>
        <v>1792.45</v>
      </c>
      <c r="J64" s="352">
        <f t="shared" si="1"/>
        <v>34057</v>
      </c>
      <c r="K64" s="352"/>
      <c r="L64" s="355">
        <f t="shared" si="2"/>
        <v>-139</v>
      </c>
      <c r="M64" s="356">
        <v>1660</v>
      </c>
    </row>
    <row r="65" spans="1:13" ht="15" thickBot="1" x14ac:dyDescent="0.35">
      <c r="A65" s="360"/>
      <c r="B65" s="361"/>
      <c r="C65" s="362"/>
      <c r="D65" s="352"/>
      <c r="E65" s="353" t="s">
        <v>1498</v>
      </c>
      <c r="F65" s="353">
        <v>42857</v>
      </c>
      <c r="G65" s="359">
        <f t="shared" ref="G65:G127" si="3">ROUNDUP(J64+1820,0)</f>
        <v>35877</v>
      </c>
      <c r="H65" s="354">
        <f>MAX($G$8:G65)</f>
        <v>35988</v>
      </c>
      <c r="I65" s="352">
        <f t="shared" si="0"/>
        <v>1793.85</v>
      </c>
      <c r="J65" s="352">
        <f t="shared" si="1"/>
        <v>34084</v>
      </c>
      <c r="K65" s="352"/>
      <c r="L65" s="355">
        <f t="shared" si="2"/>
        <v>28</v>
      </c>
      <c r="M65" s="356"/>
    </row>
    <row r="66" spans="1:13" ht="15" thickBot="1" x14ac:dyDescent="0.35">
      <c r="A66" s="360"/>
      <c r="B66" s="361"/>
      <c r="C66" s="362"/>
      <c r="D66" s="352"/>
      <c r="E66" s="353" t="s">
        <v>1500</v>
      </c>
      <c r="F66" s="353">
        <v>42858</v>
      </c>
      <c r="G66" s="359">
        <f t="shared" si="3"/>
        <v>35904</v>
      </c>
      <c r="H66" s="354">
        <f>MAX($G$8:G66)</f>
        <v>35988</v>
      </c>
      <c r="I66" s="352">
        <f t="shared" si="0"/>
        <v>1795.2</v>
      </c>
      <c r="J66" s="352">
        <f t="shared" si="1"/>
        <v>34109</v>
      </c>
      <c r="K66" s="352"/>
      <c r="L66" s="355">
        <f t="shared" si="2"/>
        <v>27</v>
      </c>
      <c r="M66" s="356"/>
    </row>
    <row r="67" spans="1:13" ht="15" thickBot="1" x14ac:dyDescent="0.35">
      <c r="A67" s="360"/>
      <c r="B67" s="361"/>
      <c r="C67" s="362"/>
      <c r="D67" s="352"/>
      <c r="E67" s="353" t="s">
        <v>1501</v>
      </c>
      <c r="F67" s="353">
        <v>42859</v>
      </c>
      <c r="G67" s="359">
        <f t="shared" si="3"/>
        <v>35929</v>
      </c>
      <c r="H67" s="354">
        <f>MAX($G$8:G67)</f>
        <v>35988</v>
      </c>
      <c r="I67" s="352">
        <f t="shared" si="0"/>
        <v>1796.45</v>
      </c>
      <c r="J67" s="352">
        <f t="shared" si="1"/>
        <v>34133</v>
      </c>
      <c r="K67" s="352"/>
      <c r="L67" s="355">
        <f t="shared" si="2"/>
        <v>25</v>
      </c>
      <c r="M67" s="356"/>
    </row>
    <row r="68" spans="1:13" ht="15" thickBot="1" x14ac:dyDescent="0.35">
      <c r="A68" s="360"/>
      <c r="B68" s="361"/>
      <c r="C68" s="362"/>
      <c r="D68" s="352"/>
      <c r="E68" s="353" t="s">
        <v>1502</v>
      </c>
      <c r="F68" s="353">
        <v>42860</v>
      </c>
      <c r="G68" s="359">
        <f t="shared" si="3"/>
        <v>35953</v>
      </c>
      <c r="H68" s="354">
        <f>MAX($G$8:G68)</f>
        <v>35988</v>
      </c>
      <c r="I68" s="352">
        <f t="shared" si="0"/>
        <v>1797.6499999999999</v>
      </c>
      <c r="J68" s="352">
        <f t="shared" si="1"/>
        <v>34156</v>
      </c>
      <c r="K68" s="352"/>
      <c r="L68" s="355">
        <f t="shared" si="2"/>
        <v>24</v>
      </c>
      <c r="M68" s="356"/>
    </row>
    <row r="69" spans="1:13" ht="15" thickBot="1" x14ac:dyDescent="0.35">
      <c r="A69" s="360"/>
      <c r="B69" s="361"/>
      <c r="C69" s="362"/>
      <c r="D69" s="352"/>
      <c r="E69" s="353" t="s">
        <v>1503</v>
      </c>
      <c r="F69" s="353">
        <v>42861</v>
      </c>
      <c r="G69" s="359">
        <f t="shared" si="3"/>
        <v>35976</v>
      </c>
      <c r="H69" s="354">
        <f>MAX($G$8:G69)</f>
        <v>35988</v>
      </c>
      <c r="I69" s="352">
        <f t="shared" si="0"/>
        <v>1798.8</v>
      </c>
      <c r="J69" s="352">
        <f t="shared" si="1"/>
        <v>34178</v>
      </c>
      <c r="K69" s="352"/>
      <c r="L69" s="355">
        <f t="shared" si="2"/>
        <v>23</v>
      </c>
      <c r="M69" s="356"/>
    </row>
    <row r="70" spans="1:13" ht="15" thickBot="1" x14ac:dyDescent="0.35">
      <c r="A70" s="360"/>
      <c r="B70" s="361"/>
      <c r="C70" s="362"/>
      <c r="D70" s="352"/>
      <c r="E70" s="353" t="s">
        <v>1504</v>
      </c>
      <c r="F70" s="353">
        <v>42862</v>
      </c>
      <c r="G70" s="357">
        <f t="shared" si="3"/>
        <v>35998</v>
      </c>
      <c r="H70" s="354">
        <f>MAX($G$8:G70)</f>
        <v>35998</v>
      </c>
      <c r="I70" s="352">
        <f t="shared" si="0"/>
        <v>1799.9</v>
      </c>
      <c r="J70" s="352">
        <f t="shared" si="1"/>
        <v>34199</v>
      </c>
      <c r="K70" s="352"/>
      <c r="L70" s="355">
        <f t="shared" si="2"/>
        <v>22</v>
      </c>
      <c r="M70" s="356"/>
    </row>
    <row r="71" spans="1:13" ht="15" thickBot="1" x14ac:dyDescent="0.35">
      <c r="A71" s="360"/>
      <c r="B71" s="361"/>
      <c r="C71" s="362"/>
      <c r="D71" s="352"/>
      <c r="E71" s="353" t="s">
        <v>1499</v>
      </c>
      <c r="F71" s="353">
        <v>42863</v>
      </c>
      <c r="G71" s="357">
        <f t="shared" si="3"/>
        <v>36019</v>
      </c>
      <c r="H71" s="354">
        <f>MAX($G$8:G71)</f>
        <v>36019</v>
      </c>
      <c r="I71" s="352">
        <f t="shared" si="0"/>
        <v>1800.95</v>
      </c>
      <c r="J71" s="352">
        <f t="shared" si="1"/>
        <v>34219</v>
      </c>
      <c r="K71" s="352"/>
      <c r="L71" s="355">
        <f t="shared" si="2"/>
        <v>21</v>
      </c>
      <c r="M71" s="356"/>
    </row>
    <row r="72" spans="1:13" ht="15" thickBot="1" x14ac:dyDescent="0.35">
      <c r="A72" s="360"/>
      <c r="B72" s="361"/>
      <c r="C72" s="362"/>
      <c r="D72" s="352"/>
      <c r="E72" s="353" t="s">
        <v>1498</v>
      </c>
      <c r="F72" s="353">
        <v>42864</v>
      </c>
      <c r="G72" s="357">
        <f t="shared" si="3"/>
        <v>36039</v>
      </c>
      <c r="H72" s="354">
        <f>MAX($G$8:G72)</f>
        <v>36039</v>
      </c>
      <c r="I72" s="352">
        <f t="shared" si="0"/>
        <v>1801.9499999999998</v>
      </c>
      <c r="J72" s="352">
        <f t="shared" si="1"/>
        <v>34238</v>
      </c>
      <c r="K72" s="352"/>
      <c r="L72" s="355">
        <f t="shared" si="2"/>
        <v>20</v>
      </c>
      <c r="M72" s="356"/>
    </row>
    <row r="73" spans="1:13" ht="15" thickBot="1" x14ac:dyDescent="0.35">
      <c r="A73" s="360"/>
      <c r="B73" s="361"/>
      <c r="C73" s="362"/>
      <c r="D73" s="352"/>
      <c r="E73" s="353" t="s">
        <v>1500</v>
      </c>
      <c r="F73" s="353">
        <v>42865</v>
      </c>
      <c r="G73" s="357">
        <f t="shared" si="3"/>
        <v>36058</v>
      </c>
      <c r="H73" s="354">
        <f>MAX($G$8:G73)</f>
        <v>36058</v>
      </c>
      <c r="I73" s="352">
        <f t="shared" si="0"/>
        <v>1802.8999999999999</v>
      </c>
      <c r="J73" s="352">
        <f t="shared" si="1"/>
        <v>34256</v>
      </c>
      <c r="K73" s="352"/>
      <c r="L73" s="355">
        <f t="shared" si="2"/>
        <v>19</v>
      </c>
      <c r="M73" s="356"/>
    </row>
    <row r="74" spans="1:13" ht="15" thickBot="1" x14ac:dyDescent="0.35">
      <c r="A74" s="360"/>
      <c r="B74" s="361"/>
      <c r="C74" s="362"/>
      <c r="D74" s="352"/>
      <c r="E74" s="353" t="s">
        <v>1501</v>
      </c>
      <c r="F74" s="353">
        <v>42866</v>
      </c>
      <c r="G74" s="357">
        <f t="shared" si="3"/>
        <v>36076</v>
      </c>
      <c r="H74" s="354">
        <f>MAX($G$8:G74)</f>
        <v>36076</v>
      </c>
      <c r="I74" s="352">
        <f t="shared" si="0"/>
        <v>1803.8</v>
      </c>
      <c r="J74" s="352">
        <f t="shared" si="1"/>
        <v>34273</v>
      </c>
      <c r="K74" s="352"/>
      <c r="L74" s="355">
        <f t="shared" si="2"/>
        <v>18</v>
      </c>
      <c r="M74" s="356"/>
    </row>
    <row r="75" spans="1:13" ht="15" thickBot="1" x14ac:dyDescent="0.35">
      <c r="A75" s="360"/>
      <c r="B75" s="361"/>
      <c r="C75" s="362"/>
      <c r="D75" s="352"/>
      <c r="E75" s="353" t="s">
        <v>1502</v>
      </c>
      <c r="F75" s="353">
        <v>42867</v>
      </c>
      <c r="G75" s="357">
        <f t="shared" si="3"/>
        <v>36093</v>
      </c>
      <c r="H75" s="354">
        <f>MAX($G$8:G75)</f>
        <v>36093</v>
      </c>
      <c r="I75" s="352">
        <f t="shared" si="0"/>
        <v>1804.65</v>
      </c>
      <c r="J75" s="352">
        <f t="shared" si="1"/>
        <v>34289</v>
      </c>
      <c r="K75" s="352"/>
      <c r="L75" s="355">
        <f t="shared" si="2"/>
        <v>17</v>
      </c>
      <c r="M75" s="356"/>
    </row>
    <row r="76" spans="1:13" ht="15" thickBot="1" x14ac:dyDescent="0.35">
      <c r="A76" s="360"/>
      <c r="B76" s="361"/>
      <c r="C76" s="362"/>
      <c r="D76" s="352"/>
      <c r="E76" s="353" t="s">
        <v>1503</v>
      </c>
      <c r="F76" s="353">
        <v>42868</v>
      </c>
      <c r="G76" s="357">
        <f t="shared" si="3"/>
        <v>36109</v>
      </c>
      <c r="H76" s="354">
        <f>MAX($G$8:G76)</f>
        <v>36109</v>
      </c>
      <c r="I76" s="352">
        <f t="shared" si="0"/>
        <v>1805.4499999999998</v>
      </c>
      <c r="J76" s="352">
        <f t="shared" si="1"/>
        <v>34304</v>
      </c>
      <c r="K76" s="352"/>
      <c r="L76" s="355">
        <f t="shared" si="2"/>
        <v>16</v>
      </c>
      <c r="M76" s="356"/>
    </row>
    <row r="77" spans="1:13" ht="15" thickBot="1" x14ac:dyDescent="0.35">
      <c r="A77" s="360"/>
      <c r="B77" s="361"/>
      <c r="C77" s="362"/>
      <c r="D77" s="352"/>
      <c r="E77" s="353" t="s">
        <v>1504</v>
      </c>
      <c r="F77" s="353">
        <v>42869</v>
      </c>
      <c r="G77" s="357">
        <f t="shared" si="3"/>
        <v>36124</v>
      </c>
      <c r="H77" s="354">
        <f>MAX($G$8:G77)</f>
        <v>36124</v>
      </c>
      <c r="I77" s="352">
        <f t="shared" si="0"/>
        <v>1806.2</v>
      </c>
      <c r="J77" s="352">
        <f t="shared" si="1"/>
        <v>34318</v>
      </c>
      <c r="K77" s="352"/>
      <c r="L77" s="355">
        <f t="shared" si="2"/>
        <v>15</v>
      </c>
      <c r="M77" s="356"/>
    </row>
    <row r="78" spans="1:13" ht="15" thickBot="1" x14ac:dyDescent="0.35">
      <c r="A78" s="360"/>
      <c r="B78" s="361"/>
      <c r="C78" s="362"/>
      <c r="D78" s="352"/>
      <c r="E78" s="353" t="s">
        <v>1499</v>
      </c>
      <c r="F78" s="353">
        <v>42870</v>
      </c>
      <c r="G78" s="357">
        <f t="shared" si="3"/>
        <v>36138</v>
      </c>
      <c r="H78" s="354">
        <f>MAX($G$8:G78)</f>
        <v>36138</v>
      </c>
      <c r="I78" s="352">
        <f t="shared" si="0"/>
        <v>1806.9</v>
      </c>
      <c r="J78" s="352">
        <f t="shared" si="1"/>
        <v>34332</v>
      </c>
      <c r="K78" s="352"/>
      <c r="L78" s="355">
        <f t="shared" si="2"/>
        <v>14</v>
      </c>
      <c r="M78" s="356"/>
    </row>
    <row r="79" spans="1:13" ht="15" thickBot="1" x14ac:dyDescent="0.35">
      <c r="A79" s="360"/>
      <c r="B79" s="361"/>
      <c r="C79" s="362"/>
      <c r="D79" s="352"/>
      <c r="E79" s="353" t="s">
        <v>1498</v>
      </c>
      <c r="F79" s="353">
        <v>42871</v>
      </c>
      <c r="G79" s="357">
        <f t="shared" si="3"/>
        <v>36152</v>
      </c>
      <c r="H79" s="354">
        <f>MAX($G$8:G79)</f>
        <v>36152</v>
      </c>
      <c r="I79" s="352">
        <f t="shared" si="0"/>
        <v>1807.6</v>
      </c>
      <c r="J79" s="352">
        <f t="shared" si="1"/>
        <v>34345</v>
      </c>
      <c r="K79" s="352"/>
      <c r="L79" s="355">
        <f t="shared" si="2"/>
        <v>14</v>
      </c>
      <c r="M79" s="356"/>
    </row>
    <row r="80" spans="1:13" ht="15" thickBot="1" x14ac:dyDescent="0.35">
      <c r="A80" s="360"/>
      <c r="B80" s="361"/>
      <c r="C80" s="362"/>
      <c r="D80" s="352"/>
      <c r="E80" s="353" t="s">
        <v>1500</v>
      </c>
      <c r="F80" s="353">
        <v>42872</v>
      </c>
      <c r="G80" s="357">
        <f t="shared" si="3"/>
        <v>36165</v>
      </c>
      <c r="H80" s="354">
        <f>MAX($G$8:G80)</f>
        <v>36165</v>
      </c>
      <c r="I80" s="352">
        <f t="shared" si="0"/>
        <v>1808.25</v>
      </c>
      <c r="J80" s="352">
        <f t="shared" si="1"/>
        <v>34357</v>
      </c>
      <c r="K80" s="352"/>
      <c r="L80" s="355">
        <f t="shared" si="2"/>
        <v>13</v>
      </c>
      <c r="M80" s="356"/>
    </row>
    <row r="81" spans="1:13" ht="15" thickBot="1" x14ac:dyDescent="0.35">
      <c r="A81" s="360"/>
      <c r="B81" s="361"/>
      <c r="C81" s="362"/>
      <c r="D81" s="352"/>
      <c r="E81" s="353" t="s">
        <v>1501</v>
      </c>
      <c r="F81" s="353">
        <v>42873</v>
      </c>
      <c r="G81" s="357">
        <f t="shared" si="3"/>
        <v>36177</v>
      </c>
      <c r="H81" s="354">
        <f>MAX($G$8:G81)</f>
        <v>36177</v>
      </c>
      <c r="I81" s="352">
        <f t="shared" si="0"/>
        <v>1808.85</v>
      </c>
      <c r="J81" s="352">
        <f t="shared" si="1"/>
        <v>34369</v>
      </c>
      <c r="K81" s="352"/>
      <c r="L81" s="355">
        <f t="shared" si="2"/>
        <v>12</v>
      </c>
      <c r="M81" s="356"/>
    </row>
    <row r="82" spans="1:13" ht="15" thickBot="1" x14ac:dyDescent="0.35">
      <c r="A82" s="360"/>
      <c r="B82" s="361"/>
      <c r="C82" s="362">
        <v>18</v>
      </c>
      <c r="D82" s="352"/>
      <c r="E82" s="353" t="s">
        <v>1502</v>
      </c>
      <c r="F82" s="353">
        <v>42874</v>
      </c>
      <c r="G82" s="357">
        <f t="shared" si="3"/>
        <v>36189</v>
      </c>
      <c r="H82" s="354">
        <f>MAX($G$8:G82)</f>
        <v>36189</v>
      </c>
      <c r="I82" s="352">
        <f t="shared" si="0"/>
        <v>1809.4499999999998</v>
      </c>
      <c r="J82" s="352">
        <f t="shared" si="1"/>
        <v>34380</v>
      </c>
      <c r="K82" s="352"/>
      <c r="L82" s="355">
        <f t="shared" si="2"/>
        <v>12</v>
      </c>
      <c r="M82" s="356"/>
    </row>
    <row r="83" spans="1:13" ht="15" thickBot="1" x14ac:dyDescent="0.35">
      <c r="A83" s="360"/>
      <c r="B83" s="361"/>
      <c r="C83" s="362"/>
      <c r="D83" s="352"/>
      <c r="E83" s="353" t="s">
        <v>1503</v>
      </c>
      <c r="F83" s="353">
        <v>42875</v>
      </c>
      <c r="G83" s="358">
        <f>ROUNDUP(J82+1566,0)</f>
        <v>35946</v>
      </c>
      <c r="H83" s="354">
        <f>MAX($G$8:G83)</f>
        <v>36189</v>
      </c>
      <c r="I83" s="352">
        <f t="shared" si="0"/>
        <v>1797.3</v>
      </c>
      <c r="J83" s="352">
        <f t="shared" si="1"/>
        <v>34149</v>
      </c>
      <c r="K83" s="352"/>
      <c r="L83" s="355">
        <f t="shared" si="2"/>
        <v>-243</v>
      </c>
      <c r="M83" s="356">
        <v>1566</v>
      </c>
    </row>
    <row r="84" spans="1:13" ht="15" thickBot="1" x14ac:dyDescent="0.35">
      <c r="A84" s="360"/>
      <c r="B84" s="361"/>
      <c r="C84" s="362"/>
      <c r="D84" s="352"/>
      <c r="E84" s="353" t="s">
        <v>1504</v>
      </c>
      <c r="F84" s="353">
        <v>42876</v>
      </c>
      <c r="G84" s="359">
        <f t="shared" si="3"/>
        <v>35969</v>
      </c>
      <c r="H84" s="354">
        <f>MAX($G$8:G84)</f>
        <v>36189</v>
      </c>
      <c r="I84" s="352">
        <f t="shared" si="0"/>
        <v>1798.45</v>
      </c>
      <c r="J84" s="352">
        <f t="shared" si="1"/>
        <v>34171</v>
      </c>
      <c r="K84" s="352"/>
      <c r="L84" s="355">
        <f t="shared" si="2"/>
        <v>23</v>
      </c>
      <c r="M84" s="356"/>
    </row>
    <row r="85" spans="1:13" ht="15" thickBot="1" x14ac:dyDescent="0.35">
      <c r="A85" s="360"/>
      <c r="B85" s="361"/>
      <c r="C85" s="362"/>
      <c r="D85" s="352"/>
      <c r="E85" s="353" t="s">
        <v>1499</v>
      </c>
      <c r="F85" s="353">
        <v>42877</v>
      </c>
      <c r="G85" s="359">
        <f t="shared" si="3"/>
        <v>35991</v>
      </c>
      <c r="H85" s="354">
        <f>MAX($G$8:G85)</f>
        <v>36189</v>
      </c>
      <c r="I85" s="352">
        <f t="shared" si="0"/>
        <v>1799.5500000000002</v>
      </c>
      <c r="J85" s="352">
        <f t="shared" si="1"/>
        <v>34192</v>
      </c>
      <c r="K85" s="352"/>
      <c r="L85" s="355">
        <f t="shared" si="2"/>
        <v>22</v>
      </c>
      <c r="M85" s="356"/>
    </row>
    <row r="86" spans="1:13" ht="15" thickBot="1" x14ac:dyDescent="0.35">
      <c r="A86" s="360"/>
      <c r="B86" s="364"/>
      <c r="C86" s="362"/>
      <c r="D86" s="352"/>
      <c r="E86" s="353" t="s">
        <v>1498</v>
      </c>
      <c r="F86" s="353">
        <v>42878</v>
      </c>
      <c r="G86" s="359">
        <f t="shared" si="3"/>
        <v>36012</v>
      </c>
      <c r="H86" s="354">
        <f>MAX($G$8:G86)</f>
        <v>36189</v>
      </c>
      <c r="I86" s="352">
        <f t="shared" si="0"/>
        <v>1800.6</v>
      </c>
      <c r="J86" s="352">
        <f t="shared" si="1"/>
        <v>34212</v>
      </c>
      <c r="K86" s="352"/>
      <c r="L86" s="355">
        <f t="shared" si="2"/>
        <v>21</v>
      </c>
      <c r="M86" s="356"/>
    </row>
    <row r="87" spans="1:13" ht="15" thickBot="1" x14ac:dyDescent="0.35">
      <c r="A87" s="360"/>
      <c r="B87" s="361"/>
      <c r="C87" s="362"/>
      <c r="D87" s="352"/>
      <c r="E87" s="353" t="s">
        <v>1500</v>
      </c>
      <c r="F87" s="353">
        <v>42879</v>
      </c>
      <c r="G87" s="359">
        <f t="shared" si="3"/>
        <v>36032</v>
      </c>
      <c r="H87" s="354">
        <f>MAX($G$8:G87)</f>
        <v>36189</v>
      </c>
      <c r="I87" s="352">
        <f t="shared" si="0"/>
        <v>1801.6</v>
      </c>
      <c r="J87" s="352">
        <f t="shared" si="1"/>
        <v>34231</v>
      </c>
      <c r="K87" s="352"/>
      <c r="L87" s="355">
        <f t="shared" si="2"/>
        <v>20</v>
      </c>
      <c r="M87" s="356"/>
    </row>
    <row r="88" spans="1:13" ht="15" thickBot="1" x14ac:dyDescent="0.35">
      <c r="A88" s="360"/>
      <c r="B88" s="361"/>
      <c r="C88" s="362"/>
      <c r="D88" s="352"/>
      <c r="E88" s="353" t="s">
        <v>1501</v>
      </c>
      <c r="F88" s="353">
        <v>42880</v>
      </c>
      <c r="G88" s="359">
        <f t="shared" si="3"/>
        <v>36051</v>
      </c>
      <c r="H88" s="354">
        <f>MAX($G$8:G88)</f>
        <v>36189</v>
      </c>
      <c r="I88" s="352">
        <f t="shared" si="0"/>
        <v>1802.55</v>
      </c>
      <c r="J88" s="352">
        <f t="shared" si="1"/>
        <v>34249</v>
      </c>
      <c r="K88" s="352"/>
      <c r="L88" s="355">
        <f t="shared" si="2"/>
        <v>19</v>
      </c>
      <c r="M88" s="356"/>
    </row>
    <row r="89" spans="1:13" ht="15" thickBot="1" x14ac:dyDescent="0.35">
      <c r="A89" s="360"/>
      <c r="B89" s="361"/>
      <c r="C89" s="362"/>
      <c r="D89" s="352"/>
      <c r="E89" s="353" t="s">
        <v>1502</v>
      </c>
      <c r="F89" s="353">
        <v>42881</v>
      </c>
      <c r="G89" s="359">
        <f t="shared" si="3"/>
        <v>36069</v>
      </c>
      <c r="H89" s="354">
        <f>MAX($G$8:G89)</f>
        <v>36189</v>
      </c>
      <c r="I89" s="352">
        <f t="shared" si="0"/>
        <v>1803.45</v>
      </c>
      <c r="J89" s="352">
        <f t="shared" si="1"/>
        <v>34266</v>
      </c>
      <c r="K89" s="352"/>
      <c r="L89" s="355">
        <f t="shared" si="2"/>
        <v>18</v>
      </c>
      <c r="M89" s="356"/>
    </row>
    <row r="90" spans="1:13" ht="15" thickBot="1" x14ac:dyDescent="0.35">
      <c r="A90" s="360"/>
      <c r="B90" s="361"/>
      <c r="C90" s="362"/>
      <c r="D90" s="352"/>
      <c r="E90" s="353" t="s">
        <v>1503</v>
      </c>
      <c r="F90" s="353">
        <v>42882</v>
      </c>
      <c r="G90" s="359">
        <f t="shared" si="3"/>
        <v>36086</v>
      </c>
      <c r="H90" s="354">
        <f>MAX($G$8:G90)</f>
        <v>36189</v>
      </c>
      <c r="I90" s="352">
        <f t="shared" si="0"/>
        <v>1804.3000000000002</v>
      </c>
      <c r="J90" s="352">
        <f t="shared" si="1"/>
        <v>34282</v>
      </c>
      <c r="K90" s="352"/>
      <c r="L90" s="355">
        <f t="shared" si="2"/>
        <v>17</v>
      </c>
      <c r="M90" s="356"/>
    </row>
    <row r="91" spans="1:13" ht="15" thickBot="1" x14ac:dyDescent="0.35">
      <c r="A91" s="360"/>
      <c r="B91" s="361"/>
      <c r="C91" s="362"/>
      <c r="D91" s="352"/>
      <c r="E91" s="353" t="s">
        <v>1504</v>
      </c>
      <c r="F91" s="353">
        <v>42883</v>
      </c>
      <c r="G91" s="359">
        <f t="shared" si="3"/>
        <v>36102</v>
      </c>
      <c r="H91" s="354">
        <f>MAX($G$8:G91)</f>
        <v>36189</v>
      </c>
      <c r="I91" s="352">
        <f t="shared" si="0"/>
        <v>1805.1</v>
      </c>
      <c r="J91" s="352">
        <f t="shared" si="1"/>
        <v>34297</v>
      </c>
      <c r="K91" s="352"/>
      <c r="L91" s="355">
        <f t="shared" si="2"/>
        <v>16</v>
      </c>
      <c r="M91" s="356"/>
    </row>
    <row r="92" spans="1:13" ht="15" thickBot="1" x14ac:dyDescent="0.35">
      <c r="A92" s="360"/>
      <c r="B92" s="361"/>
      <c r="C92" s="362"/>
      <c r="D92" s="352"/>
      <c r="E92" s="353" t="s">
        <v>1499</v>
      </c>
      <c r="F92" s="353">
        <v>42884</v>
      </c>
      <c r="G92" s="359">
        <f t="shared" si="3"/>
        <v>36117</v>
      </c>
      <c r="H92" s="354">
        <f>MAX($G$8:G92)</f>
        <v>36189</v>
      </c>
      <c r="I92" s="352">
        <f t="shared" si="0"/>
        <v>1805.8500000000001</v>
      </c>
      <c r="J92" s="352">
        <f t="shared" si="1"/>
        <v>34312</v>
      </c>
      <c r="K92" s="352"/>
      <c r="L92" s="355">
        <f t="shared" si="2"/>
        <v>15</v>
      </c>
      <c r="M92" s="356"/>
    </row>
    <row r="93" spans="1:13" ht="15" thickBot="1" x14ac:dyDescent="0.35">
      <c r="A93" s="360"/>
      <c r="B93" s="361"/>
      <c r="C93" s="362"/>
      <c r="D93" s="352"/>
      <c r="E93" s="353" t="s">
        <v>1498</v>
      </c>
      <c r="F93" s="353">
        <v>42885</v>
      </c>
      <c r="G93" s="359">
        <f t="shared" si="3"/>
        <v>36132</v>
      </c>
      <c r="H93" s="354">
        <f>MAX($G$8:G93)</f>
        <v>36189</v>
      </c>
      <c r="I93" s="352">
        <f t="shared" si="0"/>
        <v>1806.6</v>
      </c>
      <c r="J93" s="352">
        <f t="shared" si="1"/>
        <v>34326</v>
      </c>
      <c r="K93" s="352"/>
      <c r="L93" s="355">
        <f t="shared" si="2"/>
        <v>15</v>
      </c>
      <c r="M93" s="356"/>
    </row>
    <row r="94" spans="1:13" ht="15" thickBot="1" x14ac:dyDescent="0.35">
      <c r="A94" s="360"/>
      <c r="B94" s="361"/>
      <c r="C94" s="362"/>
      <c r="D94" s="352"/>
      <c r="E94" s="353" t="s">
        <v>1500</v>
      </c>
      <c r="F94" s="353">
        <v>42886</v>
      </c>
      <c r="G94" s="359">
        <f t="shared" si="3"/>
        <v>36146</v>
      </c>
      <c r="H94" s="354">
        <f>MAX($G$8:G94)</f>
        <v>36189</v>
      </c>
      <c r="I94" s="352">
        <f t="shared" ref="I94:I125" si="4">G94/100*5</f>
        <v>1807.3</v>
      </c>
      <c r="J94" s="352">
        <f t="shared" ref="J94:J125" si="5">ROUNDUP(G94-I94,0)</f>
        <v>34339</v>
      </c>
      <c r="K94" s="352"/>
      <c r="L94" s="355">
        <f t="shared" si="2"/>
        <v>14</v>
      </c>
      <c r="M94" s="356"/>
    </row>
    <row r="95" spans="1:13" ht="15" thickBot="1" x14ac:dyDescent="0.35">
      <c r="A95" s="360"/>
      <c r="B95" s="361"/>
      <c r="C95" s="362"/>
      <c r="D95" s="352"/>
      <c r="E95" s="353" t="s">
        <v>1501</v>
      </c>
      <c r="F95" s="353">
        <v>42887</v>
      </c>
      <c r="G95" s="359">
        <f t="shared" si="3"/>
        <v>36159</v>
      </c>
      <c r="H95" s="354">
        <f>MAX($G$8:G95)</f>
        <v>36189</v>
      </c>
      <c r="I95" s="352">
        <f t="shared" si="4"/>
        <v>1807.9499999999998</v>
      </c>
      <c r="J95" s="352">
        <f t="shared" si="5"/>
        <v>34352</v>
      </c>
      <c r="K95" s="352"/>
      <c r="L95" s="355">
        <f t="shared" ref="L95:L126" si="6">G95-G94</f>
        <v>13</v>
      </c>
      <c r="M95" s="356"/>
    </row>
    <row r="96" spans="1:13" ht="15" thickBot="1" x14ac:dyDescent="0.35">
      <c r="A96" s="360"/>
      <c r="B96" s="361"/>
      <c r="C96" s="362"/>
      <c r="D96" s="352"/>
      <c r="E96" s="353" t="s">
        <v>1502</v>
      </c>
      <c r="F96" s="353">
        <v>42888</v>
      </c>
      <c r="G96" s="359">
        <f t="shared" si="3"/>
        <v>36172</v>
      </c>
      <c r="H96" s="354">
        <f>MAX($G$8:G96)</f>
        <v>36189</v>
      </c>
      <c r="I96" s="352">
        <f t="shared" si="4"/>
        <v>1808.6000000000001</v>
      </c>
      <c r="J96" s="352">
        <f t="shared" si="5"/>
        <v>34364</v>
      </c>
      <c r="K96" s="352"/>
      <c r="L96" s="355">
        <f t="shared" si="6"/>
        <v>13</v>
      </c>
      <c r="M96" s="356"/>
    </row>
    <row r="97" spans="1:13" ht="15" thickBot="1" x14ac:dyDescent="0.35">
      <c r="A97" s="360"/>
      <c r="B97" s="361"/>
      <c r="C97" s="362"/>
      <c r="D97" s="352"/>
      <c r="E97" s="353" t="s">
        <v>1503</v>
      </c>
      <c r="F97" s="353">
        <v>42889</v>
      </c>
      <c r="G97" s="359">
        <f t="shared" si="3"/>
        <v>36184</v>
      </c>
      <c r="H97" s="354">
        <f>MAX($G$8:G97)</f>
        <v>36189</v>
      </c>
      <c r="I97" s="352">
        <f t="shared" si="4"/>
        <v>1809.1999999999998</v>
      </c>
      <c r="J97" s="352">
        <f t="shared" si="5"/>
        <v>34375</v>
      </c>
      <c r="K97" s="352"/>
      <c r="L97" s="355">
        <f t="shared" si="6"/>
        <v>12</v>
      </c>
      <c r="M97" s="356"/>
    </row>
    <row r="98" spans="1:13" ht="15" thickBot="1" x14ac:dyDescent="0.35">
      <c r="A98" s="360"/>
      <c r="B98" s="361"/>
      <c r="C98" s="362"/>
      <c r="D98" s="352"/>
      <c r="E98" s="353" t="s">
        <v>1504</v>
      </c>
      <c r="F98" s="353">
        <v>42890</v>
      </c>
      <c r="G98" s="357">
        <f t="shared" si="3"/>
        <v>36195</v>
      </c>
      <c r="H98" s="354">
        <f>MAX($G$8:G98)</f>
        <v>36195</v>
      </c>
      <c r="I98" s="352">
        <f t="shared" si="4"/>
        <v>1809.75</v>
      </c>
      <c r="J98" s="352">
        <f t="shared" si="5"/>
        <v>34386</v>
      </c>
      <c r="K98" s="352"/>
      <c r="L98" s="355">
        <f t="shared" si="6"/>
        <v>11</v>
      </c>
      <c r="M98" s="356"/>
    </row>
    <row r="99" spans="1:13" ht="15" thickBot="1" x14ac:dyDescent="0.35">
      <c r="A99" s="360"/>
      <c r="B99" s="361"/>
      <c r="C99" s="362"/>
      <c r="D99" s="352"/>
      <c r="E99" s="353" t="s">
        <v>1499</v>
      </c>
      <c r="F99" s="353">
        <v>42891</v>
      </c>
      <c r="G99" s="357">
        <f t="shared" si="3"/>
        <v>36206</v>
      </c>
      <c r="H99" s="354">
        <f>MAX($G$8:G99)</f>
        <v>36206</v>
      </c>
      <c r="I99" s="352">
        <f t="shared" si="4"/>
        <v>1810.3</v>
      </c>
      <c r="J99" s="352">
        <f t="shared" si="5"/>
        <v>34396</v>
      </c>
      <c r="K99" s="352"/>
      <c r="L99" s="355">
        <f t="shared" si="6"/>
        <v>11</v>
      </c>
      <c r="M99" s="356"/>
    </row>
    <row r="100" spans="1:13" ht="15" thickBot="1" x14ac:dyDescent="0.35">
      <c r="A100" s="360"/>
      <c r="B100" s="361"/>
      <c r="C100" s="362"/>
      <c r="D100" s="352"/>
      <c r="E100" s="353" t="s">
        <v>1498</v>
      </c>
      <c r="F100" s="353">
        <v>42892</v>
      </c>
      <c r="G100" s="357">
        <f t="shared" si="3"/>
        <v>36216</v>
      </c>
      <c r="H100" s="354">
        <f>MAX($G$8:G100)</f>
        <v>36216</v>
      </c>
      <c r="I100" s="352">
        <f t="shared" si="4"/>
        <v>1810.8000000000002</v>
      </c>
      <c r="J100" s="352">
        <f t="shared" si="5"/>
        <v>34406</v>
      </c>
      <c r="K100" s="352"/>
      <c r="L100" s="355">
        <f t="shared" si="6"/>
        <v>10</v>
      </c>
      <c r="M100" s="356"/>
    </row>
    <row r="101" spans="1:13" ht="15" thickBot="1" x14ac:dyDescent="0.35">
      <c r="A101" s="360"/>
      <c r="B101" s="361"/>
      <c r="C101" s="362"/>
      <c r="D101" s="352"/>
      <c r="E101" s="353" t="s">
        <v>1500</v>
      </c>
      <c r="F101" s="353">
        <v>42893</v>
      </c>
      <c r="G101" s="357">
        <f t="shared" si="3"/>
        <v>36226</v>
      </c>
      <c r="H101" s="354">
        <f>MAX($G$8:G101)</f>
        <v>36226</v>
      </c>
      <c r="I101" s="352">
        <f t="shared" si="4"/>
        <v>1811.3</v>
      </c>
      <c r="J101" s="352">
        <f t="shared" si="5"/>
        <v>34415</v>
      </c>
      <c r="K101" s="352"/>
      <c r="L101" s="355">
        <f t="shared" si="6"/>
        <v>10</v>
      </c>
      <c r="M101" s="356"/>
    </row>
    <row r="102" spans="1:13" ht="15" thickBot="1" x14ac:dyDescent="0.35">
      <c r="A102" s="360"/>
      <c r="B102" s="361"/>
      <c r="C102" s="362"/>
      <c r="D102" s="352"/>
      <c r="E102" s="353" t="s">
        <v>1501</v>
      </c>
      <c r="F102" s="353">
        <v>42894</v>
      </c>
      <c r="G102" s="357">
        <f t="shared" si="3"/>
        <v>36235</v>
      </c>
      <c r="H102" s="354">
        <f>MAX($G$8:G102)</f>
        <v>36235</v>
      </c>
      <c r="I102" s="352">
        <f t="shared" si="4"/>
        <v>1811.75</v>
      </c>
      <c r="J102" s="352">
        <f t="shared" si="5"/>
        <v>34424</v>
      </c>
      <c r="K102" s="352"/>
      <c r="L102" s="355">
        <f t="shared" si="6"/>
        <v>9</v>
      </c>
      <c r="M102" s="356"/>
    </row>
    <row r="103" spans="1:13" ht="15" thickBot="1" x14ac:dyDescent="0.35">
      <c r="A103" s="360"/>
      <c r="B103" s="361"/>
      <c r="C103" s="362"/>
      <c r="D103" s="352"/>
      <c r="E103" s="353" t="s">
        <v>1502</v>
      </c>
      <c r="F103" s="353">
        <v>42895</v>
      </c>
      <c r="G103" s="357">
        <f t="shared" si="3"/>
        <v>36244</v>
      </c>
      <c r="H103" s="354">
        <f>MAX($G$8:G103)</f>
        <v>36244</v>
      </c>
      <c r="I103" s="352">
        <f t="shared" si="4"/>
        <v>1812.2</v>
      </c>
      <c r="J103" s="352">
        <f t="shared" si="5"/>
        <v>34432</v>
      </c>
      <c r="K103" s="352"/>
      <c r="L103" s="355">
        <f t="shared" si="6"/>
        <v>9</v>
      </c>
      <c r="M103" s="356"/>
    </row>
    <row r="104" spans="1:13" ht="15" thickBot="1" x14ac:dyDescent="0.35">
      <c r="A104" s="360"/>
      <c r="B104" s="361"/>
      <c r="C104" s="362"/>
      <c r="D104" s="352"/>
      <c r="E104" s="353" t="s">
        <v>1503</v>
      </c>
      <c r="F104" s="353">
        <v>42896</v>
      </c>
      <c r="G104" s="357">
        <f t="shared" si="3"/>
        <v>36252</v>
      </c>
      <c r="H104" s="354">
        <f>MAX($G$8:G104)</f>
        <v>36252</v>
      </c>
      <c r="I104" s="352">
        <f t="shared" si="4"/>
        <v>1812.6</v>
      </c>
      <c r="J104" s="352">
        <f t="shared" si="5"/>
        <v>34440</v>
      </c>
      <c r="K104" s="352"/>
      <c r="L104" s="355">
        <f t="shared" si="6"/>
        <v>8</v>
      </c>
      <c r="M104" s="356"/>
    </row>
    <row r="105" spans="1:13" ht="15" thickBot="1" x14ac:dyDescent="0.35">
      <c r="A105" s="360"/>
      <c r="B105" s="361"/>
      <c r="C105" s="362">
        <v>22</v>
      </c>
      <c r="D105" s="352"/>
      <c r="E105" s="353" t="s">
        <v>1504</v>
      </c>
      <c r="F105" s="353">
        <v>42897</v>
      </c>
      <c r="G105" s="357">
        <f t="shared" si="3"/>
        <v>36260</v>
      </c>
      <c r="H105" s="354">
        <f>MAX($G$8:G105)</f>
        <v>36260</v>
      </c>
      <c r="I105" s="352">
        <f t="shared" si="4"/>
        <v>1813</v>
      </c>
      <c r="J105" s="352">
        <f t="shared" si="5"/>
        <v>34447</v>
      </c>
      <c r="K105" s="352"/>
      <c r="L105" s="355">
        <f t="shared" si="6"/>
        <v>8</v>
      </c>
      <c r="M105" s="356"/>
    </row>
    <row r="106" spans="1:13" ht="15" thickBot="1" x14ac:dyDescent="0.35">
      <c r="A106" s="360"/>
      <c r="B106" s="361"/>
      <c r="C106" s="362"/>
      <c r="D106" s="352"/>
      <c r="E106" s="353" t="s">
        <v>1499</v>
      </c>
      <c r="F106" s="353">
        <v>42898</v>
      </c>
      <c r="G106" s="358">
        <f>ROUNDUP(J105+1600,0)</f>
        <v>36047</v>
      </c>
      <c r="H106" s="354">
        <f>MAX($G$8:G106)</f>
        <v>36260</v>
      </c>
      <c r="I106" s="352">
        <f t="shared" si="4"/>
        <v>1802.3500000000001</v>
      </c>
      <c r="J106" s="352">
        <f t="shared" si="5"/>
        <v>34245</v>
      </c>
      <c r="K106" s="352"/>
      <c r="L106" s="355">
        <f t="shared" si="6"/>
        <v>-213</v>
      </c>
      <c r="M106" s="356">
        <v>1600</v>
      </c>
    </row>
    <row r="107" spans="1:13" ht="15" thickBot="1" x14ac:dyDescent="0.35">
      <c r="A107" s="360"/>
      <c r="B107" s="361"/>
      <c r="C107" s="362"/>
      <c r="D107" s="352"/>
      <c r="E107" s="353" t="s">
        <v>1498</v>
      </c>
      <c r="F107" s="353">
        <v>42899</v>
      </c>
      <c r="G107" s="359">
        <f t="shared" si="3"/>
        <v>36065</v>
      </c>
      <c r="H107" s="354">
        <f>MAX($G$8:G107)</f>
        <v>36260</v>
      </c>
      <c r="I107" s="352">
        <f t="shared" si="4"/>
        <v>1803.25</v>
      </c>
      <c r="J107" s="352">
        <f t="shared" si="5"/>
        <v>34262</v>
      </c>
      <c r="K107" s="352"/>
      <c r="L107" s="355">
        <f t="shared" si="6"/>
        <v>18</v>
      </c>
      <c r="M107" s="356"/>
    </row>
    <row r="108" spans="1:13" ht="15" thickBot="1" x14ac:dyDescent="0.35">
      <c r="A108" s="360"/>
      <c r="B108" s="361"/>
      <c r="C108" s="362"/>
      <c r="D108" s="352"/>
      <c r="E108" s="353" t="s">
        <v>1500</v>
      </c>
      <c r="F108" s="353">
        <v>42900</v>
      </c>
      <c r="G108" s="359">
        <f t="shared" si="3"/>
        <v>36082</v>
      </c>
      <c r="H108" s="354">
        <f>MAX($G$8:G108)</f>
        <v>36260</v>
      </c>
      <c r="I108" s="352">
        <f t="shared" si="4"/>
        <v>1804.1</v>
      </c>
      <c r="J108" s="352">
        <f t="shared" si="5"/>
        <v>34278</v>
      </c>
      <c r="K108" s="352"/>
      <c r="L108" s="355">
        <f t="shared" si="6"/>
        <v>17</v>
      </c>
      <c r="M108" s="356"/>
    </row>
    <row r="109" spans="1:13" ht="15" thickBot="1" x14ac:dyDescent="0.35">
      <c r="A109" s="360"/>
      <c r="B109" s="361"/>
      <c r="C109" s="362"/>
      <c r="D109" s="352"/>
      <c r="E109" s="353" t="s">
        <v>1501</v>
      </c>
      <c r="F109" s="353">
        <v>42901</v>
      </c>
      <c r="G109" s="359">
        <f t="shared" si="3"/>
        <v>36098</v>
      </c>
      <c r="H109" s="354">
        <f>MAX($G$8:G109)</f>
        <v>36260</v>
      </c>
      <c r="I109" s="352">
        <f t="shared" si="4"/>
        <v>1804.9</v>
      </c>
      <c r="J109" s="352">
        <f t="shared" si="5"/>
        <v>34294</v>
      </c>
      <c r="K109" s="352"/>
      <c r="L109" s="355">
        <f t="shared" si="6"/>
        <v>16</v>
      </c>
      <c r="M109" s="356"/>
    </row>
    <row r="110" spans="1:13" ht="15" thickBot="1" x14ac:dyDescent="0.35">
      <c r="A110" s="360"/>
      <c r="B110" s="361"/>
      <c r="C110" s="362"/>
      <c r="D110" s="352"/>
      <c r="E110" s="353" t="s">
        <v>1502</v>
      </c>
      <c r="F110" s="353">
        <v>42902</v>
      </c>
      <c r="G110" s="359">
        <f t="shared" si="3"/>
        <v>36114</v>
      </c>
      <c r="H110" s="354">
        <f>MAX($G$8:G110)</f>
        <v>36260</v>
      </c>
      <c r="I110" s="352">
        <f t="shared" si="4"/>
        <v>1805.6999999999998</v>
      </c>
      <c r="J110" s="352">
        <f t="shared" si="5"/>
        <v>34309</v>
      </c>
      <c r="K110" s="352"/>
      <c r="L110" s="355">
        <f t="shared" si="6"/>
        <v>16</v>
      </c>
      <c r="M110" s="356"/>
    </row>
    <row r="111" spans="1:13" ht="15" thickBot="1" x14ac:dyDescent="0.35">
      <c r="A111" s="360"/>
      <c r="B111" s="361"/>
      <c r="C111" s="362"/>
      <c r="D111" s="352"/>
      <c r="E111" s="353" t="s">
        <v>1503</v>
      </c>
      <c r="F111" s="353">
        <v>42903</v>
      </c>
      <c r="G111" s="359">
        <f t="shared" si="3"/>
        <v>36129</v>
      </c>
      <c r="H111" s="354">
        <f>MAX($G$8:G111)</f>
        <v>36260</v>
      </c>
      <c r="I111" s="352">
        <f t="shared" si="4"/>
        <v>1806.45</v>
      </c>
      <c r="J111" s="352">
        <f t="shared" si="5"/>
        <v>34323</v>
      </c>
      <c r="K111" s="352"/>
      <c r="L111" s="355">
        <f t="shared" si="6"/>
        <v>15</v>
      </c>
      <c r="M111" s="356"/>
    </row>
    <row r="112" spans="1:13" ht="15" thickBot="1" x14ac:dyDescent="0.35">
      <c r="A112" s="360"/>
      <c r="B112" s="361"/>
      <c r="C112" s="362"/>
      <c r="D112" s="352"/>
      <c r="E112" s="353" t="s">
        <v>1504</v>
      </c>
      <c r="F112" s="353">
        <v>42904</v>
      </c>
      <c r="G112" s="359">
        <f>ROUNDUP(J111+1820,0)</f>
        <v>36143</v>
      </c>
      <c r="H112" s="354">
        <f>MAX($G$8:G112)</f>
        <v>36260</v>
      </c>
      <c r="I112" s="352">
        <f t="shared" si="4"/>
        <v>1807.15</v>
      </c>
      <c r="J112" s="352">
        <f t="shared" si="5"/>
        <v>34336</v>
      </c>
      <c r="K112" s="352"/>
      <c r="L112" s="355">
        <f t="shared" si="6"/>
        <v>14</v>
      </c>
      <c r="M112" s="356"/>
    </row>
    <row r="113" spans="1:13" ht="15" thickBot="1" x14ac:dyDescent="0.35">
      <c r="A113" s="360"/>
      <c r="B113" s="361"/>
      <c r="C113" s="362"/>
      <c r="D113" s="352"/>
      <c r="E113" s="353" t="s">
        <v>1499</v>
      </c>
      <c r="F113" s="353">
        <v>42905</v>
      </c>
      <c r="G113" s="359">
        <f t="shared" si="3"/>
        <v>36156</v>
      </c>
      <c r="H113" s="354">
        <f>MAX($G$8:G113)</f>
        <v>36260</v>
      </c>
      <c r="I113" s="352">
        <f t="shared" si="4"/>
        <v>1807.8</v>
      </c>
      <c r="J113" s="352">
        <f t="shared" si="5"/>
        <v>34349</v>
      </c>
      <c r="K113" s="352"/>
      <c r="L113" s="355">
        <f t="shared" si="6"/>
        <v>13</v>
      </c>
      <c r="M113" s="356"/>
    </row>
    <row r="114" spans="1:13" ht="15" thickBot="1" x14ac:dyDescent="0.35">
      <c r="A114" s="360"/>
      <c r="B114" s="361"/>
      <c r="C114" s="362"/>
      <c r="D114" s="352"/>
      <c r="E114" s="353" t="s">
        <v>1498</v>
      </c>
      <c r="F114" s="353">
        <v>42906</v>
      </c>
      <c r="G114" s="359">
        <f t="shared" si="3"/>
        <v>36169</v>
      </c>
      <c r="H114" s="354">
        <f>MAX($G$8:G114)</f>
        <v>36260</v>
      </c>
      <c r="I114" s="352">
        <f t="shared" si="4"/>
        <v>1808.45</v>
      </c>
      <c r="J114" s="352">
        <f t="shared" si="5"/>
        <v>34361</v>
      </c>
      <c r="K114" s="352"/>
      <c r="L114" s="355">
        <f t="shared" si="6"/>
        <v>13</v>
      </c>
      <c r="M114" s="356"/>
    </row>
    <row r="115" spans="1:13" ht="15" thickBot="1" x14ac:dyDescent="0.35">
      <c r="A115" s="360"/>
      <c r="B115" s="361"/>
      <c r="C115" s="362"/>
      <c r="D115" s="352"/>
      <c r="E115" s="353" t="s">
        <v>1500</v>
      </c>
      <c r="F115" s="353">
        <v>42907</v>
      </c>
      <c r="G115" s="359">
        <f t="shared" si="3"/>
        <v>36181</v>
      </c>
      <c r="H115" s="354">
        <f>MAX($G$8:G115)</f>
        <v>36260</v>
      </c>
      <c r="I115" s="352">
        <f t="shared" si="4"/>
        <v>1809.05</v>
      </c>
      <c r="J115" s="352">
        <f t="shared" si="5"/>
        <v>34372</v>
      </c>
      <c r="K115" s="352"/>
      <c r="L115" s="355">
        <f t="shared" si="6"/>
        <v>12</v>
      </c>
      <c r="M115" s="356"/>
    </row>
    <row r="116" spans="1:13" ht="15" thickBot="1" x14ac:dyDescent="0.35">
      <c r="A116" s="360"/>
      <c r="B116" s="361"/>
      <c r="C116" s="362"/>
      <c r="D116" s="352"/>
      <c r="E116" s="353" t="s">
        <v>1501</v>
      </c>
      <c r="F116" s="353">
        <v>42908</v>
      </c>
      <c r="G116" s="359">
        <f t="shared" si="3"/>
        <v>36192</v>
      </c>
      <c r="H116" s="354">
        <f>MAX($G$8:G116)</f>
        <v>36260</v>
      </c>
      <c r="I116" s="352">
        <f t="shared" si="4"/>
        <v>1809.6000000000001</v>
      </c>
      <c r="J116" s="352">
        <f t="shared" si="5"/>
        <v>34383</v>
      </c>
      <c r="K116" s="352"/>
      <c r="L116" s="355">
        <f t="shared" si="6"/>
        <v>11</v>
      </c>
      <c r="M116" s="356"/>
    </row>
    <row r="117" spans="1:13" ht="15" thickBot="1" x14ac:dyDescent="0.35">
      <c r="A117" s="360"/>
      <c r="B117" s="361"/>
      <c r="C117" s="362"/>
      <c r="D117" s="352"/>
      <c r="E117" s="353" t="s">
        <v>1502</v>
      </c>
      <c r="F117" s="353">
        <v>42909</v>
      </c>
      <c r="G117" s="359">
        <f t="shared" si="3"/>
        <v>36203</v>
      </c>
      <c r="H117" s="354">
        <f>MAX($G$8:G117)</f>
        <v>36260</v>
      </c>
      <c r="I117" s="352">
        <f t="shared" si="4"/>
        <v>1810.1499999999999</v>
      </c>
      <c r="J117" s="352">
        <f t="shared" si="5"/>
        <v>34393</v>
      </c>
      <c r="K117" s="352"/>
      <c r="L117" s="355">
        <f t="shared" si="6"/>
        <v>11</v>
      </c>
      <c r="M117" s="356"/>
    </row>
    <row r="118" spans="1:13" ht="15" thickBot="1" x14ac:dyDescent="0.35">
      <c r="A118" s="360"/>
      <c r="B118" s="361"/>
      <c r="C118" s="362"/>
      <c r="D118" s="352"/>
      <c r="E118" s="353" t="s">
        <v>1503</v>
      </c>
      <c r="F118" s="353">
        <v>42910</v>
      </c>
      <c r="G118" s="359">
        <f t="shared" si="3"/>
        <v>36213</v>
      </c>
      <c r="H118" s="354">
        <f>MAX($G$8:G118)</f>
        <v>36260</v>
      </c>
      <c r="I118" s="352">
        <f t="shared" si="4"/>
        <v>1810.65</v>
      </c>
      <c r="J118" s="352">
        <f t="shared" si="5"/>
        <v>34403</v>
      </c>
      <c r="K118" s="352"/>
      <c r="L118" s="355">
        <f t="shared" si="6"/>
        <v>10</v>
      </c>
      <c r="M118" s="356"/>
    </row>
    <row r="119" spans="1:13" ht="15" thickBot="1" x14ac:dyDescent="0.35">
      <c r="A119" s="360"/>
      <c r="B119" s="361"/>
      <c r="C119" s="362"/>
      <c r="D119" s="352"/>
      <c r="E119" s="353" t="s">
        <v>1504</v>
      </c>
      <c r="F119" s="353">
        <v>42911</v>
      </c>
      <c r="G119" s="359">
        <f t="shared" si="3"/>
        <v>36223</v>
      </c>
      <c r="H119" s="354">
        <f>MAX($G$8:G119)</f>
        <v>36260</v>
      </c>
      <c r="I119" s="352">
        <f t="shared" si="4"/>
        <v>1811.15</v>
      </c>
      <c r="J119" s="352">
        <f t="shared" si="5"/>
        <v>34412</v>
      </c>
      <c r="K119" s="352"/>
      <c r="L119" s="355">
        <f t="shared" si="6"/>
        <v>10</v>
      </c>
      <c r="M119" s="356"/>
    </row>
    <row r="120" spans="1:13" ht="15" thickBot="1" x14ac:dyDescent="0.35">
      <c r="A120" s="360"/>
      <c r="B120" s="361"/>
      <c r="C120" s="362"/>
      <c r="D120" s="352"/>
      <c r="E120" s="353" t="s">
        <v>1499</v>
      </c>
      <c r="F120" s="353">
        <v>42912</v>
      </c>
      <c r="G120" s="359">
        <f t="shared" si="3"/>
        <v>36232</v>
      </c>
      <c r="H120" s="354">
        <f>MAX($G$8:G120)</f>
        <v>36260</v>
      </c>
      <c r="I120" s="352">
        <f t="shared" si="4"/>
        <v>1811.6</v>
      </c>
      <c r="J120" s="352">
        <f t="shared" si="5"/>
        <v>34421</v>
      </c>
      <c r="K120" s="352"/>
      <c r="L120" s="355">
        <f t="shared" si="6"/>
        <v>9</v>
      </c>
      <c r="M120" s="356"/>
    </row>
    <row r="121" spans="1:13" ht="15" thickBot="1" x14ac:dyDescent="0.35">
      <c r="A121" s="360"/>
      <c r="B121" s="361"/>
      <c r="C121" s="362"/>
      <c r="D121" s="352"/>
      <c r="E121" s="353" t="s">
        <v>1498</v>
      </c>
      <c r="F121" s="353">
        <v>42913</v>
      </c>
      <c r="G121" s="359">
        <f t="shared" si="3"/>
        <v>36241</v>
      </c>
      <c r="H121" s="354">
        <f>MAX($G$8:G121)</f>
        <v>36260</v>
      </c>
      <c r="I121" s="352">
        <f t="shared" si="4"/>
        <v>1812.0500000000002</v>
      </c>
      <c r="J121" s="352">
        <f t="shared" si="5"/>
        <v>34429</v>
      </c>
      <c r="K121" s="352"/>
      <c r="L121" s="355">
        <f t="shared" si="6"/>
        <v>9</v>
      </c>
      <c r="M121" s="356"/>
    </row>
    <row r="122" spans="1:13" ht="15" thickBot="1" x14ac:dyDescent="0.35">
      <c r="A122" s="360"/>
      <c r="B122" s="361"/>
      <c r="C122" s="362"/>
      <c r="D122" s="352"/>
      <c r="E122" s="353" t="s">
        <v>1500</v>
      </c>
      <c r="F122" s="353">
        <v>42914</v>
      </c>
      <c r="G122" s="359">
        <f t="shared" si="3"/>
        <v>36249</v>
      </c>
      <c r="H122" s="354">
        <f>MAX($G$8:G122)</f>
        <v>36260</v>
      </c>
      <c r="I122" s="352">
        <f t="shared" si="4"/>
        <v>1812.45</v>
      </c>
      <c r="J122" s="352">
        <f t="shared" si="5"/>
        <v>34437</v>
      </c>
      <c r="K122" s="352"/>
      <c r="L122" s="355">
        <f t="shared" si="6"/>
        <v>8</v>
      </c>
      <c r="M122" s="356"/>
    </row>
    <row r="123" spans="1:13" ht="15" thickBot="1" x14ac:dyDescent="0.35">
      <c r="A123" s="360"/>
      <c r="B123" s="361"/>
      <c r="C123" s="362"/>
      <c r="D123" s="352"/>
      <c r="E123" s="353" t="s">
        <v>1501</v>
      </c>
      <c r="F123" s="353">
        <v>42915</v>
      </c>
      <c r="G123" s="359">
        <f t="shared" si="3"/>
        <v>36257</v>
      </c>
      <c r="H123" s="354">
        <f>MAX($G$8:G123)</f>
        <v>36260</v>
      </c>
      <c r="I123" s="352">
        <f t="shared" si="4"/>
        <v>1812.85</v>
      </c>
      <c r="J123" s="352">
        <f t="shared" si="5"/>
        <v>34445</v>
      </c>
      <c r="K123" s="352"/>
      <c r="L123" s="355">
        <f t="shared" si="6"/>
        <v>8</v>
      </c>
      <c r="M123" s="356"/>
    </row>
    <row r="124" spans="1:13" ht="15" thickBot="1" x14ac:dyDescent="0.35">
      <c r="A124" s="360"/>
      <c r="B124" s="361"/>
      <c r="C124" s="362"/>
      <c r="D124" s="352"/>
      <c r="E124" s="353" t="s">
        <v>1502</v>
      </c>
      <c r="F124" s="353">
        <v>42916</v>
      </c>
      <c r="G124" s="357">
        <f t="shared" si="3"/>
        <v>36265</v>
      </c>
      <c r="H124" s="354">
        <f>MAX($G$8:G124)</f>
        <v>36265</v>
      </c>
      <c r="I124" s="352">
        <f t="shared" si="4"/>
        <v>1813.25</v>
      </c>
      <c r="J124" s="352">
        <f t="shared" si="5"/>
        <v>34452</v>
      </c>
      <c r="K124" s="352"/>
      <c r="L124" s="355">
        <f t="shared" si="6"/>
        <v>8</v>
      </c>
      <c r="M124" s="356"/>
    </row>
    <row r="125" spans="1:13" ht="15" thickBot="1" x14ac:dyDescent="0.35">
      <c r="A125" s="360"/>
      <c r="B125" s="361"/>
      <c r="C125" s="362">
        <v>19</v>
      </c>
      <c r="D125" s="352"/>
      <c r="E125" s="353" t="s">
        <v>1503</v>
      </c>
      <c r="F125" s="353">
        <v>42917</v>
      </c>
      <c r="G125" s="357">
        <f t="shared" si="3"/>
        <v>36272</v>
      </c>
      <c r="H125" s="354">
        <f>MAX($G$8:G125)</f>
        <v>36272</v>
      </c>
      <c r="I125" s="352">
        <f t="shared" si="4"/>
        <v>1813.6000000000001</v>
      </c>
      <c r="J125" s="352">
        <f t="shared" si="5"/>
        <v>34459</v>
      </c>
      <c r="K125" s="352"/>
      <c r="L125" s="355">
        <f t="shared" si="6"/>
        <v>7</v>
      </c>
      <c r="M125" s="356"/>
    </row>
    <row r="126" spans="1:13" ht="15" thickBot="1" x14ac:dyDescent="0.35">
      <c r="A126" s="360"/>
      <c r="B126" s="361"/>
      <c r="C126" s="362"/>
      <c r="D126" s="352"/>
      <c r="E126" s="353" t="s">
        <v>1504</v>
      </c>
      <c r="F126" s="353">
        <v>42918</v>
      </c>
      <c r="G126" s="358">
        <f>ROUNDUP(J125+1714,0)</f>
        <v>36173</v>
      </c>
      <c r="H126" s="354">
        <f>MAX($G$8:G126)</f>
        <v>36272</v>
      </c>
      <c r="I126" s="352">
        <f t="shared" ref="I126:I151" si="7">G126/100*5</f>
        <v>1808.65</v>
      </c>
      <c r="J126" s="352">
        <f t="shared" ref="J126:J151" si="8">ROUNDUP(G126-I126,0)</f>
        <v>34365</v>
      </c>
      <c r="K126" s="352"/>
      <c r="L126" s="355">
        <f t="shared" si="6"/>
        <v>-99</v>
      </c>
      <c r="M126" s="356">
        <v>1714</v>
      </c>
    </row>
    <row r="127" spans="1:13" ht="15" thickBot="1" x14ac:dyDescent="0.35">
      <c r="A127" s="360"/>
      <c r="B127" s="361"/>
      <c r="C127" s="362">
        <v>1</v>
      </c>
      <c r="D127" s="352"/>
      <c r="E127" s="353" t="s">
        <v>1499</v>
      </c>
      <c r="F127" s="353">
        <v>42919</v>
      </c>
      <c r="G127" s="359">
        <f t="shared" si="3"/>
        <v>36185</v>
      </c>
      <c r="H127" s="354">
        <f>MAX($G$8:G127)</f>
        <v>36272</v>
      </c>
      <c r="I127" s="352">
        <f t="shared" si="7"/>
        <v>1809.25</v>
      </c>
      <c r="J127" s="352">
        <f t="shared" si="8"/>
        <v>34376</v>
      </c>
      <c r="K127" s="352"/>
      <c r="L127" s="355">
        <f t="shared" ref="L127:L151" si="9">G127-G126</f>
        <v>12</v>
      </c>
      <c r="M127" s="356"/>
    </row>
    <row r="128" spans="1:13" ht="15" thickBot="1" x14ac:dyDescent="0.35">
      <c r="A128" s="360"/>
      <c r="B128" s="361"/>
      <c r="C128" s="362"/>
      <c r="D128" s="352"/>
      <c r="E128" s="353" t="s">
        <v>1498</v>
      </c>
      <c r="F128" s="353">
        <v>42920</v>
      </c>
      <c r="G128" s="358">
        <f>ROUNDUP(J127+1685,0)</f>
        <v>36061</v>
      </c>
      <c r="H128" s="354">
        <f>MAX($G$8:G128)</f>
        <v>36272</v>
      </c>
      <c r="I128" s="352">
        <f t="shared" si="7"/>
        <v>1803.0500000000002</v>
      </c>
      <c r="J128" s="352">
        <f t="shared" si="8"/>
        <v>34258</v>
      </c>
      <c r="K128" s="352"/>
      <c r="L128" s="355">
        <f t="shared" si="9"/>
        <v>-124</v>
      </c>
      <c r="M128" s="356">
        <v>1685</v>
      </c>
    </row>
    <row r="129" spans="1:13" ht="15" thickBot="1" x14ac:dyDescent="0.35">
      <c r="A129" s="360"/>
      <c r="B129" s="361"/>
      <c r="C129" s="362"/>
      <c r="D129" s="352"/>
      <c r="E129" s="353" t="s">
        <v>1500</v>
      </c>
      <c r="F129" s="353">
        <v>42921</v>
      </c>
      <c r="G129" s="359">
        <f t="shared" ref="G129:G151" si="10">ROUNDUP(J128+1820,0)</f>
        <v>36078</v>
      </c>
      <c r="H129" s="354">
        <f>MAX($G$8:G129)</f>
        <v>36272</v>
      </c>
      <c r="I129" s="352">
        <f t="shared" si="7"/>
        <v>1803.8999999999999</v>
      </c>
      <c r="J129" s="352">
        <f t="shared" si="8"/>
        <v>34275</v>
      </c>
      <c r="K129" s="352"/>
      <c r="L129" s="355">
        <f t="shared" si="9"/>
        <v>17</v>
      </c>
      <c r="M129" s="356"/>
    </row>
    <row r="130" spans="1:13" ht="15" thickBot="1" x14ac:dyDescent="0.35">
      <c r="A130" s="360"/>
      <c r="B130" s="361"/>
      <c r="C130" s="362"/>
      <c r="D130" s="352"/>
      <c r="E130" s="353" t="s">
        <v>1501</v>
      </c>
      <c r="F130" s="353">
        <v>42922</v>
      </c>
      <c r="G130" s="359">
        <f t="shared" si="10"/>
        <v>36095</v>
      </c>
      <c r="H130" s="354">
        <f>MAX($G$8:G130)</f>
        <v>36272</v>
      </c>
      <c r="I130" s="352">
        <f t="shared" si="7"/>
        <v>1804.75</v>
      </c>
      <c r="J130" s="352">
        <f t="shared" si="8"/>
        <v>34291</v>
      </c>
      <c r="K130" s="352"/>
      <c r="L130" s="355">
        <f t="shared" si="9"/>
        <v>17</v>
      </c>
      <c r="M130" s="356"/>
    </row>
    <row r="131" spans="1:13" ht="15" thickBot="1" x14ac:dyDescent="0.35">
      <c r="A131" s="360"/>
      <c r="B131" s="361"/>
      <c r="C131" s="362"/>
      <c r="D131" s="352"/>
      <c r="E131" s="353" t="s">
        <v>1502</v>
      </c>
      <c r="F131" s="353">
        <v>42923</v>
      </c>
      <c r="G131" s="359">
        <f t="shared" si="10"/>
        <v>36111</v>
      </c>
      <c r="H131" s="354">
        <f>MAX($G$8:G131)</f>
        <v>36272</v>
      </c>
      <c r="I131" s="352">
        <f t="shared" si="7"/>
        <v>1805.5500000000002</v>
      </c>
      <c r="J131" s="352">
        <f t="shared" si="8"/>
        <v>34306</v>
      </c>
      <c r="K131" s="352"/>
      <c r="L131" s="355">
        <f t="shared" si="9"/>
        <v>16</v>
      </c>
      <c r="M131" s="356"/>
    </row>
    <row r="132" spans="1:13" ht="15" thickBot="1" x14ac:dyDescent="0.35">
      <c r="A132" s="360"/>
      <c r="B132" s="361"/>
      <c r="C132" s="362"/>
      <c r="D132" s="352"/>
      <c r="E132" s="353" t="s">
        <v>1503</v>
      </c>
      <c r="F132" s="353">
        <v>42924</v>
      </c>
      <c r="G132" s="359">
        <f t="shared" si="10"/>
        <v>36126</v>
      </c>
      <c r="H132" s="354">
        <f>MAX($G$8:G132)</f>
        <v>36272</v>
      </c>
      <c r="I132" s="352">
        <f t="shared" si="7"/>
        <v>1806.3</v>
      </c>
      <c r="J132" s="352">
        <f t="shared" si="8"/>
        <v>34320</v>
      </c>
      <c r="K132" s="352"/>
      <c r="L132" s="355">
        <f t="shared" si="9"/>
        <v>15</v>
      </c>
      <c r="M132" s="356"/>
    </row>
    <row r="133" spans="1:13" ht="15" thickBot="1" x14ac:dyDescent="0.35">
      <c r="A133" s="360"/>
      <c r="B133" s="361"/>
      <c r="C133" s="362"/>
      <c r="D133" s="352"/>
      <c r="E133" s="353" t="s">
        <v>1504</v>
      </c>
      <c r="F133" s="353">
        <v>42925</v>
      </c>
      <c r="G133" s="359">
        <f t="shared" si="10"/>
        <v>36140</v>
      </c>
      <c r="H133" s="354">
        <f>MAX($G$8:G133)</f>
        <v>36272</v>
      </c>
      <c r="I133" s="352">
        <f t="shared" si="7"/>
        <v>1807</v>
      </c>
      <c r="J133" s="352">
        <f t="shared" si="8"/>
        <v>34333</v>
      </c>
      <c r="K133" s="352"/>
      <c r="L133" s="355">
        <f t="shared" si="9"/>
        <v>14</v>
      </c>
      <c r="M133" s="356"/>
    </row>
    <row r="134" spans="1:13" ht="15" thickBot="1" x14ac:dyDescent="0.35">
      <c r="A134" s="360"/>
      <c r="B134" s="361"/>
      <c r="C134" s="362"/>
      <c r="D134" s="352"/>
      <c r="E134" s="353" t="s">
        <v>1499</v>
      </c>
      <c r="F134" s="353">
        <v>42926</v>
      </c>
      <c r="G134" s="359">
        <f t="shared" si="10"/>
        <v>36153</v>
      </c>
      <c r="H134" s="354">
        <f>MAX($G$8:G134)</f>
        <v>36272</v>
      </c>
      <c r="I134" s="352">
        <f t="shared" si="7"/>
        <v>1807.6499999999999</v>
      </c>
      <c r="J134" s="352">
        <f t="shared" si="8"/>
        <v>34346</v>
      </c>
      <c r="K134" s="352"/>
      <c r="L134" s="355">
        <f t="shared" si="9"/>
        <v>13</v>
      </c>
      <c r="M134" s="356"/>
    </row>
    <row r="135" spans="1:13" ht="15" thickBot="1" x14ac:dyDescent="0.35">
      <c r="A135" s="360"/>
      <c r="B135" s="361"/>
      <c r="C135" s="362"/>
      <c r="D135" s="352"/>
      <c r="E135" s="353" t="s">
        <v>1498</v>
      </c>
      <c r="F135" s="353">
        <v>42927</v>
      </c>
      <c r="G135" s="359">
        <f t="shared" si="10"/>
        <v>36166</v>
      </c>
      <c r="H135" s="354">
        <f>MAX($G$8:G135)</f>
        <v>36272</v>
      </c>
      <c r="I135" s="352">
        <f t="shared" si="7"/>
        <v>1808.3000000000002</v>
      </c>
      <c r="J135" s="352">
        <f t="shared" si="8"/>
        <v>34358</v>
      </c>
      <c r="K135" s="352"/>
      <c r="L135" s="355">
        <f t="shared" si="9"/>
        <v>13</v>
      </c>
      <c r="M135" s="356"/>
    </row>
    <row r="136" spans="1:13" ht="15" thickBot="1" x14ac:dyDescent="0.35">
      <c r="A136" s="360"/>
      <c r="B136" s="361"/>
      <c r="C136" s="362"/>
      <c r="D136" s="352"/>
      <c r="E136" s="353" t="s">
        <v>1500</v>
      </c>
      <c r="F136" s="353">
        <v>42928</v>
      </c>
      <c r="G136" s="359">
        <f t="shared" si="10"/>
        <v>36178</v>
      </c>
      <c r="H136" s="354">
        <f>MAX($G$8:G136)</f>
        <v>36272</v>
      </c>
      <c r="I136" s="352">
        <f t="shared" si="7"/>
        <v>1808.8999999999999</v>
      </c>
      <c r="J136" s="352">
        <f t="shared" si="8"/>
        <v>34370</v>
      </c>
      <c r="K136" s="352"/>
      <c r="L136" s="355">
        <f t="shared" si="9"/>
        <v>12</v>
      </c>
      <c r="M136" s="356"/>
    </row>
    <row r="137" spans="1:13" ht="15" thickBot="1" x14ac:dyDescent="0.35">
      <c r="A137" s="360"/>
      <c r="B137" s="361"/>
      <c r="C137" s="362"/>
      <c r="D137" s="352"/>
      <c r="E137" s="353" t="s">
        <v>1501</v>
      </c>
      <c r="F137" s="353">
        <v>42929</v>
      </c>
      <c r="G137" s="359">
        <f t="shared" si="10"/>
        <v>36190</v>
      </c>
      <c r="H137" s="354">
        <f>MAX($G$8:G137)</f>
        <v>36272</v>
      </c>
      <c r="I137" s="352">
        <f t="shared" si="7"/>
        <v>1809.5</v>
      </c>
      <c r="J137" s="352">
        <f t="shared" si="8"/>
        <v>34381</v>
      </c>
      <c r="K137" s="352"/>
      <c r="L137" s="355">
        <f t="shared" si="9"/>
        <v>12</v>
      </c>
      <c r="M137" s="356"/>
    </row>
    <row r="138" spans="1:13" ht="15" thickBot="1" x14ac:dyDescent="0.35">
      <c r="A138" s="360"/>
      <c r="B138" s="361"/>
      <c r="C138" s="362"/>
      <c r="D138" s="352"/>
      <c r="E138" s="353" t="s">
        <v>1502</v>
      </c>
      <c r="F138" s="353">
        <v>42930</v>
      </c>
      <c r="G138" s="359">
        <f t="shared" si="10"/>
        <v>36201</v>
      </c>
      <c r="H138" s="354">
        <f>MAX($G$8:G138)</f>
        <v>36272</v>
      </c>
      <c r="I138" s="352">
        <f t="shared" si="7"/>
        <v>1810.05</v>
      </c>
      <c r="J138" s="352">
        <f t="shared" si="8"/>
        <v>34391</v>
      </c>
      <c r="K138" s="352"/>
      <c r="L138" s="355">
        <f t="shared" si="9"/>
        <v>11</v>
      </c>
      <c r="M138" s="356"/>
    </row>
    <row r="139" spans="1:13" ht="15" thickBot="1" x14ac:dyDescent="0.35">
      <c r="A139" s="360"/>
      <c r="B139" s="361"/>
      <c r="C139" s="362"/>
      <c r="D139" s="352"/>
      <c r="E139" s="353" t="s">
        <v>1503</v>
      </c>
      <c r="F139" s="353">
        <v>42931</v>
      </c>
      <c r="G139" s="359">
        <f t="shared" si="10"/>
        <v>36211</v>
      </c>
      <c r="H139" s="354">
        <f>MAX($G$8:G139)</f>
        <v>36272</v>
      </c>
      <c r="I139" s="352">
        <f t="shared" si="7"/>
        <v>1810.5500000000002</v>
      </c>
      <c r="J139" s="352">
        <f t="shared" si="8"/>
        <v>34401</v>
      </c>
      <c r="K139" s="352"/>
      <c r="L139" s="355">
        <f t="shared" si="9"/>
        <v>10</v>
      </c>
      <c r="M139" s="356"/>
    </row>
    <row r="140" spans="1:13" ht="15" thickBot="1" x14ac:dyDescent="0.35">
      <c r="A140" s="360"/>
      <c r="B140" s="361"/>
      <c r="C140" s="362"/>
      <c r="D140" s="352"/>
      <c r="E140" s="353" t="s">
        <v>1504</v>
      </c>
      <c r="F140" s="353">
        <v>42932</v>
      </c>
      <c r="G140" s="359">
        <f t="shared" si="10"/>
        <v>36221</v>
      </c>
      <c r="H140" s="354">
        <f>MAX($G$8:G140)</f>
        <v>36272</v>
      </c>
      <c r="I140" s="352">
        <f t="shared" si="7"/>
        <v>1811.05</v>
      </c>
      <c r="J140" s="352">
        <f t="shared" si="8"/>
        <v>34410</v>
      </c>
      <c r="K140" s="352"/>
      <c r="L140" s="355">
        <f t="shared" si="9"/>
        <v>10</v>
      </c>
      <c r="M140" s="356"/>
    </row>
    <row r="141" spans="1:13" ht="15" thickBot="1" x14ac:dyDescent="0.35">
      <c r="A141" s="360"/>
      <c r="B141" s="361"/>
      <c r="C141" s="362"/>
      <c r="D141" s="352"/>
      <c r="E141" s="353" t="s">
        <v>1499</v>
      </c>
      <c r="F141" s="353">
        <v>42933</v>
      </c>
      <c r="G141" s="359">
        <f t="shared" si="10"/>
        <v>36230</v>
      </c>
      <c r="H141" s="354">
        <f>MAX($G$8:G141)</f>
        <v>36272</v>
      </c>
      <c r="I141" s="352">
        <f t="shared" si="7"/>
        <v>1811.5</v>
      </c>
      <c r="J141" s="352">
        <f t="shared" si="8"/>
        <v>34419</v>
      </c>
      <c r="K141" s="352"/>
      <c r="L141" s="355">
        <f t="shared" si="9"/>
        <v>9</v>
      </c>
      <c r="M141" s="356"/>
    </row>
    <row r="142" spans="1:13" ht="15" thickBot="1" x14ac:dyDescent="0.35">
      <c r="A142" s="360"/>
      <c r="B142" s="361"/>
      <c r="C142" s="362"/>
      <c r="D142" s="352"/>
      <c r="E142" s="353" t="s">
        <v>1498</v>
      </c>
      <c r="F142" s="353">
        <v>42934</v>
      </c>
      <c r="G142" s="359">
        <f t="shared" si="10"/>
        <v>36239</v>
      </c>
      <c r="H142" s="354">
        <f>MAX($G$8:G142)</f>
        <v>36272</v>
      </c>
      <c r="I142" s="352">
        <f t="shared" si="7"/>
        <v>1811.9499999999998</v>
      </c>
      <c r="J142" s="352">
        <f t="shared" si="8"/>
        <v>34428</v>
      </c>
      <c r="K142" s="352"/>
      <c r="L142" s="355">
        <f t="shared" si="9"/>
        <v>9</v>
      </c>
      <c r="M142" s="356"/>
    </row>
    <row r="143" spans="1:13" ht="15" thickBot="1" x14ac:dyDescent="0.35">
      <c r="A143" s="360"/>
      <c r="B143" s="361"/>
      <c r="C143" s="362"/>
      <c r="D143" s="352"/>
      <c r="E143" s="353" t="s">
        <v>1500</v>
      </c>
      <c r="F143" s="353">
        <v>42935</v>
      </c>
      <c r="G143" s="359">
        <f t="shared" si="10"/>
        <v>36248</v>
      </c>
      <c r="H143" s="354">
        <f>MAX($G$8:G143)</f>
        <v>36272</v>
      </c>
      <c r="I143" s="352">
        <f t="shared" si="7"/>
        <v>1812.4</v>
      </c>
      <c r="J143" s="352">
        <f t="shared" si="8"/>
        <v>34436</v>
      </c>
      <c r="K143" s="352"/>
      <c r="L143" s="355">
        <f t="shared" si="9"/>
        <v>9</v>
      </c>
      <c r="M143" s="356"/>
    </row>
    <row r="144" spans="1:13" ht="15" thickBot="1" x14ac:dyDescent="0.35">
      <c r="A144" s="360"/>
      <c r="B144" s="361"/>
      <c r="C144" s="362"/>
      <c r="D144" s="352"/>
      <c r="E144" s="353" t="s">
        <v>1501</v>
      </c>
      <c r="F144" s="353">
        <v>42936</v>
      </c>
      <c r="G144" s="359">
        <f t="shared" si="10"/>
        <v>36256</v>
      </c>
      <c r="H144" s="354">
        <f>MAX($G$8:G144)</f>
        <v>36272</v>
      </c>
      <c r="I144" s="352">
        <f t="shared" si="7"/>
        <v>1812.8</v>
      </c>
      <c r="J144" s="352">
        <f t="shared" si="8"/>
        <v>34444</v>
      </c>
      <c r="K144" s="352"/>
      <c r="L144" s="355">
        <f t="shared" si="9"/>
        <v>8</v>
      </c>
      <c r="M144" s="356"/>
    </row>
    <row r="145" spans="1:13" ht="15" thickBot="1" x14ac:dyDescent="0.35">
      <c r="A145" s="360"/>
      <c r="B145" s="361"/>
      <c r="C145" s="362"/>
      <c r="D145" s="352"/>
      <c r="E145" s="353" t="s">
        <v>1502</v>
      </c>
      <c r="F145" s="353">
        <v>42937</v>
      </c>
      <c r="G145" s="359">
        <f t="shared" si="10"/>
        <v>36264</v>
      </c>
      <c r="H145" s="354">
        <f>MAX($G$8:G145)</f>
        <v>36272</v>
      </c>
      <c r="I145" s="352">
        <f t="shared" si="7"/>
        <v>1813.1999999999998</v>
      </c>
      <c r="J145" s="352">
        <f t="shared" si="8"/>
        <v>34451</v>
      </c>
      <c r="K145" s="352"/>
      <c r="L145" s="355">
        <f t="shared" si="9"/>
        <v>8</v>
      </c>
      <c r="M145" s="356"/>
    </row>
    <row r="146" spans="1:13" ht="15" thickBot="1" x14ac:dyDescent="0.35">
      <c r="A146" s="360"/>
      <c r="B146" s="361"/>
      <c r="C146" s="362"/>
      <c r="D146" s="352"/>
      <c r="E146" s="353" t="s">
        <v>1503</v>
      </c>
      <c r="F146" s="353">
        <v>42938</v>
      </c>
      <c r="G146" s="359">
        <f t="shared" si="10"/>
        <v>36271</v>
      </c>
      <c r="H146" s="354">
        <f>MAX($G$8:G146)</f>
        <v>36272</v>
      </c>
      <c r="I146" s="352">
        <f t="shared" si="7"/>
        <v>1813.55</v>
      </c>
      <c r="J146" s="352">
        <f t="shared" si="8"/>
        <v>34458</v>
      </c>
      <c r="K146" s="352"/>
      <c r="L146" s="355">
        <f t="shared" si="9"/>
        <v>7</v>
      </c>
      <c r="M146" s="356"/>
    </row>
    <row r="147" spans="1:13" ht="15" thickBot="1" x14ac:dyDescent="0.35">
      <c r="A147" s="360"/>
      <c r="B147" s="361"/>
      <c r="C147" s="362"/>
      <c r="D147" s="352"/>
      <c r="E147" s="353" t="s">
        <v>1504</v>
      </c>
      <c r="F147" s="353">
        <v>42939</v>
      </c>
      <c r="G147" s="357">
        <f t="shared" si="10"/>
        <v>36278</v>
      </c>
      <c r="H147" s="354">
        <f>MAX($G$8:G147)</f>
        <v>36278</v>
      </c>
      <c r="I147" s="352">
        <f t="shared" si="7"/>
        <v>1813.8999999999999</v>
      </c>
      <c r="J147" s="352">
        <f t="shared" si="8"/>
        <v>34465</v>
      </c>
      <c r="K147" s="352"/>
      <c r="L147" s="355">
        <f t="shared" si="9"/>
        <v>7</v>
      </c>
      <c r="M147" s="356"/>
    </row>
    <row r="148" spans="1:13" ht="15" thickBot="1" x14ac:dyDescent="0.35">
      <c r="A148" s="360"/>
      <c r="B148" s="361"/>
      <c r="C148" s="362"/>
      <c r="D148" s="352"/>
      <c r="E148" s="353" t="s">
        <v>1499</v>
      </c>
      <c r="F148" s="353">
        <v>42940</v>
      </c>
      <c r="G148" s="357">
        <f t="shared" si="10"/>
        <v>36285</v>
      </c>
      <c r="H148" s="354">
        <f>MAX($G$8:G148)</f>
        <v>36285</v>
      </c>
      <c r="I148" s="352">
        <f t="shared" si="7"/>
        <v>1814.25</v>
      </c>
      <c r="J148" s="352">
        <f t="shared" si="8"/>
        <v>34471</v>
      </c>
      <c r="K148" s="352"/>
      <c r="L148" s="355">
        <f t="shared" si="9"/>
        <v>7</v>
      </c>
      <c r="M148" s="356"/>
    </row>
    <row r="149" spans="1:13" ht="15" thickBot="1" x14ac:dyDescent="0.35">
      <c r="A149" s="360"/>
      <c r="B149" s="361"/>
      <c r="C149" s="362"/>
      <c r="D149" s="352"/>
      <c r="E149" s="353" t="s">
        <v>1498</v>
      </c>
      <c r="F149" s="353">
        <v>42941</v>
      </c>
      <c r="G149" s="357">
        <f t="shared" si="10"/>
        <v>36291</v>
      </c>
      <c r="H149" s="354">
        <f>MAX($G$8:G149)</f>
        <v>36291</v>
      </c>
      <c r="I149" s="352">
        <f t="shared" si="7"/>
        <v>1814.5500000000002</v>
      </c>
      <c r="J149" s="352">
        <f t="shared" si="8"/>
        <v>34477</v>
      </c>
      <c r="K149" s="352"/>
      <c r="L149" s="355">
        <f t="shared" si="9"/>
        <v>6</v>
      </c>
      <c r="M149" s="356"/>
    </row>
    <row r="150" spans="1:13" ht="15" thickBot="1" x14ac:dyDescent="0.35">
      <c r="A150" s="360"/>
      <c r="B150" s="361"/>
      <c r="C150" s="362"/>
      <c r="D150" s="352"/>
      <c r="E150" s="353" t="s">
        <v>1500</v>
      </c>
      <c r="F150" s="353">
        <v>42942</v>
      </c>
      <c r="G150" s="357">
        <f t="shared" si="10"/>
        <v>36297</v>
      </c>
      <c r="H150" s="354">
        <f>MAX($G$8:G150)</f>
        <v>36297</v>
      </c>
      <c r="I150" s="352">
        <f t="shared" si="7"/>
        <v>1814.8500000000001</v>
      </c>
      <c r="J150" s="352">
        <f t="shared" si="8"/>
        <v>34483</v>
      </c>
      <c r="K150" s="352"/>
      <c r="L150" s="355">
        <f t="shared" si="9"/>
        <v>6</v>
      </c>
      <c r="M150" s="356"/>
    </row>
    <row r="151" spans="1:13" ht="15" thickBot="1" x14ac:dyDescent="0.35">
      <c r="A151" s="360"/>
      <c r="B151" s="361"/>
      <c r="C151" s="362"/>
      <c r="D151" s="352"/>
      <c r="E151" s="353" t="s">
        <v>1501</v>
      </c>
      <c r="F151" s="353">
        <v>42943</v>
      </c>
      <c r="G151" s="357">
        <f t="shared" si="10"/>
        <v>36303</v>
      </c>
      <c r="H151" s="354">
        <f>MAX($G$8:G151)</f>
        <v>36303</v>
      </c>
      <c r="I151" s="352">
        <f t="shared" si="7"/>
        <v>1815.1499999999999</v>
      </c>
      <c r="J151" s="352">
        <f t="shared" si="8"/>
        <v>34488</v>
      </c>
      <c r="K151" s="352"/>
      <c r="L151" s="355">
        <f t="shared" si="9"/>
        <v>6</v>
      </c>
      <c r="M151" s="356"/>
    </row>
    <row r="152" spans="1:13" ht="15" thickBot="1" x14ac:dyDescent="0.35">
      <c r="A152" s="360"/>
      <c r="B152" s="361"/>
      <c r="C152" s="362"/>
      <c r="D152" s="352"/>
      <c r="E152" s="353" t="s">
        <v>1502</v>
      </c>
      <c r="F152" s="353">
        <v>42944</v>
      </c>
      <c r="G152" s="357">
        <f t="shared" ref="G152:G166" si="11">ROUNDUP(J151+1820,0)</f>
        <v>36308</v>
      </c>
      <c r="H152" s="354">
        <f>MAX($G$8:G152)</f>
        <v>36308</v>
      </c>
      <c r="I152" s="352">
        <f t="shared" ref="I152:I166" si="12">G152/100*5</f>
        <v>1815.3999999999999</v>
      </c>
      <c r="J152" s="352">
        <f t="shared" ref="J152:J166" si="13">ROUNDUP(G152-I152,0)</f>
        <v>34493</v>
      </c>
      <c r="K152" s="352"/>
      <c r="L152" s="355">
        <f t="shared" ref="L152:L166" si="14">G152-G151</f>
        <v>5</v>
      </c>
      <c r="M152" s="356"/>
    </row>
    <row r="153" spans="1:13" ht="15" thickBot="1" x14ac:dyDescent="0.35">
      <c r="A153" s="360"/>
      <c r="B153" s="361"/>
      <c r="C153" s="362"/>
      <c r="D153" s="352"/>
      <c r="E153" s="353" t="s">
        <v>1503</v>
      </c>
      <c r="F153" s="353">
        <v>42945</v>
      </c>
      <c r="G153" s="357">
        <f t="shared" si="11"/>
        <v>36313</v>
      </c>
      <c r="H153" s="354">
        <f>MAX($G$8:G153)</f>
        <v>36313</v>
      </c>
      <c r="I153" s="352">
        <f t="shared" si="12"/>
        <v>1815.65</v>
      </c>
      <c r="J153" s="352">
        <f t="shared" si="13"/>
        <v>34498</v>
      </c>
      <c r="K153" s="352"/>
      <c r="L153" s="355">
        <f t="shared" si="14"/>
        <v>5</v>
      </c>
      <c r="M153" s="356"/>
    </row>
    <row r="154" spans="1:13" ht="15" thickBot="1" x14ac:dyDescent="0.35">
      <c r="A154" s="360"/>
      <c r="B154" s="361"/>
      <c r="C154" s="362"/>
      <c r="D154" s="352"/>
      <c r="E154" s="353" t="s">
        <v>1504</v>
      </c>
      <c r="F154" s="353">
        <v>42946</v>
      </c>
      <c r="G154" s="357">
        <f t="shared" si="11"/>
        <v>36318</v>
      </c>
      <c r="H154" s="354">
        <f>MAX($G$8:G154)</f>
        <v>36318</v>
      </c>
      <c r="I154" s="352">
        <f t="shared" si="12"/>
        <v>1815.9</v>
      </c>
      <c r="J154" s="352">
        <f t="shared" si="13"/>
        <v>34503</v>
      </c>
      <c r="K154" s="352"/>
      <c r="L154" s="355">
        <f t="shared" si="14"/>
        <v>5</v>
      </c>
      <c r="M154" s="356"/>
    </row>
    <row r="155" spans="1:13" ht="15" thickBot="1" x14ac:dyDescent="0.35">
      <c r="A155" s="360"/>
      <c r="B155" s="361"/>
      <c r="C155" s="362"/>
      <c r="D155" s="352"/>
      <c r="E155" s="353" t="s">
        <v>1499</v>
      </c>
      <c r="F155" s="353">
        <v>42947</v>
      </c>
      <c r="G155" s="357">
        <f t="shared" si="11"/>
        <v>36323</v>
      </c>
      <c r="H155" s="354">
        <f>MAX($G$8:G155)</f>
        <v>36323</v>
      </c>
      <c r="I155" s="352">
        <f t="shared" si="12"/>
        <v>1816.15</v>
      </c>
      <c r="J155" s="352">
        <f t="shared" si="13"/>
        <v>34507</v>
      </c>
      <c r="K155" s="352"/>
      <c r="L155" s="355">
        <f t="shared" si="14"/>
        <v>5</v>
      </c>
      <c r="M155" s="356"/>
    </row>
    <row r="156" spans="1:13" ht="15" thickBot="1" x14ac:dyDescent="0.35">
      <c r="A156" s="360"/>
      <c r="B156" s="361"/>
      <c r="C156" s="362"/>
      <c r="D156" s="352"/>
      <c r="E156" s="353" t="s">
        <v>1498</v>
      </c>
      <c r="F156" s="353">
        <v>42948</v>
      </c>
      <c r="G156" s="357">
        <f t="shared" si="11"/>
        <v>36327</v>
      </c>
      <c r="H156" s="354">
        <f>MAX($G$8:G156)</f>
        <v>36327</v>
      </c>
      <c r="I156" s="352">
        <f t="shared" si="12"/>
        <v>1816.35</v>
      </c>
      <c r="J156" s="352">
        <f t="shared" si="13"/>
        <v>34511</v>
      </c>
      <c r="K156" s="352"/>
      <c r="L156" s="355">
        <f t="shared" si="14"/>
        <v>4</v>
      </c>
      <c r="M156" s="356"/>
    </row>
    <row r="157" spans="1:13" ht="15" thickBot="1" x14ac:dyDescent="0.35">
      <c r="A157" s="360"/>
      <c r="B157" s="361"/>
      <c r="C157" s="362"/>
      <c r="D157" s="352"/>
      <c r="E157" s="353" t="s">
        <v>1500</v>
      </c>
      <c r="F157" s="353">
        <v>42949</v>
      </c>
      <c r="G157" s="357">
        <f t="shared" si="11"/>
        <v>36331</v>
      </c>
      <c r="H157" s="354">
        <f>MAX($G$8:G157)</f>
        <v>36331</v>
      </c>
      <c r="I157" s="352">
        <f t="shared" si="12"/>
        <v>1816.55</v>
      </c>
      <c r="J157" s="352">
        <f t="shared" si="13"/>
        <v>34515</v>
      </c>
      <c r="K157" s="352"/>
      <c r="L157" s="355">
        <f t="shared" si="14"/>
        <v>4</v>
      </c>
      <c r="M157" s="356"/>
    </row>
    <row r="158" spans="1:13" ht="15" thickBot="1" x14ac:dyDescent="0.35">
      <c r="A158" s="360"/>
      <c r="B158" s="361"/>
      <c r="C158" s="362"/>
      <c r="D158" s="352"/>
      <c r="E158" s="353" t="s">
        <v>1501</v>
      </c>
      <c r="F158" s="353">
        <v>42950</v>
      </c>
      <c r="G158" s="357">
        <f t="shared" si="11"/>
        <v>36335</v>
      </c>
      <c r="H158" s="354">
        <f>MAX($G$8:G158)</f>
        <v>36335</v>
      </c>
      <c r="I158" s="352">
        <f t="shared" si="12"/>
        <v>1816.75</v>
      </c>
      <c r="J158" s="352">
        <f t="shared" si="13"/>
        <v>34519</v>
      </c>
      <c r="K158" s="352"/>
      <c r="L158" s="355">
        <f t="shared" si="14"/>
        <v>4</v>
      </c>
      <c r="M158" s="356"/>
    </row>
    <row r="159" spans="1:13" ht="15" thickBot="1" x14ac:dyDescent="0.35">
      <c r="A159" s="360"/>
      <c r="B159" s="361"/>
      <c r="C159" s="362"/>
      <c r="D159" s="352"/>
      <c r="E159" s="353" t="s">
        <v>1502</v>
      </c>
      <c r="F159" s="353">
        <v>42951</v>
      </c>
      <c r="G159" s="357">
        <f t="shared" si="11"/>
        <v>36339</v>
      </c>
      <c r="H159" s="354">
        <f>MAX($G$8:G159)</f>
        <v>36339</v>
      </c>
      <c r="I159" s="352">
        <f t="shared" si="12"/>
        <v>1816.9499999999998</v>
      </c>
      <c r="J159" s="352">
        <f t="shared" si="13"/>
        <v>34523</v>
      </c>
      <c r="K159" s="352"/>
      <c r="L159" s="355">
        <f t="shared" si="14"/>
        <v>4</v>
      </c>
      <c r="M159" s="356"/>
    </row>
    <row r="160" spans="1:13" ht="15" thickBot="1" x14ac:dyDescent="0.35">
      <c r="A160" s="360"/>
      <c r="B160" s="361"/>
      <c r="C160" s="362"/>
      <c r="D160" s="352"/>
      <c r="E160" s="353" t="s">
        <v>1503</v>
      </c>
      <c r="F160" s="353">
        <v>42952</v>
      </c>
      <c r="G160" s="357">
        <f t="shared" si="11"/>
        <v>36343</v>
      </c>
      <c r="H160" s="354">
        <f>MAX($G$8:G160)</f>
        <v>36343</v>
      </c>
      <c r="I160" s="352">
        <f t="shared" si="12"/>
        <v>1817.15</v>
      </c>
      <c r="J160" s="352">
        <f t="shared" si="13"/>
        <v>34526</v>
      </c>
      <c r="K160" s="352"/>
      <c r="L160" s="355">
        <f t="shared" si="14"/>
        <v>4</v>
      </c>
      <c r="M160" s="356"/>
    </row>
    <row r="161" spans="1:13" ht="15" thickBot="1" x14ac:dyDescent="0.35">
      <c r="A161" s="360"/>
      <c r="B161" s="361"/>
      <c r="C161" s="362"/>
      <c r="D161" s="352"/>
      <c r="E161" s="353" t="s">
        <v>1504</v>
      </c>
      <c r="F161" s="353">
        <v>42953</v>
      </c>
      <c r="G161" s="357">
        <f t="shared" si="11"/>
        <v>36346</v>
      </c>
      <c r="H161" s="354">
        <f>MAX($G$8:G161)</f>
        <v>36346</v>
      </c>
      <c r="I161" s="352">
        <f t="shared" si="12"/>
        <v>1817.3</v>
      </c>
      <c r="J161" s="352">
        <f t="shared" si="13"/>
        <v>34529</v>
      </c>
      <c r="K161" s="352"/>
      <c r="L161" s="355">
        <f t="shared" si="14"/>
        <v>3</v>
      </c>
      <c r="M161" s="356"/>
    </row>
    <row r="162" spans="1:13" ht="15" thickBot="1" x14ac:dyDescent="0.35">
      <c r="A162" s="360"/>
      <c r="B162" s="361"/>
      <c r="C162" s="362"/>
      <c r="D162" s="352"/>
      <c r="E162" s="353" t="s">
        <v>1499</v>
      </c>
      <c r="F162" s="353">
        <v>42954</v>
      </c>
      <c r="G162" s="357">
        <f t="shared" si="11"/>
        <v>36349</v>
      </c>
      <c r="H162" s="354">
        <f>MAX($G$8:G162)</f>
        <v>36349</v>
      </c>
      <c r="I162" s="352">
        <f t="shared" si="12"/>
        <v>1817.45</v>
      </c>
      <c r="J162" s="352">
        <f t="shared" si="13"/>
        <v>34532</v>
      </c>
      <c r="K162" s="352"/>
      <c r="L162" s="355">
        <f t="shared" si="14"/>
        <v>3</v>
      </c>
      <c r="M162" s="356"/>
    </row>
    <row r="163" spans="1:13" ht="15" thickBot="1" x14ac:dyDescent="0.35">
      <c r="A163" s="360"/>
      <c r="B163" s="361"/>
      <c r="C163" s="362"/>
      <c r="D163" s="352"/>
      <c r="E163" s="353" t="s">
        <v>1498</v>
      </c>
      <c r="F163" s="353">
        <v>42955</v>
      </c>
      <c r="G163" s="357">
        <f t="shared" si="11"/>
        <v>36352</v>
      </c>
      <c r="H163" s="354">
        <f>MAX($G$8:G163)</f>
        <v>36352</v>
      </c>
      <c r="I163" s="352">
        <f t="shared" si="12"/>
        <v>1817.6</v>
      </c>
      <c r="J163" s="352">
        <f t="shared" si="13"/>
        <v>34535</v>
      </c>
      <c r="K163" s="352"/>
      <c r="L163" s="355">
        <f t="shared" si="14"/>
        <v>3</v>
      </c>
      <c r="M163" s="356"/>
    </row>
    <row r="164" spans="1:13" ht="15" thickBot="1" x14ac:dyDescent="0.35">
      <c r="A164" s="360"/>
      <c r="B164" s="361"/>
      <c r="C164" s="362"/>
      <c r="D164" s="352"/>
      <c r="E164" s="353" t="s">
        <v>1500</v>
      </c>
      <c r="F164" s="353">
        <v>42956</v>
      </c>
      <c r="G164" s="357">
        <f t="shared" si="11"/>
        <v>36355</v>
      </c>
      <c r="H164" s="354">
        <f>MAX($G$8:G164)</f>
        <v>36355</v>
      </c>
      <c r="I164" s="352">
        <f t="shared" si="12"/>
        <v>1817.75</v>
      </c>
      <c r="J164" s="352">
        <f t="shared" si="13"/>
        <v>34538</v>
      </c>
      <c r="K164" s="352"/>
      <c r="L164" s="355">
        <f t="shared" si="14"/>
        <v>3</v>
      </c>
      <c r="M164" s="356"/>
    </row>
    <row r="165" spans="1:13" ht="15" thickBot="1" x14ac:dyDescent="0.35">
      <c r="A165" s="360"/>
      <c r="B165" s="361"/>
      <c r="C165" s="362"/>
      <c r="D165" s="352"/>
      <c r="E165" s="353" t="s">
        <v>1501</v>
      </c>
      <c r="F165" s="353">
        <v>42957</v>
      </c>
      <c r="G165" s="357">
        <f t="shared" si="11"/>
        <v>36358</v>
      </c>
      <c r="H165" s="354">
        <f>MAX($G$8:G165)</f>
        <v>36358</v>
      </c>
      <c r="I165" s="352">
        <f t="shared" si="12"/>
        <v>1817.8999999999999</v>
      </c>
      <c r="J165" s="352">
        <f t="shared" si="13"/>
        <v>34541</v>
      </c>
      <c r="K165" s="352"/>
      <c r="L165" s="355">
        <f t="shared" si="14"/>
        <v>3</v>
      </c>
      <c r="M165" s="356"/>
    </row>
    <row r="166" spans="1:13" ht="15" thickBot="1" x14ac:dyDescent="0.35">
      <c r="A166" s="360"/>
      <c r="B166" s="361"/>
      <c r="C166" s="362"/>
      <c r="D166" s="352"/>
      <c r="E166" s="353" t="s">
        <v>1502</v>
      </c>
      <c r="F166" s="353">
        <v>42958</v>
      </c>
      <c r="G166" s="357">
        <f t="shared" si="11"/>
        <v>36361</v>
      </c>
      <c r="H166" s="354">
        <f>MAX($G$8:G166)</f>
        <v>36361</v>
      </c>
      <c r="I166" s="352">
        <f t="shared" si="12"/>
        <v>1818.0500000000002</v>
      </c>
      <c r="J166" s="352">
        <f t="shared" si="13"/>
        <v>34543</v>
      </c>
      <c r="K166" s="352"/>
      <c r="L166" s="355">
        <f t="shared" si="14"/>
        <v>3</v>
      </c>
      <c r="M166" s="356"/>
    </row>
    <row r="167" spans="1:13" ht="15" thickBot="1" x14ac:dyDescent="0.35">
      <c r="A167" s="360"/>
      <c r="B167" s="361"/>
      <c r="C167" s="362"/>
      <c r="D167" s="352"/>
      <c r="E167" s="353" t="s">
        <v>1503</v>
      </c>
      <c r="F167" s="353">
        <v>42959</v>
      </c>
      <c r="G167" s="357">
        <f t="shared" ref="G167:G181" si="15">ROUNDUP(J166+1820,0)</f>
        <v>36363</v>
      </c>
      <c r="H167" s="354">
        <f>MAX($G$8:G167)</f>
        <v>36363</v>
      </c>
      <c r="I167" s="352">
        <f t="shared" ref="I167:I181" si="16">G167/100*5</f>
        <v>1818.15</v>
      </c>
      <c r="J167" s="352">
        <f t="shared" ref="J167:J181" si="17">ROUNDUP(G167-I167,0)</f>
        <v>34545</v>
      </c>
      <c r="K167" s="352"/>
      <c r="L167" s="355">
        <f t="shared" ref="L167:L181" si="18">G167-G166</f>
        <v>2</v>
      </c>
      <c r="M167" s="356"/>
    </row>
    <row r="168" spans="1:13" ht="15" thickBot="1" x14ac:dyDescent="0.35">
      <c r="A168" s="360"/>
      <c r="B168" s="361"/>
      <c r="C168" s="362"/>
      <c r="D168" s="352"/>
      <c r="E168" s="353" t="s">
        <v>1504</v>
      </c>
      <c r="F168" s="353">
        <v>42960</v>
      </c>
      <c r="G168" s="357">
        <f t="shared" si="15"/>
        <v>36365</v>
      </c>
      <c r="H168" s="354">
        <f>MAX($G$8:G168)</f>
        <v>36365</v>
      </c>
      <c r="I168" s="352">
        <f t="shared" si="16"/>
        <v>1818.25</v>
      </c>
      <c r="J168" s="352">
        <f t="shared" si="17"/>
        <v>34547</v>
      </c>
      <c r="K168" s="352"/>
      <c r="L168" s="355">
        <f t="shared" si="18"/>
        <v>2</v>
      </c>
      <c r="M168" s="356"/>
    </row>
    <row r="169" spans="1:13" ht="15" thickBot="1" x14ac:dyDescent="0.35">
      <c r="A169" s="360"/>
      <c r="B169" s="361"/>
      <c r="C169" s="362"/>
      <c r="D169" s="352"/>
      <c r="E169" s="353" t="s">
        <v>1499</v>
      </c>
      <c r="F169" s="353">
        <v>42961</v>
      </c>
      <c r="G169" s="357">
        <f t="shared" si="15"/>
        <v>36367</v>
      </c>
      <c r="H169" s="354">
        <f>MAX($G$8:G169)</f>
        <v>36367</v>
      </c>
      <c r="I169" s="352">
        <f t="shared" si="16"/>
        <v>1818.3500000000001</v>
      </c>
      <c r="J169" s="352">
        <f t="shared" si="17"/>
        <v>34549</v>
      </c>
      <c r="K169" s="352"/>
      <c r="L169" s="355">
        <f t="shared" si="18"/>
        <v>2</v>
      </c>
      <c r="M169" s="356"/>
    </row>
    <row r="170" spans="1:13" ht="15" thickBot="1" x14ac:dyDescent="0.35">
      <c r="A170" s="360"/>
      <c r="B170" s="361"/>
      <c r="C170" s="362"/>
      <c r="D170" s="352"/>
      <c r="E170" s="353" t="s">
        <v>1498</v>
      </c>
      <c r="F170" s="353">
        <v>42962</v>
      </c>
      <c r="G170" s="357">
        <f t="shared" si="15"/>
        <v>36369</v>
      </c>
      <c r="H170" s="354">
        <f>MAX($G$8:G170)</f>
        <v>36369</v>
      </c>
      <c r="I170" s="352">
        <f t="shared" si="16"/>
        <v>1818.45</v>
      </c>
      <c r="J170" s="352">
        <f t="shared" si="17"/>
        <v>34551</v>
      </c>
      <c r="K170" s="352"/>
      <c r="L170" s="355">
        <f t="shared" si="18"/>
        <v>2</v>
      </c>
      <c r="M170" s="356"/>
    </row>
    <row r="171" spans="1:13" ht="15" thickBot="1" x14ac:dyDescent="0.35">
      <c r="A171" s="360"/>
      <c r="B171" s="361"/>
      <c r="C171" s="362"/>
      <c r="D171" s="352"/>
      <c r="E171" s="353" t="s">
        <v>1500</v>
      </c>
      <c r="F171" s="353">
        <v>42963</v>
      </c>
      <c r="G171" s="357">
        <f t="shared" si="15"/>
        <v>36371</v>
      </c>
      <c r="H171" s="354">
        <f>MAX($G$8:G171)</f>
        <v>36371</v>
      </c>
      <c r="I171" s="352">
        <f t="shared" si="16"/>
        <v>1818.55</v>
      </c>
      <c r="J171" s="352">
        <f t="shared" si="17"/>
        <v>34553</v>
      </c>
      <c r="K171" s="352"/>
      <c r="L171" s="355">
        <f t="shared" si="18"/>
        <v>2</v>
      </c>
      <c r="M171" s="356"/>
    </row>
    <row r="172" spans="1:13" ht="15" thickBot="1" x14ac:dyDescent="0.35">
      <c r="A172" s="360"/>
      <c r="B172" s="361"/>
      <c r="C172" s="362"/>
      <c r="D172" s="352"/>
      <c r="E172" s="353" t="s">
        <v>1501</v>
      </c>
      <c r="F172" s="353">
        <v>42964</v>
      </c>
      <c r="G172" s="357">
        <f t="shared" si="15"/>
        <v>36373</v>
      </c>
      <c r="H172" s="354">
        <f>MAX($G$8:G172)</f>
        <v>36373</v>
      </c>
      <c r="I172" s="352">
        <f t="shared" si="16"/>
        <v>1818.65</v>
      </c>
      <c r="J172" s="352">
        <f t="shared" si="17"/>
        <v>34555</v>
      </c>
      <c r="K172" s="352"/>
      <c r="L172" s="355">
        <f t="shared" si="18"/>
        <v>2</v>
      </c>
      <c r="M172" s="356"/>
    </row>
    <row r="173" spans="1:13" ht="15" thickBot="1" x14ac:dyDescent="0.35">
      <c r="A173" s="360"/>
      <c r="B173" s="361"/>
      <c r="C173" s="362"/>
      <c r="D173" s="352"/>
      <c r="E173" s="353" t="s">
        <v>1502</v>
      </c>
      <c r="F173" s="353">
        <v>42965</v>
      </c>
      <c r="G173" s="357">
        <f t="shared" si="15"/>
        <v>36375</v>
      </c>
      <c r="H173" s="354">
        <f>MAX($G$8:G173)</f>
        <v>36375</v>
      </c>
      <c r="I173" s="352">
        <f t="shared" si="16"/>
        <v>1818.75</v>
      </c>
      <c r="J173" s="352">
        <f t="shared" si="17"/>
        <v>34557</v>
      </c>
      <c r="K173" s="352"/>
      <c r="L173" s="355">
        <f t="shared" si="18"/>
        <v>2</v>
      </c>
      <c r="M173" s="356"/>
    </row>
    <row r="174" spans="1:13" ht="15" thickBot="1" x14ac:dyDescent="0.35">
      <c r="A174" s="360"/>
      <c r="B174" s="361"/>
      <c r="C174" s="362"/>
      <c r="D174" s="352"/>
      <c r="E174" s="353" t="s">
        <v>1503</v>
      </c>
      <c r="F174" s="353">
        <v>42966</v>
      </c>
      <c r="G174" s="357">
        <f t="shared" si="15"/>
        <v>36377</v>
      </c>
      <c r="H174" s="354">
        <f>MAX($G$8:G174)</f>
        <v>36377</v>
      </c>
      <c r="I174" s="352">
        <f t="shared" si="16"/>
        <v>1818.85</v>
      </c>
      <c r="J174" s="352">
        <f t="shared" si="17"/>
        <v>34559</v>
      </c>
      <c r="K174" s="352"/>
      <c r="L174" s="355">
        <f t="shared" si="18"/>
        <v>2</v>
      </c>
      <c r="M174" s="356"/>
    </row>
    <row r="175" spans="1:13" ht="15" thickBot="1" x14ac:dyDescent="0.35">
      <c r="A175" s="360"/>
      <c r="B175" s="361"/>
      <c r="C175" s="362"/>
      <c r="D175" s="352"/>
      <c r="E175" s="353" t="s">
        <v>1504</v>
      </c>
      <c r="F175" s="353">
        <v>42967</v>
      </c>
      <c r="G175" s="357">
        <f t="shared" si="15"/>
        <v>36379</v>
      </c>
      <c r="H175" s="354">
        <f>MAX($G$8:G175)</f>
        <v>36379</v>
      </c>
      <c r="I175" s="352">
        <f t="shared" si="16"/>
        <v>1818.95</v>
      </c>
      <c r="J175" s="352">
        <f t="shared" si="17"/>
        <v>34561</v>
      </c>
      <c r="K175" s="352"/>
      <c r="L175" s="355">
        <f t="shared" si="18"/>
        <v>2</v>
      </c>
      <c r="M175" s="356"/>
    </row>
    <row r="176" spans="1:13" ht="15" thickBot="1" x14ac:dyDescent="0.35">
      <c r="A176" s="360"/>
      <c r="B176" s="361"/>
      <c r="C176" s="362"/>
      <c r="D176" s="352"/>
      <c r="E176" s="353" t="s">
        <v>1499</v>
      </c>
      <c r="F176" s="353">
        <v>42968</v>
      </c>
      <c r="G176" s="357">
        <f t="shared" si="15"/>
        <v>36381</v>
      </c>
      <c r="H176" s="354">
        <f>MAX($G$8:G176)</f>
        <v>36381</v>
      </c>
      <c r="I176" s="352">
        <f t="shared" si="16"/>
        <v>1819.05</v>
      </c>
      <c r="J176" s="352">
        <f t="shared" si="17"/>
        <v>34562</v>
      </c>
      <c r="K176" s="352"/>
      <c r="L176" s="355">
        <f t="shared" si="18"/>
        <v>2</v>
      </c>
      <c r="M176" s="356"/>
    </row>
    <row r="177" spans="1:13" ht="15" thickBot="1" x14ac:dyDescent="0.35">
      <c r="A177" s="360"/>
      <c r="B177" s="361"/>
      <c r="C177" s="362"/>
      <c r="D177" s="352"/>
      <c r="E177" s="353" t="s">
        <v>1498</v>
      </c>
      <c r="F177" s="353">
        <v>42969</v>
      </c>
      <c r="G177" s="357">
        <f t="shared" si="15"/>
        <v>36382</v>
      </c>
      <c r="H177" s="354">
        <f>MAX($G$8:G177)</f>
        <v>36382</v>
      </c>
      <c r="I177" s="352">
        <f t="shared" si="16"/>
        <v>1819.1</v>
      </c>
      <c r="J177" s="352">
        <f t="shared" si="17"/>
        <v>34563</v>
      </c>
      <c r="K177" s="352"/>
      <c r="L177" s="355">
        <f t="shared" si="18"/>
        <v>1</v>
      </c>
      <c r="M177" s="356"/>
    </row>
    <row r="178" spans="1:13" ht="15" thickBot="1" x14ac:dyDescent="0.35">
      <c r="A178" s="360"/>
      <c r="B178" s="361"/>
      <c r="C178" s="362"/>
      <c r="D178" s="352"/>
      <c r="E178" s="353" t="s">
        <v>1500</v>
      </c>
      <c r="F178" s="353">
        <v>42970</v>
      </c>
      <c r="G178" s="357">
        <f t="shared" si="15"/>
        <v>36383</v>
      </c>
      <c r="H178" s="354">
        <f>MAX($G$8:G178)</f>
        <v>36383</v>
      </c>
      <c r="I178" s="352">
        <f t="shared" si="16"/>
        <v>1819.1499999999999</v>
      </c>
      <c r="J178" s="352">
        <f t="shared" si="17"/>
        <v>34564</v>
      </c>
      <c r="K178" s="352"/>
      <c r="L178" s="355">
        <f t="shared" si="18"/>
        <v>1</v>
      </c>
      <c r="M178" s="356"/>
    </row>
    <row r="179" spans="1:13" ht="15" thickBot="1" x14ac:dyDescent="0.35">
      <c r="A179" s="360"/>
      <c r="B179" s="361"/>
      <c r="C179" s="362"/>
      <c r="D179" s="352"/>
      <c r="E179" s="353" t="s">
        <v>1501</v>
      </c>
      <c r="F179" s="353">
        <v>42971</v>
      </c>
      <c r="G179" s="357">
        <f t="shared" si="15"/>
        <v>36384</v>
      </c>
      <c r="H179" s="354">
        <f>MAX($G$8:G179)</f>
        <v>36384</v>
      </c>
      <c r="I179" s="352">
        <f t="shared" si="16"/>
        <v>1819.1999999999998</v>
      </c>
      <c r="J179" s="352">
        <f t="shared" si="17"/>
        <v>34565</v>
      </c>
      <c r="K179" s="352"/>
      <c r="L179" s="355">
        <f t="shared" si="18"/>
        <v>1</v>
      </c>
      <c r="M179" s="356"/>
    </row>
    <row r="180" spans="1:13" ht="15" thickBot="1" x14ac:dyDescent="0.35">
      <c r="A180" s="360"/>
      <c r="B180" s="361"/>
      <c r="C180" s="362"/>
      <c r="D180" s="352"/>
      <c r="E180" s="353" t="s">
        <v>1502</v>
      </c>
      <c r="F180" s="353">
        <v>42972</v>
      </c>
      <c r="G180" s="357">
        <f t="shared" si="15"/>
        <v>36385</v>
      </c>
      <c r="H180" s="354">
        <f>MAX($G$8:G180)</f>
        <v>36385</v>
      </c>
      <c r="I180" s="352">
        <f t="shared" si="16"/>
        <v>1819.25</v>
      </c>
      <c r="J180" s="352">
        <f t="shared" si="17"/>
        <v>34566</v>
      </c>
      <c r="K180" s="352"/>
      <c r="L180" s="355">
        <f t="shared" si="18"/>
        <v>1</v>
      </c>
      <c r="M180" s="356"/>
    </row>
    <row r="181" spans="1:13" ht="15" thickBot="1" x14ac:dyDescent="0.35">
      <c r="A181" s="360"/>
      <c r="B181" s="361"/>
      <c r="C181" s="362"/>
      <c r="D181" s="352"/>
      <c r="E181" s="353" t="s">
        <v>1503</v>
      </c>
      <c r="F181" s="353">
        <v>42973</v>
      </c>
      <c r="G181" s="357">
        <f t="shared" si="15"/>
        <v>36386</v>
      </c>
      <c r="H181" s="354">
        <f>MAX($G$8:G181)</f>
        <v>36386</v>
      </c>
      <c r="I181" s="352">
        <f t="shared" si="16"/>
        <v>1819.3000000000002</v>
      </c>
      <c r="J181" s="352">
        <f t="shared" si="17"/>
        <v>34567</v>
      </c>
      <c r="K181" s="352"/>
      <c r="L181" s="355">
        <f t="shared" si="18"/>
        <v>1</v>
      </c>
      <c r="M181" s="356"/>
    </row>
    <row r="182" spans="1:13" ht="15" thickBot="1" x14ac:dyDescent="0.35">
      <c r="A182" s="360"/>
      <c r="B182" s="361"/>
      <c r="C182" s="362"/>
      <c r="D182" s="352"/>
      <c r="E182" s="353" t="s">
        <v>1504</v>
      </c>
      <c r="F182" s="353">
        <v>42974</v>
      </c>
      <c r="G182" s="357">
        <f t="shared" ref="G182:G184" si="19">ROUNDUP(J181+1820,0)</f>
        <v>36387</v>
      </c>
      <c r="H182" s="354">
        <f>MAX($G$8:G182)</f>
        <v>36387</v>
      </c>
      <c r="I182" s="352">
        <f t="shared" ref="I182:I184" si="20">G182/100*5</f>
        <v>1819.35</v>
      </c>
      <c r="J182" s="352">
        <f t="shared" ref="J182:J184" si="21">ROUNDUP(G182-I182,0)</f>
        <v>34568</v>
      </c>
      <c r="K182" s="352"/>
      <c r="L182" s="355">
        <f t="shared" ref="L182:L184" si="22">G182-G181</f>
        <v>1</v>
      </c>
      <c r="M182" s="356"/>
    </row>
    <row r="183" spans="1:13" ht="15" thickBot="1" x14ac:dyDescent="0.35">
      <c r="A183" s="360"/>
      <c r="B183" s="361"/>
      <c r="C183" s="362"/>
      <c r="D183" s="352"/>
      <c r="E183" s="353" t="s">
        <v>1499</v>
      </c>
      <c r="F183" s="353">
        <v>42975</v>
      </c>
      <c r="G183" s="357">
        <f t="shared" si="19"/>
        <v>36388</v>
      </c>
      <c r="H183" s="354">
        <f>MAX($G$8:G183)</f>
        <v>36388</v>
      </c>
      <c r="I183" s="352">
        <f t="shared" si="20"/>
        <v>1819.4</v>
      </c>
      <c r="J183" s="352">
        <f t="shared" si="21"/>
        <v>34569</v>
      </c>
      <c r="K183" s="352"/>
      <c r="L183" s="355">
        <f t="shared" si="22"/>
        <v>1</v>
      </c>
      <c r="M183" s="356"/>
    </row>
    <row r="184" spans="1:13" ht="15" thickBot="1" x14ac:dyDescent="0.35">
      <c r="A184" s="360"/>
      <c r="B184" s="361"/>
      <c r="C184" s="362"/>
      <c r="D184" s="352"/>
      <c r="E184" s="353" t="s">
        <v>1498</v>
      </c>
      <c r="F184" s="353">
        <v>42976</v>
      </c>
      <c r="G184" s="357">
        <f t="shared" si="19"/>
        <v>36389</v>
      </c>
      <c r="H184" s="354">
        <f>MAX($G$8:G184)</f>
        <v>36389</v>
      </c>
      <c r="I184" s="352">
        <f t="shared" si="20"/>
        <v>1819.4499999999998</v>
      </c>
      <c r="J184" s="352">
        <f t="shared" si="21"/>
        <v>34570</v>
      </c>
      <c r="K184" s="352"/>
      <c r="L184" s="355">
        <f t="shared" si="22"/>
        <v>1</v>
      </c>
      <c r="M184" s="356"/>
    </row>
    <row r="185" spans="1:13" ht="15" thickBot="1" x14ac:dyDescent="0.35">
      <c r="A185" s="360"/>
      <c r="B185" s="361"/>
      <c r="C185" s="362"/>
      <c r="D185" s="352"/>
      <c r="E185" s="353" t="s">
        <v>1500</v>
      </c>
      <c r="F185" s="353">
        <v>42977</v>
      </c>
      <c r="G185" s="357">
        <f t="shared" ref="G185:G190" si="23">ROUNDUP(J184+1820,0)</f>
        <v>36390</v>
      </c>
      <c r="H185" s="354">
        <f>MAX($G$8:G185)</f>
        <v>36390</v>
      </c>
      <c r="I185" s="352">
        <f t="shared" ref="I185:I190" si="24">G185/100*5</f>
        <v>1819.5</v>
      </c>
      <c r="J185" s="352">
        <f t="shared" ref="J185:J190" si="25">ROUNDUP(G185-I185,0)</f>
        <v>34571</v>
      </c>
      <c r="K185" s="352"/>
      <c r="L185" s="355">
        <f t="shared" ref="L185:L190" si="26">G185-G184</f>
        <v>1</v>
      </c>
      <c r="M185" s="356"/>
    </row>
    <row r="186" spans="1:13" ht="15" thickBot="1" x14ac:dyDescent="0.35">
      <c r="A186" s="360"/>
      <c r="B186" s="361"/>
      <c r="C186" s="362"/>
      <c r="D186" s="352"/>
      <c r="E186" s="353" t="s">
        <v>1501</v>
      </c>
      <c r="F186" s="353">
        <v>42978</v>
      </c>
      <c r="G186" s="357">
        <f t="shared" si="23"/>
        <v>36391</v>
      </c>
      <c r="H186" s="354">
        <f>MAX($G$8:G186)</f>
        <v>36391</v>
      </c>
      <c r="I186" s="352">
        <f t="shared" si="24"/>
        <v>1819.5500000000002</v>
      </c>
      <c r="J186" s="352">
        <f t="shared" si="25"/>
        <v>34572</v>
      </c>
      <c r="K186" s="352"/>
      <c r="L186" s="355">
        <f t="shared" si="26"/>
        <v>1</v>
      </c>
      <c r="M186" s="356"/>
    </row>
    <row r="187" spans="1:13" ht="15" thickBot="1" x14ac:dyDescent="0.35">
      <c r="A187" s="360"/>
      <c r="B187" s="361"/>
      <c r="C187" s="362"/>
      <c r="D187" s="352"/>
      <c r="E187" s="353" t="s">
        <v>1502</v>
      </c>
      <c r="F187" s="353">
        <v>42979</v>
      </c>
      <c r="G187" s="357">
        <f t="shared" si="23"/>
        <v>36392</v>
      </c>
      <c r="H187" s="354">
        <f>MAX($G$8:G187)</f>
        <v>36392</v>
      </c>
      <c r="I187" s="352">
        <f t="shared" si="24"/>
        <v>1819.6000000000001</v>
      </c>
      <c r="J187" s="352">
        <f t="shared" si="25"/>
        <v>34573</v>
      </c>
      <c r="K187" s="352"/>
      <c r="L187" s="355">
        <f t="shared" si="26"/>
        <v>1</v>
      </c>
      <c r="M187" s="356"/>
    </row>
    <row r="188" spans="1:13" ht="15" thickBot="1" x14ac:dyDescent="0.35">
      <c r="A188" s="360"/>
      <c r="B188" s="361"/>
      <c r="C188" s="362"/>
      <c r="D188" s="352"/>
      <c r="E188" s="353" t="s">
        <v>1503</v>
      </c>
      <c r="F188" s="353">
        <v>42980</v>
      </c>
      <c r="G188" s="357">
        <f t="shared" si="23"/>
        <v>36393</v>
      </c>
      <c r="H188" s="354">
        <f>MAX($G$8:G188)</f>
        <v>36393</v>
      </c>
      <c r="I188" s="352">
        <f t="shared" si="24"/>
        <v>1819.65</v>
      </c>
      <c r="J188" s="352">
        <f t="shared" si="25"/>
        <v>34574</v>
      </c>
      <c r="K188" s="352"/>
      <c r="L188" s="355">
        <f t="shared" si="26"/>
        <v>1</v>
      </c>
      <c r="M188" s="356"/>
    </row>
    <row r="189" spans="1:13" ht="15" thickBot="1" x14ac:dyDescent="0.35">
      <c r="A189" s="360"/>
      <c r="B189" s="361"/>
      <c r="C189" s="362"/>
      <c r="D189" s="352"/>
      <c r="E189" s="353" t="s">
        <v>1504</v>
      </c>
      <c r="F189" s="353">
        <v>42981</v>
      </c>
      <c r="G189" s="357">
        <f t="shared" si="23"/>
        <v>36394</v>
      </c>
      <c r="H189" s="354">
        <f>MAX($G$8:G189)</f>
        <v>36394</v>
      </c>
      <c r="I189" s="352">
        <f t="shared" si="24"/>
        <v>1819.7</v>
      </c>
      <c r="J189" s="352">
        <f t="shared" si="25"/>
        <v>34575</v>
      </c>
      <c r="K189" s="352"/>
      <c r="L189" s="355">
        <f t="shared" si="26"/>
        <v>1</v>
      </c>
      <c r="M189" s="356"/>
    </row>
    <row r="190" spans="1:13" ht="15" thickBot="1" x14ac:dyDescent="0.35">
      <c r="A190" s="360"/>
      <c r="B190" s="361"/>
      <c r="C190" s="362"/>
      <c r="D190" s="352"/>
      <c r="E190" s="353" t="s">
        <v>1499</v>
      </c>
      <c r="F190" s="353">
        <v>42982</v>
      </c>
      <c r="G190" s="357">
        <f t="shared" si="23"/>
        <v>36395</v>
      </c>
      <c r="H190" s="354">
        <f>MAX($G$8:G190)</f>
        <v>36395</v>
      </c>
      <c r="I190" s="352">
        <f t="shared" si="24"/>
        <v>1819.75</v>
      </c>
      <c r="J190" s="352">
        <f t="shared" si="25"/>
        <v>34576</v>
      </c>
      <c r="K190" s="352"/>
      <c r="L190" s="355">
        <f t="shared" si="26"/>
        <v>1</v>
      </c>
      <c r="M190" s="356"/>
    </row>
    <row r="191" spans="1:13" ht="15" thickBot="1" x14ac:dyDescent="0.35">
      <c r="A191" s="360"/>
      <c r="B191" s="361"/>
      <c r="C191" s="362"/>
      <c r="D191" s="352"/>
      <c r="E191" s="353" t="s">
        <v>1498</v>
      </c>
      <c r="F191" s="353">
        <v>42983</v>
      </c>
      <c r="G191" s="357">
        <f t="shared" ref="G191:G197" si="27">ROUNDUP(J190+1820,0)</f>
        <v>36396</v>
      </c>
      <c r="H191" s="354">
        <f>MAX($G$8:G191)</f>
        <v>36396</v>
      </c>
      <c r="I191" s="352">
        <f t="shared" ref="I191:I198" si="28">G191/100*5</f>
        <v>1819.8</v>
      </c>
      <c r="J191" s="352">
        <f t="shared" ref="J191:J197" si="29">ROUNDUP(G191-I191,0)</f>
        <v>34577</v>
      </c>
      <c r="K191" s="352"/>
      <c r="L191" s="355">
        <f t="shared" ref="L191:L202" si="30">G191-G190</f>
        <v>1</v>
      </c>
      <c r="M191" s="356"/>
    </row>
    <row r="192" spans="1:13" ht="15" thickBot="1" x14ac:dyDescent="0.35">
      <c r="A192" s="360"/>
      <c r="B192" s="361"/>
      <c r="C192" s="362"/>
      <c r="D192" s="352"/>
      <c r="E192" s="353" t="s">
        <v>1500</v>
      </c>
      <c r="F192" s="353">
        <v>42984</v>
      </c>
      <c r="G192" s="357">
        <f t="shared" si="27"/>
        <v>36397</v>
      </c>
      <c r="H192" s="354">
        <f>MAX($G$8:G192)</f>
        <v>36397</v>
      </c>
      <c r="I192" s="352">
        <f t="shared" si="28"/>
        <v>1819.8500000000001</v>
      </c>
      <c r="J192" s="352">
        <f t="shared" si="29"/>
        <v>34578</v>
      </c>
      <c r="K192" s="352"/>
      <c r="L192" s="355">
        <f t="shared" si="30"/>
        <v>1</v>
      </c>
      <c r="M192" s="356"/>
    </row>
    <row r="193" spans="1:13" ht="15" thickBot="1" x14ac:dyDescent="0.35">
      <c r="A193" s="360"/>
      <c r="B193" s="361"/>
      <c r="C193" s="362"/>
      <c r="D193" s="352"/>
      <c r="E193" s="353" t="s">
        <v>1501</v>
      </c>
      <c r="F193" s="353">
        <v>42985</v>
      </c>
      <c r="G193" s="357">
        <f t="shared" si="27"/>
        <v>36398</v>
      </c>
      <c r="H193" s="354">
        <f>MAX($G$8:G193)</f>
        <v>36398</v>
      </c>
      <c r="I193" s="352">
        <f t="shared" si="28"/>
        <v>1819.9</v>
      </c>
      <c r="J193" s="352">
        <f t="shared" si="29"/>
        <v>34579</v>
      </c>
      <c r="K193" s="352"/>
      <c r="L193" s="355">
        <f t="shared" si="30"/>
        <v>1</v>
      </c>
      <c r="M193" s="356"/>
    </row>
    <row r="194" spans="1:13" ht="15" thickBot="1" x14ac:dyDescent="0.35">
      <c r="A194" s="360"/>
      <c r="B194" s="361"/>
      <c r="C194" s="362"/>
      <c r="D194" s="352"/>
      <c r="E194" s="353" t="s">
        <v>1502</v>
      </c>
      <c r="F194" s="353">
        <v>42986</v>
      </c>
      <c r="G194" s="357">
        <f t="shared" si="27"/>
        <v>36399</v>
      </c>
      <c r="H194" s="354">
        <f>MAX($G$8:G194)</f>
        <v>36399</v>
      </c>
      <c r="I194" s="352">
        <f t="shared" si="28"/>
        <v>1819.95</v>
      </c>
      <c r="J194" s="352">
        <f t="shared" si="29"/>
        <v>34580</v>
      </c>
      <c r="K194" s="352"/>
      <c r="L194" s="355">
        <f t="shared" si="30"/>
        <v>1</v>
      </c>
      <c r="M194" s="356"/>
    </row>
    <row r="195" spans="1:13" ht="15" thickBot="1" x14ac:dyDescent="0.35">
      <c r="A195" s="360"/>
      <c r="B195" s="361"/>
      <c r="C195" s="362">
        <v>67</v>
      </c>
      <c r="D195" s="352"/>
      <c r="E195" s="353" t="s">
        <v>1503</v>
      </c>
      <c r="F195" s="353">
        <v>42987</v>
      </c>
      <c r="G195" s="352">
        <f t="shared" si="27"/>
        <v>36400</v>
      </c>
      <c r="H195" s="354">
        <f>MAX($G$8:G195)</f>
        <v>36400</v>
      </c>
      <c r="I195" s="357">
        <f t="shared" si="28"/>
        <v>1820</v>
      </c>
      <c r="J195" s="357">
        <f t="shared" si="29"/>
        <v>34580</v>
      </c>
      <c r="K195" s="357"/>
      <c r="L195" s="357">
        <f t="shared" si="30"/>
        <v>1</v>
      </c>
      <c r="M195" s="356"/>
    </row>
    <row r="196" spans="1:13" ht="15" thickBot="1" x14ac:dyDescent="0.35">
      <c r="A196" s="360"/>
      <c r="B196" s="361"/>
      <c r="C196" s="362"/>
      <c r="D196" s="352"/>
      <c r="E196" s="353" t="s">
        <v>1504</v>
      </c>
      <c r="F196" s="353">
        <v>42988</v>
      </c>
      <c r="G196" s="358">
        <f>ROUNDUP(J195+1599,0)</f>
        <v>36179</v>
      </c>
      <c r="H196" s="354">
        <f>MAX($G$8:G196)</f>
        <v>36400</v>
      </c>
      <c r="I196" s="352">
        <f t="shared" si="28"/>
        <v>1808.95</v>
      </c>
      <c r="J196" s="352">
        <f t="shared" si="29"/>
        <v>34371</v>
      </c>
      <c r="K196" s="352"/>
      <c r="L196" s="355">
        <f>G196-G195</f>
        <v>-221</v>
      </c>
      <c r="M196" s="356">
        <v>1599</v>
      </c>
    </row>
    <row r="197" spans="1:13" ht="15" thickBot="1" x14ac:dyDescent="0.35">
      <c r="A197" s="364"/>
      <c r="B197" s="365" t="s">
        <v>1514</v>
      </c>
      <c r="C197" s="364"/>
      <c r="D197" s="366" t="s">
        <v>1537</v>
      </c>
      <c r="E197" s="353" t="s">
        <v>1499</v>
      </c>
      <c r="F197" s="353">
        <v>42989</v>
      </c>
      <c r="G197" s="359">
        <f t="shared" si="27"/>
        <v>36191</v>
      </c>
      <c r="H197" s="354">
        <f>MAX($G$8:G197)</f>
        <v>36400</v>
      </c>
      <c r="I197" s="352">
        <f t="shared" si="28"/>
        <v>1809.5500000000002</v>
      </c>
      <c r="J197" s="352">
        <f t="shared" si="29"/>
        <v>34382</v>
      </c>
      <c r="K197" s="352"/>
      <c r="L197" s="355">
        <f>G197-G196</f>
        <v>12</v>
      </c>
      <c r="M197" s="356"/>
    </row>
    <row r="198" spans="1:13" ht="15" thickBot="1" x14ac:dyDescent="0.35">
      <c r="A198" s="360"/>
      <c r="B198" s="360" t="s">
        <v>1514</v>
      </c>
      <c r="C198" s="362"/>
      <c r="D198" s="367">
        <v>9.8611111111111108E-2</v>
      </c>
      <c r="E198" s="353" t="s">
        <v>1498</v>
      </c>
      <c r="F198" s="353">
        <v>42990</v>
      </c>
      <c r="G198" s="359">
        <v>34382</v>
      </c>
      <c r="H198" s="354">
        <f>MAX($G$8:G198)</f>
        <v>36400</v>
      </c>
      <c r="I198" s="352">
        <f>G198/100*5</f>
        <v>1719.1</v>
      </c>
      <c r="J198" s="352">
        <v>34382</v>
      </c>
      <c r="K198" s="352">
        <f>G198-G197</f>
        <v>-1809</v>
      </c>
      <c r="L198" s="355">
        <f>SUM(K197:K198)</f>
        <v>-1809</v>
      </c>
      <c r="M198" s="356"/>
    </row>
    <row r="199" spans="1:13" ht="15" thickBot="1" x14ac:dyDescent="0.35">
      <c r="A199" s="360"/>
      <c r="B199" s="360" t="s">
        <v>1514</v>
      </c>
      <c r="C199" s="362"/>
      <c r="D199" s="368">
        <v>9.5138888888888884E-2</v>
      </c>
      <c r="E199" s="353" t="s">
        <v>1500</v>
      </c>
      <c r="F199" s="353">
        <v>42991</v>
      </c>
      <c r="G199" s="359">
        <f>ROUNDUP(J197-I198,0)</f>
        <v>32663</v>
      </c>
      <c r="H199" s="354">
        <f>MAX($G$8:G199)</f>
        <v>36400</v>
      </c>
      <c r="I199" s="352">
        <v>0</v>
      </c>
      <c r="J199" s="352">
        <f>ROUNDUP(G199+1820,0)</f>
        <v>34483</v>
      </c>
      <c r="K199" s="352">
        <f>G199-G198</f>
        <v>-1719</v>
      </c>
      <c r="L199" s="355">
        <f>SUM(K198:K199)</f>
        <v>-3528</v>
      </c>
      <c r="M199" s="356"/>
    </row>
    <row r="200" spans="1:13" ht="15" thickBot="1" x14ac:dyDescent="0.35">
      <c r="A200" s="360"/>
      <c r="B200" s="360" t="s">
        <v>1514</v>
      </c>
      <c r="C200" s="362"/>
      <c r="D200" s="367">
        <v>9.8611111111111108E-2</v>
      </c>
      <c r="E200" s="353" t="s">
        <v>1501</v>
      </c>
      <c r="F200" s="353">
        <v>42992</v>
      </c>
      <c r="G200" s="359">
        <f>ROUNDUP(J200-I200,0)</f>
        <v>34488</v>
      </c>
      <c r="H200" s="354">
        <f>MAX($G$8:G200)</f>
        <v>36400</v>
      </c>
      <c r="I200" s="352">
        <f>J200/100*5</f>
        <v>1815.1499999999999</v>
      </c>
      <c r="J200" s="352">
        <f>ROUNDUP(J199+1820,0)</f>
        <v>36303</v>
      </c>
      <c r="K200" s="352">
        <f>G200-G199</f>
        <v>1825</v>
      </c>
      <c r="L200" s="355">
        <f>SUM(K199:K200)</f>
        <v>106</v>
      </c>
      <c r="M200" s="356"/>
    </row>
    <row r="201" spans="1:13" ht="15" thickBot="1" x14ac:dyDescent="0.35">
      <c r="A201" s="360"/>
      <c r="B201" s="360" t="s">
        <v>1514</v>
      </c>
      <c r="C201" s="362"/>
      <c r="D201" s="368">
        <v>9.5138888888888884E-2</v>
      </c>
      <c r="E201" s="353" t="s">
        <v>1502</v>
      </c>
      <c r="F201" s="353">
        <v>42993</v>
      </c>
      <c r="G201" s="359">
        <f>ROUNDUP(G200-I201,0)</f>
        <v>32764</v>
      </c>
      <c r="H201" s="354">
        <f>MAX($G$8:G201)</f>
        <v>36400</v>
      </c>
      <c r="I201" s="352">
        <f>G200/100*5</f>
        <v>1724.4</v>
      </c>
      <c r="J201" s="352">
        <f>ROUNDUP(G201+1820,0)</f>
        <v>34584</v>
      </c>
      <c r="K201" s="352">
        <f>G201-G200</f>
        <v>-1724</v>
      </c>
      <c r="L201" s="355">
        <f>SUM(K200:K201)</f>
        <v>101</v>
      </c>
      <c r="M201" s="356"/>
    </row>
    <row r="202" spans="1:13" ht="15" thickBot="1" x14ac:dyDescent="0.35">
      <c r="A202" s="360" t="s">
        <v>1514</v>
      </c>
      <c r="B202" s="360"/>
      <c r="C202" s="362"/>
      <c r="D202" s="367">
        <v>9.8611111111111108E-2</v>
      </c>
      <c r="E202" s="353" t="s">
        <v>1503</v>
      </c>
      <c r="F202" s="353">
        <v>42994</v>
      </c>
      <c r="G202" s="352">
        <f>ROUNDUP(J202-I202,0)</f>
        <v>34584</v>
      </c>
      <c r="H202" s="354">
        <f>MAX($G$8:G202)</f>
        <v>36400</v>
      </c>
      <c r="I202" s="352">
        <f>J202/100*5</f>
        <v>1820.2</v>
      </c>
      <c r="J202" s="352">
        <f>ROUNDUP(J201+1820,0)</f>
        <v>36404</v>
      </c>
      <c r="K202" s="352">
        <f>G202-G201</f>
        <v>1820</v>
      </c>
      <c r="L202" s="355">
        <f t="shared" ref="L202:L265" si="31">SUM(K201:K202)</f>
        <v>96</v>
      </c>
      <c r="M202" s="356"/>
    </row>
    <row r="203" spans="1:13" ht="15" thickBot="1" x14ac:dyDescent="0.35">
      <c r="A203" s="360"/>
      <c r="B203" s="360"/>
      <c r="C203" s="362"/>
      <c r="D203" s="368">
        <v>9.5138888888888884E-2</v>
      </c>
      <c r="E203" s="353" t="s">
        <v>1504</v>
      </c>
      <c r="F203" s="353">
        <v>42995</v>
      </c>
      <c r="G203" s="352">
        <f>ROUNDUP(G202-I203,0)</f>
        <v>32855</v>
      </c>
      <c r="H203" s="354">
        <f>MAX($G$8:G203)</f>
        <v>36400</v>
      </c>
      <c r="I203" s="352">
        <f>G202/100*5</f>
        <v>1729.1999999999998</v>
      </c>
      <c r="J203" s="352">
        <f>ROUNDUP(G203+1820,0)</f>
        <v>34675</v>
      </c>
      <c r="K203" s="352">
        <f>G203-G202</f>
        <v>-1729</v>
      </c>
      <c r="L203" s="355">
        <f t="shared" si="31"/>
        <v>91</v>
      </c>
      <c r="M203" s="356"/>
    </row>
    <row r="204" spans="1:13" ht="15" thickBot="1" x14ac:dyDescent="0.35">
      <c r="A204" s="360"/>
      <c r="B204" s="360"/>
      <c r="C204" s="362"/>
      <c r="D204" s="367">
        <v>9.8611111111111108E-2</v>
      </c>
      <c r="E204" s="353" t="s">
        <v>1499</v>
      </c>
      <c r="F204" s="353">
        <v>42996</v>
      </c>
      <c r="G204" s="352">
        <f>ROUNDUP(J204-I204,0)</f>
        <v>34671</v>
      </c>
      <c r="H204" s="354">
        <f>MAX($G$8:G204)</f>
        <v>36400</v>
      </c>
      <c r="I204" s="352">
        <f>J204/100*5</f>
        <v>1824.75</v>
      </c>
      <c r="J204" s="352">
        <f>ROUNDUP(J203+1820,0)</f>
        <v>36495</v>
      </c>
      <c r="K204" s="352">
        <f>G204-G203</f>
        <v>1816</v>
      </c>
      <c r="L204" s="355">
        <f t="shared" si="31"/>
        <v>87</v>
      </c>
      <c r="M204" s="356"/>
    </row>
    <row r="205" spans="1:13" ht="15" thickBot="1" x14ac:dyDescent="0.35">
      <c r="A205" s="360"/>
      <c r="B205" s="360"/>
      <c r="C205" s="362"/>
      <c r="D205" s="368">
        <v>9.5138888888888884E-2</v>
      </c>
      <c r="E205" s="353" t="s">
        <v>1498</v>
      </c>
      <c r="F205" s="353">
        <v>42997</v>
      </c>
      <c r="G205" s="352">
        <f t="shared" ref="G205" si="32">ROUNDUP(G204-I205,0)</f>
        <v>32938</v>
      </c>
      <c r="H205" s="354">
        <f>MAX($G$8:G205)</f>
        <v>36400</v>
      </c>
      <c r="I205" s="352">
        <f t="shared" ref="I205" si="33">G204/100*5</f>
        <v>1733.55</v>
      </c>
      <c r="J205" s="352">
        <f t="shared" ref="J205" si="34">ROUNDUP(G205+1820,0)</f>
        <v>34758</v>
      </c>
      <c r="K205" s="352">
        <f>G205-G204</f>
        <v>-1733</v>
      </c>
      <c r="L205" s="355">
        <f t="shared" si="31"/>
        <v>83</v>
      </c>
      <c r="M205" s="356"/>
    </row>
    <row r="206" spans="1:13" ht="15" thickBot="1" x14ac:dyDescent="0.35">
      <c r="A206" s="360"/>
      <c r="B206" s="360"/>
      <c r="C206" s="362"/>
      <c r="D206" s="367">
        <v>9.8611111111111108E-2</v>
      </c>
      <c r="E206" s="353" t="s">
        <v>1500</v>
      </c>
      <c r="F206" s="353">
        <v>42998</v>
      </c>
      <c r="G206" s="352">
        <f t="shared" ref="G206" si="35">ROUNDUP(J206-I206,0)</f>
        <v>34750</v>
      </c>
      <c r="H206" s="354">
        <f>MAX($G$8:G206)</f>
        <v>36400</v>
      </c>
      <c r="I206" s="352">
        <f t="shared" ref="I206" si="36">J206/100*5</f>
        <v>1828.8999999999999</v>
      </c>
      <c r="J206" s="352">
        <f t="shared" ref="J206" si="37">ROUNDUP(J205+1820,0)</f>
        <v>36578</v>
      </c>
      <c r="K206" s="352">
        <f>G206-G205</f>
        <v>1812</v>
      </c>
      <c r="L206" s="355">
        <f t="shared" si="31"/>
        <v>79</v>
      </c>
      <c r="M206" s="356"/>
    </row>
    <row r="207" spans="1:13" ht="15" thickBot="1" x14ac:dyDescent="0.35">
      <c r="A207" s="360"/>
      <c r="B207" s="360"/>
      <c r="C207" s="362"/>
      <c r="D207" s="368">
        <v>9.5138888888888884E-2</v>
      </c>
      <c r="E207" s="353" t="s">
        <v>1501</v>
      </c>
      <c r="F207" s="353">
        <v>42999</v>
      </c>
      <c r="G207" s="352">
        <f t="shared" ref="G207" si="38">ROUNDUP(G206-I207,0)</f>
        <v>33013</v>
      </c>
      <c r="H207" s="354">
        <f>MAX($G$8:G207)</f>
        <v>36400</v>
      </c>
      <c r="I207" s="352">
        <f t="shared" ref="I207" si="39">G206/100*5</f>
        <v>1737.5</v>
      </c>
      <c r="J207" s="352">
        <f t="shared" ref="J207" si="40">ROUNDUP(G207+1820,0)</f>
        <v>34833</v>
      </c>
      <c r="K207" s="352">
        <f>G207-G206</f>
        <v>-1737</v>
      </c>
      <c r="L207" s="355">
        <f t="shared" si="31"/>
        <v>75</v>
      </c>
      <c r="M207" s="356"/>
    </row>
    <row r="208" spans="1:13" ht="15" thickBot="1" x14ac:dyDescent="0.35">
      <c r="A208" s="360"/>
      <c r="B208" s="360"/>
      <c r="C208" s="362"/>
      <c r="D208" s="367">
        <v>9.8611111111111108E-2</v>
      </c>
      <c r="E208" s="353" t="s">
        <v>1502</v>
      </c>
      <c r="F208" s="353">
        <v>43000</v>
      </c>
      <c r="G208" s="352">
        <f t="shared" ref="G208" si="41">ROUNDUP(J208-I208,0)</f>
        <v>34821</v>
      </c>
      <c r="H208" s="354">
        <f>MAX($G$8:G208)</f>
        <v>36400</v>
      </c>
      <c r="I208" s="352">
        <f t="shared" ref="I208" si="42">J208/100*5</f>
        <v>1832.6499999999999</v>
      </c>
      <c r="J208" s="352">
        <f t="shared" ref="J208" si="43">ROUNDUP(J207+1820,0)</f>
        <v>36653</v>
      </c>
      <c r="K208" s="352">
        <f>G208-G207</f>
        <v>1808</v>
      </c>
      <c r="L208" s="355">
        <f t="shared" si="31"/>
        <v>71</v>
      </c>
      <c r="M208" s="356"/>
    </row>
    <row r="209" spans="1:13" ht="15" thickBot="1" x14ac:dyDescent="0.35">
      <c r="A209" s="360"/>
      <c r="B209" s="360"/>
      <c r="C209" s="362"/>
      <c r="D209" s="368">
        <v>9.5138888888888884E-2</v>
      </c>
      <c r="E209" s="353" t="s">
        <v>1503</v>
      </c>
      <c r="F209" s="353">
        <v>43001</v>
      </c>
      <c r="G209" s="352">
        <f t="shared" ref="G209" si="44">ROUNDUP(G208-I209,0)</f>
        <v>33080</v>
      </c>
      <c r="H209" s="354">
        <f>MAX($G$8:G209)</f>
        <v>36400</v>
      </c>
      <c r="I209" s="352">
        <f t="shared" ref="I209" si="45">G208/100*5</f>
        <v>1741.05</v>
      </c>
      <c r="J209" s="352">
        <f t="shared" ref="J209" si="46">ROUNDUP(G209+1820,0)</f>
        <v>34900</v>
      </c>
      <c r="K209" s="352">
        <f>G209-G208</f>
        <v>-1741</v>
      </c>
      <c r="L209" s="355">
        <f t="shared" si="31"/>
        <v>67</v>
      </c>
      <c r="M209" s="356"/>
    </row>
    <row r="210" spans="1:13" ht="15" thickBot="1" x14ac:dyDescent="0.35">
      <c r="A210" s="360"/>
      <c r="B210" s="360"/>
      <c r="C210" s="362"/>
      <c r="D210" s="367">
        <v>9.8611111111111108E-2</v>
      </c>
      <c r="E210" s="353" t="s">
        <v>1504</v>
      </c>
      <c r="F210" s="353">
        <v>43002</v>
      </c>
      <c r="G210" s="352">
        <f t="shared" ref="G210" si="47">ROUNDUP(J210-I210,0)</f>
        <v>34884</v>
      </c>
      <c r="H210" s="354">
        <f>MAX($G$8:G210)</f>
        <v>36400</v>
      </c>
      <c r="I210" s="352">
        <f t="shared" ref="I210" si="48">J210/100*5</f>
        <v>1836</v>
      </c>
      <c r="J210" s="352">
        <f t="shared" ref="J210" si="49">ROUNDUP(J209+1820,0)</f>
        <v>36720</v>
      </c>
      <c r="K210" s="352">
        <f>G210-G209</f>
        <v>1804</v>
      </c>
      <c r="L210" s="355">
        <f t="shared" si="31"/>
        <v>63</v>
      </c>
      <c r="M210" s="356"/>
    </row>
    <row r="211" spans="1:13" ht="15" thickBot="1" x14ac:dyDescent="0.35">
      <c r="A211" s="360"/>
      <c r="B211" s="360"/>
      <c r="C211" s="362"/>
      <c r="D211" s="368">
        <v>9.5138888888888884E-2</v>
      </c>
      <c r="E211" s="353" t="s">
        <v>1499</v>
      </c>
      <c r="F211" s="353">
        <v>43003</v>
      </c>
      <c r="G211" s="352">
        <f t="shared" ref="G211" si="50">ROUNDUP(G210-I211,0)</f>
        <v>33140</v>
      </c>
      <c r="H211" s="354">
        <f>MAX($G$8:G211)</f>
        <v>36400</v>
      </c>
      <c r="I211" s="352">
        <f t="shared" ref="I211" si="51">G210/100*5</f>
        <v>1744.1999999999998</v>
      </c>
      <c r="J211" s="352">
        <f t="shared" ref="J211" si="52">ROUNDUP(G211+1820,0)</f>
        <v>34960</v>
      </c>
      <c r="K211" s="352">
        <f>G211-G210</f>
        <v>-1744</v>
      </c>
      <c r="L211" s="355">
        <f t="shared" si="31"/>
        <v>60</v>
      </c>
      <c r="M211" s="356"/>
    </row>
    <row r="212" spans="1:13" ht="15" thickBot="1" x14ac:dyDescent="0.35">
      <c r="A212" s="360"/>
      <c r="B212" s="360"/>
      <c r="C212" s="362"/>
      <c r="D212" s="367">
        <v>9.8611111111111108E-2</v>
      </c>
      <c r="E212" s="353" t="s">
        <v>1498</v>
      </c>
      <c r="F212" s="353">
        <v>43004</v>
      </c>
      <c r="G212" s="352">
        <f t="shared" ref="G212" si="53">ROUNDUP(J212-I212,0)</f>
        <v>34941</v>
      </c>
      <c r="H212" s="354">
        <f>MAX($G$8:G212)</f>
        <v>36400</v>
      </c>
      <c r="I212" s="352">
        <f t="shared" ref="I212" si="54">J212/100*5</f>
        <v>1839</v>
      </c>
      <c r="J212" s="352">
        <f t="shared" ref="J212" si="55">ROUNDUP(J211+1820,0)</f>
        <v>36780</v>
      </c>
      <c r="K212" s="352">
        <f>G212-G211</f>
        <v>1801</v>
      </c>
      <c r="L212" s="355">
        <f t="shared" si="31"/>
        <v>57</v>
      </c>
      <c r="M212" s="356"/>
    </row>
    <row r="213" spans="1:13" ht="15" thickBot="1" x14ac:dyDescent="0.35">
      <c r="A213" s="360"/>
      <c r="B213" s="360"/>
      <c r="C213" s="362"/>
      <c r="D213" s="368">
        <v>9.5138888888888884E-2</v>
      </c>
      <c r="E213" s="353" t="s">
        <v>1500</v>
      </c>
      <c r="F213" s="353">
        <v>43005</v>
      </c>
      <c r="G213" s="352">
        <f t="shared" ref="G213" si="56">ROUNDUP(G212-I213,0)</f>
        <v>33194</v>
      </c>
      <c r="H213" s="354">
        <f>MAX($G$8:G213)</f>
        <v>36400</v>
      </c>
      <c r="I213" s="352">
        <f t="shared" ref="I213" si="57">G212/100*5</f>
        <v>1747.0500000000002</v>
      </c>
      <c r="J213" s="352">
        <f t="shared" ref="J213" si="58">ROUNDUP(G213+1820,0)</f>
        <v>35014</v>
      </c>
      <c r="K213" s="352">
        <f>G213-G212</f>
        <v>-1747</v>
      </c>
      <c r="L213" s="355">
        <f t="shared" si="31"/>
        <v>54</v>
      </c>
      <c r="M213" s="356"/>
    </row>
    <row r="214" spans="1:13" ht="15" thickBot="1" x14ac:dyDescent="0.35">
      <c r="A214" s="360"/>
      <c r="B214" s="360"/>
      <c r="C214" s="362"/>
      <c r="D214" s="367">
        <v>9.8611111111111108E-2</v>
      </c>
      <c r="E214" s="353" t="s">
        <v>1501</v>
      </c>
      <c r="F214" s="353">
        <v>43006</v>
      </c>
      <c r="G214" s="352">
        <f t="shared" ref="G214" si="59">ROUNDUP(J214-I214,0)</f>
        <v>34993</v>
      </c>
      <c r="H214" s="354">
        <f>MAX($G$8:G214)</f>
        <v>36400</v>
      </c>
      <c r="I214" s="352">
        <f t="shared" ref="I214" si="60">J214/100*5</f>
        <v>1841.6999999999998</v>
      </c>
      <c r="J214" s="352">
        <f t="shared" ref="J214" si="61">ROUNDUP(J213+1820,0)</f>
        <v>36834</v>
      </c>
      <c r="K214" s="352">
        <f>G214-G213</f>
        <v>1799</v>
      </c>
      <c r="L214" s="355">
        <f t="shared" si="31"/>
        <v>52</v>
      </c>
      <c r="M214" s="356"/>
    </row>
    <row r="215" spans="1:13" ht="15" thickBot="1" x14ac:dyDescent="0.35">
      <c r="A215" s="360"/>
      <c r="B215" s="360"/>
      <c r="C215" s="362"/>
      <c r="D215" s="368">
        <v>9.5138888888888884E-2</v>
      </c>
      <c r="E215" s="353" t="s">
        <v>1502</v>
      </c>
      <c r="F215" s="353">
        <v>43007</v>
      </c>
      <c r="G215" s="352">
        <f t="shared" ref="G215" si="62">ROUNDUP(G214-I215,0)</f>
        <v>33244</v>
      </c>
      <c r="H215" s="354">
        <f>MAX($G$8:G215)</f>
        <v>36400</v>
      </c>
      <c r="I215" s="352">
        <f t="shared" ref="I215" si="63">G214/100*5</f>
        <v>1749.65</v>
      </c>
      <c r="J215" s="352">
        <f t="shared" ref="J215" si="64">ROUNDUP(G215+1820,0)</f>
        <v>35064</v>
      </c>
      <c r="K215" s="352">
        <f>G215-G214</f>
        <v>-1749</v>
      </c>
      <c r="L215" s="355">
        <f t="shared" si="31"/>
        <v>50</v>
      </c>
      <c r="M215" s="356"/>
    </row>
    <row r="216" spans="1:13" ht="15" thickBot="1" x14ac:dyDescent="0.35">
      <c r="A216" s="360"/>
      <c r="B216" s="360"/>
      <c r="C216" s="362"/>
      <c r="D216" s="367">
        <v>9.8611111111111108E-2</v>
      </c>
      <c r="E216" s="353" t="s">
        <v>1503</v>
      </c>
      <c r="F216" s="353">
        <v>43008</v>
      </c>
      <c r="G216" s="352">
        <f t="shared" ref="G216" si="65">ROUNDUP(J216-I216,0)</f>
        <v>35040</v>
      </c>
      <c r="H216" s="354">
        <f>MAX($G$8:G216)</f>
        <v>36400</v>
      </c>
      <c r="I216" s="352">
        <f t="shared" ref="I216" si="66">J216/100*5</f>
        <v>1844.1999999999998</v>
      </c>
      <c r="J216" s="352">
        <f t="shared" ref="J216" si="67">ROUNDUP(J215+1820,0)</f>
        <v>36884</v>
      </c>
      <c r="K216" s="352">
        <f>G216-G215</f>
        <v>1796</v>
      </c>
      <c r="L216" s="355">
        <f t="shared" si="31"/>
        <v>47</v>
      </c>
      <c r="M216" s="356"/>
    </row>
    <row r="217" spans="1:13" ht="15" thickBot="1" x14ac:dyDescent="0.35">
      <c r="A217" s="360"/>
      <c r="B217" s="360"/>
      <c r="C217" s="362"/>
      <c r="D217" s="368">
        <v>9.5138888888888884E-2</v>
      </c>
      <c r="E217" s="353" t="s">
        <v>1504</v>
      </c>
      <c r="F217" s="353">
        <v>43009</v>
      </c>
      <c r="G217" s="352">
        <f t="shared" ref="G217" si="68">ROUNDUP(G216-I217,0)</f>
        <v>33288</v>
      </c>
      <c r="H217" s="354">
        <f>MAX($G$8:G217)</f>
        <v>36400</v>
      </c>
      <c r="I217" s="352">
        <f t="shared" ref="I217" si="69">G216/100*5</f>
        <v>1752</v>
      </c>
      <c r="J217" s="352">
        <f t="shared" ref="J217" si="70">ROUNDUP(G217+1820,0)</f>
        <v>35108</v>
      </c>
      <c r="K217" s="352">
        <f>G217-G216</f>
        <v>-1752</v>
      </c>
      <c r="L217" s="355">
        <f t="shared" si="31"/>
        <v>44</v>
      </c>
      <c r="M217" s="356"/>
    </row>
    <row r="218" spans="1:13" ht="15" thickBot="1" x14ac:dyDescent="0.35">
      <c r="A218" s="360"/>
      <c r="B218" s="360"/>
      <c r="C218" s="362"/>
      <c r="D218" s="367">
        <v>9.8611111111111108E-2</v>
      </c>
      <c r="E218" s="353" t="s">
        <v>1499</v>
      </c>
      <c r="F218" s="353">
        <v>43010</v>
      </c>
      <c r="G218" s="352">
        <f t="shared" ref="G218" si="71">ROUNDUP(J218-I218,0)</f>
        <v>35082</v>
      </c>
      <c r="H218" s="354">
        <f>MAX($G$8:G218)</f>
        <v>36400</v>
      </c>
      <c r="I218" s="352">
        <f t="shared" ref="I218" si="72">J218/100*5</f>
        <v>1846.3999999999999</v>
      </c>
      <c r="J218" s="352">
        <f t="shared" ref="J218" si="73">ROUNDUP(J217+1820,0)</f>
        <v>36928</v>
      </c>
      <c r="K218" s="352">
        <f>G218-G217</f>
        <v>1794</v>
      </c>
      <c r="L218" s="355">
        <f t="shared" si="31"/>
        <v>42</v>
      </c>
      <c r="M218" s="356"/>
    </row>
    <row r="219" spans="1:13" ht="15" thickBot="1" x14ac:dyDescent="0.35">
      <c r="A219" s="360"/>
      <c r="B219" s="360"/>
      <c r="C219" s="362"/>
      <c r="D219" s="368">
        <v>9.5138888888888884E-2</v>
      </c>
      <c r="E219" s="353" t="s">
        <v>1498</v>
      </c>
      <c r="F219" s="353">
        <v>43011</v>
      </c>
      <c r="G219" s="352">
        <f t="shared" ref="G219" si="74">ROUNDUP(G218-I219,0)</f>
        <v>33328</v>
      </c>
      <c r="H219" s="354">
        <f>MAX($G$8:G219)</f>
        <v>36400</v>
      </c>
      <c r="I219" s="352">
        <f t="shared" ref="I219" si="75">G218/100*5</f>
        <v>1754.1</v>
      </c>
      <c r="J219" s="352">
        <f t="shared" ref="J219" si="76">ROUNDUP(G219+1820,0)</f>
        <v>35148</v>
      </c>
      <c r="K219" s="352">
        <f>G219-G218</f>
        <v>-1754</v>
      </c>
      <c r="L219" s="355">
        <f t="shared" si="31"/>
        <v>40</v>
      </c>
      <c r="M219" s="356"/>
    </row>
    <row r="220" spans="1:13" ht="15" thickBot="1" x14ac:dyDescent="0.35">
      <c r="A220" s="360"/>
      <c r="B220" s="360"/>
      <c r="C220" s="362"/>
      <c r="D220" s="367">
        <v>9.8611111111111108E-2</v>
      </c>
      <c r="E220" s="353" t="s">
        <v>1500</v>
      </c>
      <c r="F220" s="353">
        <v>43012</v>
      </c>
      <c r="G220" s="352">
        <f t="shared" ref="G220" si="77">ROUNDUP(J220-I220,0)</f>
        <v>35120</v>
      </c>
      <c r="H220" s="354">
        <f>MAX($G$8:G220)</f>
        <v>36400</v>
      </c>
      <c r="I220" s="352">
        <f t="shared" ref="I220" si="78">J220/100*5</f>
        <v>1848.4</v>
      </c>
      <c r="J220" s="352">
        <f t="shared" ref="J220" si="79">ROUNDUP(J219+1820,0)</f>
        <v>36968</v>
      </c>
      <c r="K220" s="352">
        <f>G220-G219</f>
        <v>1792</v>
      </c>
      <c r="L220" s="355">
        <f t="shared" si="31"/>
        <v>38</v>
      </c>
      <c r="M220" s="356"/>
    </row>
    <row r="221" spans="1:13" ht="15" thickBot="1" x14ac:dyDescent="0.35">
      <c r="A221" s="360"/>
      <c r="B221" s="360"/>
      <c r="C221" s="362"/>
      <c r="D221" s="368">
        <v>9.5138888888888884E-2</v>
      </c>
      <c r="E221" s="353" t="s">
        <v>1501</v>
      </c>
      <c r="F221" s="353">
        <v>43013</v>
      </c>
      <c r="G221" s="352">
        <f t="shared" ref="G221" si="80">ROUNDUP(G220-I221,0)</f>
        <v>33364</v>
      </c>
      <c r="H221" s="354">
        <f>MAX($G$8:G221)</f>
        <v>36400</v>
      </c>
      <c r="I221" s="352">
        <f t="shared" ref="I221" si="81">G220/100*5</f>
        <v>1756</v>
      </c>
      <c r="J221" s="352">
        <f t="shared" ref="J221" si="82">ROUNDUP(G221+1820,0)</f>
        <v>35184</v>
      </c>
      <c r="K221" s="352">
        <f>G221-G220</f>
        <v>-1756</v>
      </c>
      <c r="L221" s="355">
        <f t="shared" si="31"/>
        <v>36</v>
      </c>
      <c r="M221" s="356"/>
    </row>
    <row r="222" spans="1:13" ht="15" thickBot="1" x14ac:dyDescent="0.35">
      <c r="A222" s="360"/>
      <c r="B222" s="360"/>
      <c r="C222" s="362"/>
      <c r="D222" s="367">
        <v>9.8611111111111108E-2</v>
      </c>
      <c r="E222" s="353" t="s">
        <v>1502</v>
      </c>
      <c r="F222" s="353">
        <v>43014</v>
      </c>
      <c r="G222" s="352">
        <f t="shared" ref="G222" si="83">ROUNDUP(J222-I222,0)</f>
        <v>35154</v>
      </c>
      <c r="H222" s="354">
        <f>MAX($G$8:G222)</f>
        <v>36400</v>
      </c>
      <c r="I222" s="352">
        <f t="shared" ref="I222" si="84">J222/100*5</f>
        <v>1850.2</v>
      </c>
      <c r="J222" s="352">
        <f t="shared" ref="J222" si="85">ROUNDUP(J221+1820,0)</f>
        <v>37004</v>
      </c>
      <c r="K222" s="352">
        <f>G222-G221</f>
        <v>1790</v>
      </c>
      <c r="L222" s="355">
        <f t="shared" si="31"/>
        <v>34</v>
      </c>
      <c r="M222" s="356"/>
    </row>
    <row r="223" spans="1:13" ht="15" thickBot="1" x14ac:dyDescent="0.35">
      <c r="A223" s="360"/>
      <c r="B223" s="360"/>
      <c r="C223" s="362"/>
      <c r="D223" s="368">
        <v>9.5138888888888884E-2</v>
      </c>
      <c r="E223" s="353" t="s">
        <v>1503</v>
      </c>
      <c r="F223" s="353">
        <v>43015</v>
      </c>
      <c r="G223" s="352">
        <f t="shared" ref="G223" si="86">ROUNDUP(G222-I223,0)</f>
        <v>33397</v>
      </c>
      <c r="H223" s="354">
        <f>MAX($G$8:G223)</f>
        <v>36400</v>
      </c>
      <c r="I223" s="352">
        <f t="shared" ref="I223" si="87">G222/100*5</f>
        <v>1757.7</v>
      </c>
      <c r="J223" s="352">
        <f t="shared" ref="J223" si="88">ROUNDUP(G223+1820,0)</f>
        <v>35217</v>
      </c>
      <c r="K223" s="352">
        <f>G223-G222</f>
        <v>-1757</v>
      </c>
      <c r="L223" s="355">
        <f t="shared" si="31"/>
        <v>33</v>
      </c>
      <c r="M223" s="356"/>
    </row>
    <row r="224" spans="1:13" ht="15" thickBot="1" x14ac:dyDescent="0.35">
      <c r="A224" s="360"/>
      <c r="B224" s="360"/>
      <c r="C224" s="362"/>
      <c r="D224" s="367">
        <v>9.8611111111111108E-2</v>
      </c>
      <c r="E224" s="353" t="s">
        <v>1504</v>
      </c>
      <c r="F224" s="353">
        <v>43016</v>
      </c>
      <c r="G224" s="352">
        <f t="shared" ref="G224" si="89">ROUNDUP(J224-I224,0)</f>
        <v>35186</v>
      </c>
      <c r="H224" s="354">
        <f>MAX($G$8:G224)</f>
        <v>36400</v>
      </c>
      <c r="I224" s="352">
        <f t="shared" ref="I224" si="90">J224/100*5</f>
        <v>1851.85</v>
      </c>
      <c r="J224" s="352">
        <f t="shared" ref="J224" si="91">ROUNDUP(J223+1820,0)</f>
        <v>37037</v>
      </c>
      <c r="K224" s="352">
        <f>G224-G223</f>
        <v>1789</v>
      </c>
      <c r="L224" s="355">
        <f t="shared" si="31"/>
        <v>32</v>
      </c>
      <c r="M224" s="356"/>
    </row>
    <row r="225" spans="1:13" ht="15" thickBot="1" x14ac:dyDescent="0.35">
      <c r="A225" s="360"/>
      <c r="B225" s="360"/>
      <c r="C225" s="362"/>
      <c r="D225" s="368">
        <v>9.5138888888888884E-2</v>
      </c>
      <c r="E225" s="353" t="s">
        <v>1499</v>
      </c>
      <c r="F225" s="353">
        <v>43017</v>
      </c>
      <c r="G225" s="352">
        <f t="shared" ref="G225" si="92">ROUNDUP(G224-I225,0)</f>
        <v>33427</v>
      </c>
      <c r="H225" s="354">
        <f>MAX($G$8:G225)</f>
        <v>36400</v>
      </c>
      <c r="I225" s="352">
        <f t="shared" ref="I225" si="93">G224/100*5</f>
        <v>1759.3000000000002</v>
      </c>
      <c r="J225" s="352">
        <f t="shared" ref="J225" si="94">ROUNDUP(G225+1820,0)</f>
        <v>35247</v>
      </c>
      <c r="K225" s="352">
        <f>G225-G224</f>
        <v>-1759</v>
      </c>
      <c r="L225" s="355">
        <f t="shared" si="31"/>
        <v>30</v>
      </c>
      <c r="M225" s="356"/>
    </row>
    <row r="226" spans="1:13" ht="15" thickBot="1" x14ac:dyDescent="0.35">
      <c r="A226" s="360"/>
      <c r="B226" s="360"/>
      <c r="C226" s="362"/>
      <c r="D226" s="367">
        <v>9.8611111111111108E-2</v>
      </c>
      <c r="E226" s="353" t="s">
        <v>1498</v>
      </c>
      <c r="F226" s="353">
        <v>43018</v>
      </c>
      <c r="G226" s="352">
        <f t="shared" ref="G226" si="95">ROUNDUP(J226-I226,0)</f>
        <v>35214</v>
      </c>
      <c r="H226" s="354">
        <f>MAX($G$8:G226)</f>
        <v>36400</v>
      </c>
      <c r="I226" s="352">
        <f t="shared" ref="I226" si="96">J226/100*5</f>
        <v>1853.3500000000001</v>
      </c>
      <c r="J226" s="352">
        <f t="shared" ref="J226" si="97">ROUNDUP(J225+1820,0)</f>
        <v>37067</v>
      </c>
      <c r="K226" s="352">
        <f>G226-G225</f>
        <v>1787</v>
      </c>
      <c r="L226" s="355">
        <f t="shared" si="31"/>
        <v>28</v>
      </c>
      <c r="M226" s="356"/>
    </row>
    <row r="227" spans="1:13" ht="15" thickBot="1" x14ac:dyDescent="0.35">
      <c r="A227" s="360"/>
      <c r="B227" s="360"/>
      <c r="C227" s="362"/>
      <c r="D227" s="368">
        <v>9.5138888888888884E-2</v>
      </c>
      <c r="E227" s="353" t="s">
        <v>1500</v>
      </c>
      <c r="F227" s="353">
        <v>43019</v>
      </c>
      <c r="G227" s="352">
        <f t="shared" ref="G227" si="98">ROUNDUP(G226-I227,0)</f>
        <v>33454</v>
      </c>
      <c r="H227" s="354">
        <f>MAX($G$8:G227)</f>
        <v>36400</v>
      </c>
      <c r="I227" s="352">
        <f t="shared" ref="I227" si="99">G226/100*5</f>
        <v>1760.6999999999998</v>
      </c>
      <c r="J227" s="352">
        <f t="shared" ref="J227" si="100">ROUNDUP(G227+1820,0)</f>
        <v>35274</v>
      </c>
      <c r="K227" s="352">
        <f>G227-G226</f>
        <v>-1760</v>
      </c>
      <c r="L227" s="355">
        <f t="shared" si="31"/>
        <v>27</v>
      </c>
      <c r="M227" s="356"/>
    </row>
    <row r="228" spans="1:13" ht="15" thickBot="1" x14ac:dyDescent="0.35">
      <c r="A228" s="360"/>
      <c r="B228" s="360"/>
      <c r="C228" s="362"/>
      <c r="D228" s="367">
        <v>9.8611111111111108E-2</v>
      </c>
      <c r="E228" s="353" t="s">
        <v>1501</v>
      </c>
      <c r="F228" s="353">
        <v>43020</v>
      </c>
      <c r="G228" s="352">
        <f t="shared" ref="G228" si="101">ROUNDUP(J228-I228,0)</f>
        <v>35240</v>
      </c>
      <c r="H228" s="354">
        <f>MAX($G$8:G228)</f>
        <v>36400</v>
      </c>
      <c r="I228" s="352">
        <f t="shared" ref="I228:I290" si="102">J228/100*5</f>
        <v>1854.7</v>
      </c>
      <c r="J228" s="352">
        <f t="shared" ref="J228" si="103">ROUNDUP(J227+1820,0)</f>
        <v>37094</v>
      </c>
      <c r="K228" s="352">
        <f>G228-G227</f>
        <v>1786</v>
      </c>
      <c r="L228" s="355">
        <f t="shared" si="31"/>
        <v>26</v>
      </c>
      <c r="M228" s="356"/>
    </row>
    <row r="229" spans="1:13" ht="15" thickBot="1" x14ac:dyDescent="0.35">
      <c r="A229" s="360"/>
      <c r="B229" s="360"/>
      <c r="C229" s="362"/>
      <c r="D229" s="368">
        <v>9.5138888888888884E-2</v>
      </c>
      <c r="E229" s="353" t="s">
        <v>1502</v>
      </c>
      <c r="F229" s="353">
        <v>43021</v>
      </c>
      <c r="G229" s="352">
        <f t="shared" ref="G229" si="104">ROUNDUP(G228-I229,0)</f>
        <v>33478</v>
      </c>
      <c r="H229" s="354">
        <f>MAX($G$8:G229)</f>
        <v>36400</v>
      </c>
      <c r="I229" s="352">
        <f t="shared" ref="I229" si="105">G228/100*5</f>
        <v>1762</v>
      </c>
      <c r="J229" s="352">
        <f t="shared" ref="J229" si="106">ROUNDUP(G229+1820,0)</f>
        <v>35298</v>
      </c>
      <c r="K229" s="352">
        <f>G229-G228</f>
        <v>-1762</v>
      </c>
      <c r="L229" s="355">
        <f t="shared" si="31"/>
        <v>24</v>
      </c>
      <c r="M229" s="356"/>
    </row>
    <row r="230" spans="1:13" ht="15" thickBot="1" x14ac:dyDescent="0.35">
      <c r="A230" s="360"/>
      <c r="B230" s="360"/>
      <c r="C230" s="362"/>
      <c r="D230" s="367">
        <v>9.8611111111111108E-2</v>
      </c>
      <c r="E230" s="353" t="s">
        <v>1503</v>
      </c>
      <c r="F230" s="353">
        <v>43022</v>
      </c>
      <c r="G230" s="352">
        <f t="shared" ref="G230" si="107">ROUNDUP(J230-I230,0)</f>
        <v>35263</v>
      </c>
      <c r="H230" s="354">
        <f>MAX($G$8:G230)</f>
        <v>36400</v>
      </c>
      <c r="I230" s="352">
        <f t="shared" si="102"/>
        <v>1855.9</v>
      </c>
      <c r="J230" s="352">
        <f t="shared" ref="J230" si="108">ROUNDUP(J229+1820,0)</f>
        <v>37118</v>
      </c>
      <c r="K230" s="352">
        <f>G230-G229</f>
        <v>1785</v>
      </c>
      <c r="L230" s="355">
        <f t="shared" si="31"/>
        <v>23</v>
      </c>
      <c r="M230" s="356"/>
    </row>
    <row r="231" spans="1:13" ht="15" thickBot="1" x14ac:dyDescent="0.35">
      <c r="A231" s="360"/>
      <c r="B231" s="360"/>
      <c r="C231" s="362"/>
      <c r="D231" s="368">
        <v>9.5138888888888884E-2</v>
      </c>
      <c r="E231" s="353" t="s">
        <v>1504</v>
      </c>
      <c r="F231" s="353">
        <v>43023</v>
      </c>
      <c r="G231" s="352">
        <f t="shared" ref="G231" si="109">ROUNDUP(G230-I231,0)</f>
        <v>33500</v>
      </c>
      <c r="H231" s="354">
        <f>MAX($G$8:G231)</f>
        <v>36400</v>
      </c>
      <c r="I231" s="352">
        <f t="shared" ref="I231" si="110">G230/100*5</f>
        <v>1763.15</v>
      </c>
      <c r="J231" s="352">
        <f t="shared" ref="J231" si="111">ROUNDUP(G231+1820,0)</f>
        <v>35320</v>
      </c>
      <c r="K231" s="352">
        <f>G231-G230</f>
        <v>-1763</v>
      </c>
      <c r="L231" s="355">
        <f t="shared" si="31"/>
        <v>22</v>
      </c>
      <c r="M231" s="356"/>
    </row>
    <row r="232" spans="1:13" ht="15" thickBot="1" x14ac:dyDescent="0.35">
      <c r="A232" s="360"/>
      <c r="B232" s="360"/>
      <c r="C232" s="362"/>
      <c r="D232" s="367">
        <v>9.8611111111111108E-2</v>
      </c>
      <c r="E232" s="353" t="s">
        <v>1499</v>
      </c>
      <c r="F232" s="353">
        <v>43024</v>
      </c>
      <c r="G232" s="352">
        <f t="shared" ref="G232" si="112">ROUNDUP(J232-I232,0)</f>
        <v>35283</v>
      </c>
      <c r="H232" s="354">
        <f>MAX($G$8:G232)</f>
        <v>36400</v>
      </c>
      <c r="I232" s="352">
        <f t="shared" si="102"/>
        <v>1857</v>
      </c>
      <c r="J232" s="352">
        <f t="shared" ref="J232" si="113">ROUNDUP(J231+1820,0)</f>
        <v>37140</v>
      </c>
      <c r="K232" s="352">
        <f>G232-G231</f>
        <v>1783</v>
      </c>
      <c r="L232" s="355">
        <f t="shared" si="31"/>
        <v>20</v>
      </c>
      <c r="M232" s="356"/>
    </row>
    <row r="233" spans="1:13" ht="15" thickBot="1" x14ac:dyDescent="0.35">
      <c r="A233" s="360"/>
      <c r="B233" s="360"/>
      <c r="C233" s="362"/>
      <c r="D233" s="368">
        <v>9.5138888888888884E-2</v>
      </c>
      <c r="E233" s="353" t="s">
        <v>1498</v>
      </c>
      <c r="F233" s="353">
        <v>43025</v>
      </c>
      <c r="G233" s="352">
        <f t="shared" ref="G233" si="114">ROUNDUP(G232-I233,0)</f>
        <v>33519</v>
      </c>
      <c r="H233" s="354">
        <f>MAX($G$8:G233)</f>
        <v>36400</v>
      </c>
      <c r="I233" s="352">
        <f t="shared" ref="I233" si="115">G232/100*5</f>
        <v>1764.1499999999999</v>
      </c>
      <c r="J233" s="352">
        <f t="shared" ref="J233" si="116">ROUNDUP(G233+1820,0)</f>
        <v>35339</v>
      </c>
      <c r="K233" s="352">
        <f>G233-G232</f>
        <v>-1764</v>
      </c>
      <c r="L233" s="355">
        <f t="shared" si="31"/>
        <v>19</v>
      </c>
      <c r="M233" s="356"/>
    </row>
    <row r="234" spans="1:13" ht="15" thickBot="1" x14ac:dyDescent="0.35">
      <c r="A234" s="360"/>
      <c r="B234" s="360"/>
      <c r="C234" s="362"/>
      <c r="D234" s="367">
        <v>9.8611111111111108E-2</v>
      </c>
      <c r="E234" s="353" t="s">
        <v>1500</v>
      </c>
      <c r="F234" s="353">
        <v>43026</v>
      </c>
      <c r="G234" s="352">
        <f t="shared" ref="G234" si="117">ROUNDUP(J234-I234,0)</f>
        <v>35302</v>
      </c>
      <c r="H234" s="354">
        <f>MAX($G$8:G234)</f>
        <v>36400</v>
      </c>
      <c r="I234" s="352">
        <f t="shared" si="102"/>
        <v>1857.9499999999998</v>
      </c>
      <c r="J234" s="352">
        <f t="shared" ref="J234" si="118">ROUNDUP(J233+1820,0)</f>
        <v>37159</v>
      </c>
      <c r="K234" s="352">
        <f>G234-G233</f>
        <v>1783</v>
      </c>
      <c r="L234" s="355">
        <f t="shared" si="31"/>
        <v>19</v>
      </c>
      <c r="M234" s="356"/>
    </row>
    <row r="235" spans="1:13" ht="15" thickBot="1" x14ac:dyDescent="0.35">
      <c r="A235" s="360"/>
      <c r="B235" s="360"/>
      <c r="C235" s="362"/>
      <c r="D235" s="368">
        <v>9.5138888888888884E-2</v>
      </c>
      <c r="E235" s="353" t="s">
        <v>1501</v>
      </c>
      <c r="F235" s="353">
        <v>43027</v>
      </c>
      <c r="G235" s="352">
        <f t="shared" ref="G235" si="119">ROUNDUP(G234-I235,0)</f>
        <v>33537</v>
      </c>
      <c r="H235" s="354">
        <f>MAX($G$8:G235)</f>
        <v>36400</v>
      </c>
      <c r="I235" s="352">
        <f t="shared" ref="I235" si="120">G234/100*5</f>
        <v>1765.1</v>
      </c>
      <c r="J235" s="352">
        <f t="shared" ref="J235" si="121">ROUNDUP(G235+1820,0)</f>
        <v>35357</v>
      </c>
      <c r="K235" s="352">
        <f>G235-G234</f>
        <v>-1765</v>
      </c>
      <c r="L235" s="355">
        <f t="shared" si="31"/>
        <v>18</v>
      </c>
      <c r="M235" s="356"/>
    </row>
    <row r="236" spans="1:13" ht="15" thickBot="1" x14ac:dyDescent="0.35">
      <c r="A236" s="360"/>
      <c r="B236" s="360"/>
      <c r="C236" s="362"/>
      <c r="D236" s="367">
        <v>9.8611111111111108E-2</v>
      </c>
      <c r="E236" s="353" t="s">
        <v>1502</v>
      </c>
      <c r="F236" s="353">
        <v>43028</v>
      </c>
      <c r="G236" s="352">
        <f t="shared" ref="G236" si="122">ROUNDUP(J236-I236,0)</f>
        <v>35319</v>
      </c>
      <c r="H236" s="354">
        <f>MAX($G$8:G236)</f>
        <v>36400</v>
      </c>
      <c r="I236" s="352">
        <f t="shared" si="102"/>
        <v>1858.85</v>
      </c>
      <c r="J236" s="352">
        <f t="shared" ref="J236" si="123">ROUNDUP(J235+1820,0)</f>
        <v>37177</v>
      </c>
      <c r="K236" s="352">
        <f>G236-G235</f>
        <v>1782</v>
      </c>
      <c r="L236" s="355">
        <f t="shared" si="31"/>
        <v>17</v>
      </c>
      <c r="M236" s="356"/>
    </row>
    <row r="237" spans="1:13" ht="15" thickBot="1" x14ac:dyDescent="0.35">
      <c r="A237" s="360"/>
      <c r="B237" s="360"/>
      <c r="C237" s="362"/>
      <c r="D237" s="368">
        <v>9.5138888888888884E-2</v>
      </c>
      <c r="E237" s="353" t="s">
        <v>1503</v>
      </c>
      <c r="F237" s="353">
        <v>43029</v>
      </c>
      <c r="G237" s="352">
        <f t="shared" ref="G237" si="124">ROUNDUP(G236-I237,0)</f>
        <v>33554</v>
      </c>
      <c r="H237" s="354">
        <f>MAX($G$8:G237)</f>
        <v>36400</v>
      </c>
      <c r="I237" s="352">
        <f t="shared" ref="I237" si="125">G236/100*5</f>
        <v>1765.95</v>
      </c>
      <c r="J237" s="352">
        <f t="shared" ref="J237" si="126">ROUNDUP(G237+1820,0)</f>
        <v>35374</v>
      </c>
      <c r="K237" s="352">
        <f>G237-G236</f>
        <v>-1765</v>
      </c>
      <c r="L237" s="355">
        <f t="shared" si="31"/>
        <v>17</v>
      </c>
      <c r="M237" s="356"/>
    </row>
    <row r="238" spans="1:13" ht="15" thickBot="1" x14ac:dyDescent="0.35">
      <c r="A238" s="360"/>
      <c r="B238" s="360"/>
      <c r="C238" s="362"/>
      <c r="D238" s="367">
        <v>9.8611111111111108E-2</v>
      </c>
      <c r="E238" s="353" t="s">
        <v>1504</v>
      </c>
      <c r="F238" s="353">
        <v>43030</v>
      </c>
      <c r="G238" s="352">
        <f t="shared" ref="G238" si="127">ROUNDUP(J238-I238,0)</f>
        <v>35335</v>
      </c>
      <c r="H238" s="354">
        <f>MAX($G$8:G238)</f>
        <v>36400</v>
      </c>
      <c r="I238" s="352">
        <f t="shared" si="102"/>
        <v>1859.7</v>
      </c>
      <c r="J238" s="352">
        <f t="shared" ref="J238" si="128">ROUNDUP(J237+1820,0)</f>
        <v>37194</v>
      </c>
      <c r="K238" s="352">
        <f>G238-G237</f>
        <v>1781</v>
      </c>
      <c r="L238" s="355">
        <f t="shared" si="31"/>
        <v>16</v>
      </c>
      <c r="M238" s="356"/>
    </row>
    <row r="239" spans="1:13" ht="15" thickBot="1" x14ac:dyDescent="0.35">
      <c r="A239" s="360"/>
      <c r="B239" s="360"/>
      <c r="C239" s="362"/>
      <c r="D239" s="368">
        <v>9.5138888888888884E-2</v>
      </c>
      <c r="E239" s="353" t="s">
        <v>1499</v>
      </c>
      <c r="F239" s="353">
        <v>43031</v>
      </c>
      <c r="G239" s="352">
        <f t="shared" ref="G239" si="129">ROUNDUP(G238-I239,0)</f>
        <v>33569</v>
      </c>
      <c r="H239" s="354">
        <f>MAX($G$8:G239)</f>
        <v>36400</v>
      </c>
      <c r="I239" s="352">
        <f t="shared" ref="I239" si="130">G238/100*5</f>
        <v>1766.75</v>
      </c>
      <c r="J239" s="352">
        <f t="shared" ref="J239" si="131">ROUNDUP(G239+1820,0)</f>
        <v>35389</v>
      </c>
      <c r="K239" s="352">
        <f>G239-G238</f>
        <v>-1766</v>
      </c>
      <c r="L239" s="355">
        <f t="shared" si="31"/>
        <v>15</v>
      </c>
      <c r="M239" s="356"/>
    </row>
    <row r="240" spans="1:13" ht="15" thickBot="1" x14ac:dyDescent="0.35">
      <c r="A240" s="360"/>
      <c r="B240" s="360"/>
      <c r="C240" s="362"/>
      <c r="D240" s="367">
        <v>9.8611111111111108E-2</v>
      </c>
      <c r="E240" s="353" t="s">
        <v>1498</v>
      </c>
      <c r="F240" s="353">
        <v>43032</v>
      </c>
      <c r="G240" s="352">
        <f t="shared" ref="G240" si="132">ROUNDUP(J240-I240,0)</f>
        <v>35349</v>
      </c>
      <c r="H240" s="354">
        <f>MAX($G$8:G240)</f>
        <v>36400</v>
      </c>
      <c r="I240" s="352">
        <f t="shared" si="102"/>
        <v>1860.4499999999998</v>
      </c>
      <c r="J240" s="352">
        <f t="shared" ref="J240" si="133">ROUNDUP(J239+1820,0)</f>
        <v>37209</v>
      </c>
      <c r="K240" s="352">
        <f>G240-G239</f>
        <v>1780</v>
      </c>
      <c r="L240" s="355">
        <f t="shared" si="31"/>
        <v>14</v>
      </c>
      <c r="M240" s="356"/>
    </row>
    <row r="241" spans="1:13" ht="15" thickBot="1" x14ac:dyDescent="0.35">
      <c r="A241" s="360"/>
      <c r="B241" s="360"/>
      <c r="C241" s="362"/>
      <c r="D241" s="368">
        <v>9.5138888888888884E-2</v>
      </c>
      <c r="E241" s="353" t="s">
        <v>1500</v>
      </c>
      <c r="F241" s="353">
        <v>43033</v>
      </c>
      <c r="G241" s="352">
        <f t="shared" ref="G241" si="134">ROUNDUP(G240-I241,0)</f>
        <v>33582</v>
      </c>
      <c r="H241" s="354">
        <f>MAX($G$8:G241)</f>
        <v>36400</v>
      </c>
      <c r="I241" s="352">
        <f t="shared" ref="I241" si="135">G240/100*5</f>
        <v>1767.45</v>
      </c>
      <c r="J241" s="352">
        <f t="shared" ref="J241" si="136">ROUNDUP(G241+1820,0)</f>
        <v>35402</v>
      </c>
      <c r="K241" s="352">
        <f>G241-G240</f>
        <v>-1767</v>
      </c>
      <c r="L241" s="355">
        <f t="shared" si="31"/>
        <v>13</v>
      </c>
      <c r="M241" s="356"/>
    </row>
    <row r="242" spans="1:13" ht="15" thickBot="1" x14ac:dyDescent="0.35">
      <c r="A242" s="360"/>
      <c r="B242" s="360"/>
      <c r="C242" s="362"/>
      <c r="D242" s="367">
        <v>9.8611111111111108E-2</v>
      </c>
      <c r="E242" s="353" t="s">
        <v>1501</v>
      </c>
      <c r="F242" s="353">
        <v>43034</v>
      </c>
      <c r="G242" s="352">
        <f t="shared" ref="G242" si="137">ROUNDUP(J242-I242,0)</f>
        <v>35361</v>
      </c>
      <c r="H242" s="354">
        <f>MAX($G$8:G242)</f>
        <v>36400</v>
      </c>
      <c r="I242" s="352">
        <f t="shared" si="102"/>
        <v>1861.1000000000001</v>
      </c>
      <c r="J242" s="352">
        <f t="shared" ref="J242" si="138">ROUNDUP(J241+1820,0)</f>
        <v>37222</v>
      </c>
      <c r="K242" s="352">
        <f>G242-G241</f>
        <v>1779</v>
      </c>
      <c r="L242" s="355">
        <f t="shared" si="31"/>
        <v>12</v>
      </c>
      <c r="M242" s="356"/>
    </row>
    <row r="243" spans="1:13" ht="15" thickBot="1" x14ac:dyDescent="0.35">
      <c r="A243" s="360"/>
      <c r="B243" s="360"/>
      <c r="C243" s="362"/>
      <c r="D243" s="368">
        <v>9.5138888888888884E-2</v>
      </c>
      <c r="E243" s="353" t="s">
        <v>1502</v>
      </c>
      <c r="F243" s="353">
        <v>43035</v>
      </c>
      <c r="G243" s="352">
        <f t="shared" ref="G243" si="139">ROUNDUP(G242-I243,0)</f>
        <v>33593</v>
      </c>
      <c r="H243" s="354">
        <f>MAX($G$8:G243)</f>
        <v>36400</v>
      </c>
      <c r="I243" s="352">
        <f t="shared" ref="I243" si="140">G242/100*5</f>
        <v>1768.0500000000002</v>
      </c>
      <c r="J243" s="352">
        <f t="shared" ref="J243" si="141">ROUNDUP(G243+1820,0)</f>
        <v>35413</v>
      </c>
      <c r="K243" s="352">
        <f>G243-G242</f>
        <v>-1768</v>
      </c>
      <c r="L243" s="355">
        <f t="shared" si="31"/>
        <v>11</v>
      </c>
      <c r="M243" s="356"/>
    </row>
    <row r="244" spans="1:13" ht="15" thickBot="1" x14ac:dyDescent="0.35">
      <c r="A244" s="360"/>
      <c r="B244" s="360"/>
      <c r="C244" s="362"/>
      <c r="D244" s="367">
        <v>9.8611111111111108E-2</v>
      </c>
      <c r="E244" s="353" t="s">
        <v>1503</v>
      </c>
      <c r="F244" s="353">
        <v>43036</v>
      </c>
      <c r="G244" s="352">
        <f t="shared" ref="G244" si="142">ROUNDUP(J244-I244,0)</f>
        <v>35372</v>
      </c>
      <c r="H244" s="354">
        <f>MAX($G$8:G244)</f>
        <v>36400</v>
      </c>
      <c r="I244" s="352">
        <f t="shared" si="102"/>
        <v>1861.6499999999999</v>
      </c>
      <c r="J244" s="352">
        <f t="shared" ref="J244" si="143">ROUNDUP(J243+1820,0)</f>
        <v>37233</v>
      </c>
      <c r="K244" s="352">
        <f>G244-G243</f>
        <v>1779</v>
      </c>
      <c r="L244" s="355">
        <f t="shared" si="31"/>
        <v>11</v>
      </c>
      <c r="M244" s="356"/>
    </row>
    <row r="245" spans="1:13" ht="15" thickBot="1" x14ac:dyDescent="0.35">
      <c r="A245" s="360"/>
      <c r="B245" s="360"/>
      <c r="C245" s="362"/>
      <c r="D245" s="368">
        <v>9.5138888888888884E-2</v>
      </c>
      <c r="E245" s="353" t="s">
        <v>1504</v>
      </c>
      <c r="F245" s="353">
        <v>43037</v>
      </c>
      <c r="G245" s="352">
        <f t="shared" ref="G245" si="144">ROUNDUP(G244-I245,0)</f>
        <v>33604</v>
      </c>
      <c r="H245" s="354">
        <f>MAX($G$8:G245)</f>
        <v>36400</v>
      </c>
      <c r="I245" s="352">
        <f t="shared" ref="I245" si="145">G244/100*5</f>
        <v>1768.6000000000001</v>
      </c>
      <c r="J245" s="352">
        <f t="shared" ref="J245" si="146">ROUNDUP(G245+1820,0)</f>
        <v>35424</v>
      </c>
      <c r="K245" s="352">
        <f>G245-G244</f>
        <v>-1768</v>
      </c>
      <c r="L245" s="355">
        <f t="shared" si="31"/>
        <v>11</v>
      </c>
      <c r="M245" s="356"/>
    </row>
    <row r="246" spans="1:13" ht="15" thickBot="1" x14ac:dyDescent="0.35">
      <c r="A246" s="360"/>
      <c r="B246" s="360"/>
      <c r="C246" s="362"/>
      <c r="D246" s="367">
        <v>9.8611111111111108E-2</v>
      </c>
      <c r="E246" s="353" t="s">
        <v>1499</v>
      </c>
      <c r="F246" s="353">
        <v>43038</v>
      </c>
      <c r="G246" s="352">
        <f t="shared" ref="G246" si="147">ROUNDUP(J246-I246,0)</f>
        <v>35382</v>
      </c>
      <c r="H246" s="354">
        <f>MAX($G$8:G246)</f>
        <v>36400</v>
      </c>
      <c r="I246" s="352">
        <f t="shared" si="102"/>
        <v>1862.2</v>
      </c>
      <c r="J246" s="352">
        <f t="shared" ref="J246" si="148">ROUNDUP(J245+1820,0)</f>
        <v>37244</v>
      </c>
      <c r="K246" s="352">
        <f>G246-G245</f>
        <v>1778</v>
      </c>
      <c r="L246" s="355">
        <f t="shared" si="31"/>
        <v>10</v>
      </c>
      <c r="M246" s="356"/>
    </row>
    <row r="247" spans="1:13" ht="15" thickBot="1" x14ac:dyDescent="0.35">
      <c r="A247" s="360"/>
      <c r="B247" s="360"/>
      <c r="C247" s="362"/>
      <c r="D247" s="368">
        <v>9.5138888888888884E-2</v>
      </c>
      <c r="E247" s="353" t="s">
        <v>1498</v>
      </c>
      <c r="F247" s="353">
        <v>43039</v>
      </c>
      <c r="G247" s="352">
        <f t="shared" ref="G247" si="149">ROUNDUP(G246-I247,0)</f>
        <v>33613</v>
      </c>
      <c r="H247" s="354">
        <f>MAX($G$8:G247)</f>
        <v>36400</v>
      </c>
      <c r="I247" s="352">
        <f t="shared" ref="I247" si="150">G246/100*5</f>
        <v>1769.1</v>
      </c>
      <c r="J247" s="352">
        <f t="shared" ref="J247" si="151">ROUNDUP(G247+1820,0)</f>
        <v>35433</v>
      </c>
      <c r="K247" s="352">
        <f>G247-G246</f>
        <v>-1769</v>
      </c>
      <c r="L247" s="355">
        <f t="shared" si="31"/>
        <v>9</v>
      </c>
      <c r="M247" s="356"/>
    </row>
    <row r="248" spans="1:13" ht="15" thickBot="1" x14ac:dyDescent="0.35">
      <c r="A248" s="360"/>
      <c r="B248" s="360"/>
      <c r="C248" s="362"/>
      <c r="D248" s="367">
        <v>9.8611111111111108E-2</v>
      </c>
      <c r="E248" s="353" t="s">
        <v>1500</v>
      </c>
      <c r="F248" s="353">
        <v>43040</v>
      </c>
      <c r="G248" s="352">
        <f t="shared" ref="G248" si="152">ROUNDUP(J248-I248,0)</f>
        <v>35391</v>
      </c>
      <c r="H248" s="354">
        <f>MAX($G$8:G248)</f>
        <v>36400</v>
      </c>
      <c r="I248" s="352">
        <f t="shared" si="102"/>
        <v>1862.6499999999999</v>
      </c>
      <c r="J248" s="352">
        <f t="shared" ref="J248" si="153">ROUNDUP(J247+1820,0)</f>
        <v>37253</v>
      </c>
      <c r="K248" s="352">
        <f>G248-G247</f>
        <v>1778</v>
      </c>
      <c r="L248" s="355">
        <f t="shared" si="31"/>
        <v>9</v>
      </c>
      <c r="M248" s="356"/>
    </row>
    <row r="249" spans="1:13" ht="15" thickBot="1" x14ac:dyDescent="0.35">
      <c r="A249" s="360"/>
      <c r="B249" s="360"/>
      <c r="C249" s="362"/>
      <c r="D249" s="368">
        <v>9.5138888888888884E-2</v>
      </c>
      <c r="E249" s="353" t="s">
        <v>1501</v>
      </c>
      <c r="F249" s="353">
        <v>43041</v>
      </c>
      <c r="G249" s="352">
        <f t="shared" ref="G249" si="154">ROUNDUP(G248-I249,0)</f>
        <v>33622</v>
      </c>
      <c r="H249" s="354">
        <f>MAX($G$8:G249)</f>
        <v>36400</v>
      </c>
      <c r="I249" s="352">
        <f t="shared" ref="I249" si="155">G248/100*5</f>
        <v>1769.5500000000002</v>
      </c>
      <c r="J249" s="352">
        <f t="shared" ref="J249" si="156">ROUNDUP(G249+1820,0)</f>
        <v>35442</v>
      </c>
      <c r="K249" s="352">
        <f>G249-G248</f>
        <v>-1769</v>
      </c>
      <c r="L249" s="355">
        <f t="shared" si="31"/>
        <v>9</v>
      </c>
      <c r="M249" s="356"/>
    </row>
    <row r="250" spans="1:13" ht="15" thickBot="1" x14ac:dyDescent="0.35">
      <c r="A250" s="360"/>
      <c r="B250" s="360"/>
      <c r="C250" s="362"/>
      <c r="D250" s="367">
        <v>9.8611111111111108E-2</v>
      </c>
      <c r="E250" s="353" t="s">
        <v>1502</v>
      </c>
      <c r="F250" s="353">
        <v>43042</v>
      </c>
      <c r="G250" s="352">
        <f t="shared" ref="G250" si="157">ROUNDUP(J250-I250,0)</f>
        <v>35399</v>
      </c>
      <c r="H250" s="354">
        <f>MAX($G$8:G250)</f>
        <v>36400</v>
      </c>
      <c r="I250" s="352">
        <f t="shared" si="102"/>
        <v>1863.1</v>
      </c>
      <c r="J250" s="352">
        <f t="shared" ref="J250" si="158">ROUNDUP(J249+1820,0)</f>
        <v>37262</v>
      </c>
      <c r="K250" s="352">
        <f>G250-G249</f>
        <v>1777</v>
      </c>
      <c r="L250" s="355">
        <f t="shared" si="31"/>
        <v>8</v>
      </c>
      <c r="M250" s="356"/>
    </row>
    <row r="251" spans="1:13" ht="15" thickBot="1" x14ac:dyDescent="0.35">
      <c r="A251" s="360"/>
      <c r="B251" s="360"/>
      <c r="C251" s="362"/>
      <c r="D251" s="368">
        <v>9.5138888888888884E-2</v>
      </c>
      <c r="E251" s="353" t="s">
        <v>1503</v>
      </c>
      <c r="F251" s="353">
        <v>43043</v>
      </c>
      <c r="G251" s="352">
        <f t="shared" ref="G251" si="159">ROUNDUP(G250-I251,0)</f>
        <v>33630</v>
      </c>
      <c r="H251" s="354">
        <f>MAX($G$8:G251)</f>
        <v>36400</v>
      </c>
      <c r="I251" s="352">
        <f t="shared" ref="I251" si="160">G250/100*5</f>
        <v>1769.95</v>
      </c>
      <c r="J251" s="352">
        <f t="shared" ref="J251" si="161">ROUNDUP(G251+1820,0)</f>
        <v>35450</v>
      </c>
      <c r="K251" s="352">
        <f>G251-G250</f>
        <v>-1769</v>
      </c>
      <c r="L251" s="355">
        <f t="shared" si="31"/>
        <v>8</v>
      </c>
      <c r="M251" s="356"/>
    </row>
    <row r="252" spans="1:13" ht="15" thickBot="1" x14ac:dyDescent="0.35">
      <c r="A252" s="360"/>
      <c r="B252" s="360"/>
      <c r="C252" s="362"/>
      <c r="D252" s="367">
        <v>9.8611111111111108E-2</v>
      </c>
      <c r="E252" s="353" t="s">
        <v>1504</v>
      </c>
      <c r="F252" s="353">
        <v>43044</v>
      </c>
      <c r="G252" s="352">
        <f t="shared" ref="G252" si="162">ROUNDUP(J252-I252,0)</f>
        <v>35407</v>
      </c>
      <c r="H252" s="354">
        <f>MAX($G$8:G252)</f>
        <v>36400</v>
      </c>
      <c r="I252" s="352">
        <f t="shared" si="102"/>
        <v>1863.5</v>
      </c>
      <c r="J252" s="352">
        <f t="shared" ref="J252" si="163">ROUNDUP(J251+1820,0)</f>
        <v>37270</v>
      </c>
      <c r="K252" s="352">
        <f>G252-G251</f>
        <v>1777</v>
      </c>
      <c r="L252" s="355">
        <f t="shared" si="31"/>
        <v>8</v>
      </c>
      <c r="M252" s="356"/>
    </row>
    <row r="253" spans="1:13" ht="15" thickBot="1" x14ac:dyDescent="0.35">
      <c r="A253" s="360"/>
      <c r="B253" s="360"/>
      <c r="C253" s="362"/>
      <c r="D253" s="368">
        <v>9.5138888888888884E-2</v>
      </c>
      <c r="E253" s="353" t="s">
        <v>1499</v>
      </c>
      <c r="F253" s="353">
        <v>43045</v>
      </c>
      <c r="G253" s="352">
        <f t="shared" ref="G253" si="164">ROUNDUP(G252-I253,0)</f>
        <v>33637</v>
      </c>
      <c r="H253" s="354">
        <f>MAX($G$8:G253)</f>
        <v>36400</v>
      </c>
      <c r="I253" s="352">
        <f t="shared" ref="I253" si="165">G252/100*5</f>
        <v>1770.35</v>
      </c>
      <c r="J253" s="352">
        <f t="shared" ref="J253" si="166">ROUNDUP(G253+1820,0)</f>
        <v>35457</v>
      </c>
      <c r="K253" s="352">
        <f>G253-G252</f>
        <v>-1770</v>
      </c>
      <c r="L253" s="355">
        <f t="shared" si="31"/>
        <v>7</v>
      </c>
      <c r="M253" s="356"/>
    </row>
    <row r="254" spans="1:13" ht="15" thickBot="1" x14ac:dyDescent="0.35">
      <c r="A254" s="360"/>
      <c r="B254" s="360"/>
      <c r="C254" s="362"/>
      <c r="D254" s="367">
        <v>9.8611111111111108E-2</v>
      </c>
      <c r="E254" s="353" t="s">
        <v>1498</v>
      </c>
      <c r="F254" s="353">
        <v>43046</v>
      </c>
      <c r="G254" s="352">
        <f t="shared" ref="G254" si="167">ROUNDUP(J254-I254,0)</f>
        <v>35414</v>
      </c>
      <c r="H254" s="354">
        <f>MAX($G$8:G254)</f>
        <v>36400</v>
      </c>
      <c r="I254" s="352">
        <f t="shared" si="102"/>
        <v>1863.85</v>
      </c>
      <c r="J254" s="352">
        <f t="shared" ref="J254" si="168">ROUNDUP(J253+1820,0)</f>
        <v>37277</v>
      </c>
      <c r="K254" s="352">
        <f>G254-G253</f>
        <v>1777</v>
      </c>
      <c r="L254" s="355">
        <f t="shared" si="31"/>
        <v>7</v>
      </c>
      <c r="M254" s="356"/>
    </row>
    <row r="255" spans="1:13" ht="15" thickBot="1" x14ac:dyDescent="0.35">
      <c r="A255" s="360"/>
      <c r="B255" s="360"/>
      <c r="C255" s="362"/>
      <c r="D255" s="368">
        <v>9.5138888888888884E-2</v>
      </c>
      <c r="E255" s="353" t="s">
        <v>1500</v>
      </c>
      <c r="F255" s="353">
        <v>43047</v>
      </c>
      <c r="G255" s="352">
        <f t="shared" ref="G255" si="169">ROUNDUP(G254-I255,0)</f>
        <v>33644</v>
      </c>
      <c r="H255" s="354">
        <f>MAX($G$8:G255)</f>
        <v>36400</v>
      </c>
      <c r="I255" s="352">
        <f t="shared" ref="I255" si="170">G254/100*5</f>
        <v>1770.6999999999998</v>
      </c>
      <c r="J255" s="352">
        <f t="shared" ref="J255" si="171">ROUNDUP(G255+1820,0)</f>
        <v>35464</v>
      </c>
      <c r="K255" s="352">
        <f>G255-G254</f>
        <v>-1770</v>
      </c>
      <c r="L255" s="355">
        <f t="shared" si="31"/>
        <v>7</v>
      </c>
      <c r="M255" s="356"/>
    </row>
    <row r="256" spans="1:13" ht="15" thickBot="1" x14ac:dyDescent="0.35">
      <c r="A256" s="360"/>
      <c r="B256" s="360"/>
      <c r="C256" s="362"/>
      <c r="D256" s="367">
        <v>9.8611111111111108E-2</v>
      </c>
      <c r="E256" s="353" t="s">
        <v>1501</v>
      </c>
      <c r="F256" s="353">
        <v>43048</v>
      </c>
      <c r="G256" s="352">
        <f t="shared" ref="G256" si="172">ROUNDUP(J256-I256,0)</f>
        <v>35420</v>
      </c>
      <c r="H256" s="354">
        <f>MAX($G$8:G256)</f>
        <v>36400</v>
      </c>
      <c r="I256" s="352">
        <f t="shared" si="102"/>
        <v>1864.1999999999998</v>
      </c>
      <c r="J256" s="352">
        <f t="shared" ref="J256" si="173">ROUNDUP(J255+1820,0)</f>
        <v>37284</v>
      </c>
      <c r="K256" s="352">
        <f>G256-G255</f>
        <v>1776</v>
      </c>
      <c r="L256" s="355">
        <f t="shared" si="31"/>
        <v>6</v>
      </c>
      <c r="M256" s="356"/>
    </row>
    <row r="257" spans="1:13" ht="15" thickBot="1" x14ac:dyDescent="0.35">
      <c r="A257" s="360"/>
      <c r="B257" s="360"/>
      <c r="C257" s="362"/>
      <c r="D257" s="368">
        <v>9.5138888888888884E-2</v>
      </c>
      <c r="E257" s="353" t="s">
        <v>1502</v>
      </c>
      <c r="F257" s="353">
        <v>43049</v>
      </c>
      <c r="G257" s="352">
        <f t="shared" ref="G257" si="174">ROUNDUP(G256-I257,0)</f>
        <v>33649</v>
      </c>
      <c r="H257" s="354">
        <f>MAX($G$8:G257)</f>
        <v>36400</v>
      </c>
      <c r="I257" s="352">
        <f t="shared" ref="I257" si="175">G256/100*5</f>
        <v>1771</v>
      </c>
      <c r="J257" s="352">
        <f t="shared" ref="J257" si="176">ROUNDUP(G257+1820,0)</f>
        <v>35469</v>
      </c>
      <c r="K257" s="352">
        <f>G257-G256</f>
        <v>-1771</v>
      </c>
      <c r="L257" s="355">
        <f t="shared" si="31"/>
        <v>5</v>
      </c>
      <c r="M257" s="356"/>
    </row>
    <row r="258" spans="1:13" ht="15" thickBot="1" x14ac:dyDescent="0.35">
      <c r="A258" s="360"/>
      <c r="B258" s="360"/>
      <c r="C258" s="362"/>
      <c r="D258" s="367">
        <v>9.8611111111111108E-2</v>
      </c>
      <c r="E258" s="353" t="s">
        <v>1503</v>
      </c>
      <c r="F258" s="353">
        <v>43050</v>
      </c>
      <c r="G258" s="352">
        <f t="shared" ref="G258" si="177">ROUNDUP(J258-I258,0)</f>
        <v>35425</v>
      </c>
      <c r="H258" s="354">
        <f>MAX($G$8:G258)</f>
        <v>36400</v>
      </c>
      <c r="I258" s="352">
        <f t="shared" si="102"/>
        <v>1864.4499999999998</v>
      </c>
      <c r="J258" s="352">
        <f t="shared" ref="J258" si="178">ROUNDUP(J257+1820,0)</f>
        <v>37289</v>
      </c>
      <c r="K258" s="352">
        <f>G258-G257</f>
        <v>1776</v>
      </c>
      <c r="L258" s="355">
        <f t="shared" si="31"/>
        <v>5</v>
      </c>
      <c r="M258" s="356"/>
    </row>
    <row r="259" spans="1:13" ht="15" thickBot="1" x14ac:dyDescent="0.35">
      <c r="A259" s="360"/>
      <c r="B259" s="360"/>
      <c r="C259" s="362"/>
      <c r="D259" s="368">
        <v>9.5138888888888884E-2</v>
      </c>
      <c r="E259" s="353" t="s">
        <v>1504</v>
      </c>
      <c r="F259" s="353">
        <v>43051</v>
      </c>
      <c r="G259" s="352">
        <f t="shared" ref="G259" si="179">ROUNDUP(G258-I259,0)</f>
        <v>33654</v>
      </c>
      <c r="H259" s="354">
        <f>MAX($G$8:G259)</f>
        <v>36400</v>
      </c>
      <c r="I259" s="352">
        <f t="shared" ref="I259" si="180">G258/100*5</f>
        <v>1771.25</v>
      </c>
      <c r="J259" s="352">
        <f t="shared" ref="J259" si="181">ROUNDUP(G259+1820,0)</f>
        <v>35474</v>
      </c>
      <c r="K259" s="352">
        <f>G259-G258</f>
        <v>-1771</v>
      </c>
      <c r="L259" s="355">
        <f t="shared" si="31"/>
        <v>5</v>
      </c>
      <c r="M259" s="356"/>
    </row>
    <row r="260" spans="1:13" ht="15" thickBot="1" x14ac:dyDescent="0.35">
      <c r="A260" s="360"/>
      <c r="B260" s="360"/>
      <c r="C260" s="362"/>
      <c r="D260" s="367">
        <v>9.8611111111111108E-2</v>
      </c>
      <c r="E260" s="353" t="s">
        <v>1499</v>
      </c>
      <c r="F260" s="353">
        <v>43052</v>
      </c>
      <c r="G260" s="352">
        <f t="shared" ref="G260" si="182">ROUNDUP(J260-I260,0)</f>
        <v>35430</v>
      </c>
      <c r="H260" s="354">
        <f>MAX($G$8:G260)</f>
        <v>36400</v>
      </c>
      <c r="I260" s="352">
        <f t="shared" si="102"/>
        <v>1864.7</v>
      </c>
      <c r="J260" s="352">
        <f t="shared" ref="J260" si="183">ROUNDUP(J259+1820,0)</f>
        <v>37294</v>
      </c>
      <c r="K260" s="352">
        <f>G260-G259</f>
        <v>1776</v>
      </c>
      <c r="L260" s="355">
        <f t="shared" si="31"/>
        <v>5</v>
      </c>
      <c r="M260" s="356"/>
    </row>
    <row r="261" spans="1:13" ht="15" thickBot="1" x14ac:dyDescent="0.35">
      <c r="A261" s="360"/>
      <c r="B261" s="360"/>
      <c r="C261" s="362"/>
      <c r="D261" s="368">
        <v>9.5138888888888884E-2</v>
      </c>
      <c r="E261" s="353" t="s">
        <v>1498</v>
      </c>
      <c r="F261" s="353">
        <v>43053</v>
      </c>
      <c r="G261" s="352">
        <f t="shared" ref="G261" si="184">ROUNDUP(G260-I261,0)</f>
        <v>33659</v>
      </c>
      <c r="H261" s="354">
        <f>MAX($G$8:G261)</f>
        <v>36400</v>
      </c>
      <c r="I261" s="352">
        <f t="shared" ref="I261" si="185">G260/100*5</f>
        <v>1771.5</v>
      </c>
      <c r="J261" s="352">
        <f t="shared" ref="J261" si="186">ROUNDUP(G261+1820,0)</f>
        <v>35479</v>
      </c>
      <c r="K261" s="352">
        <f>G261-G260</f>
        <v>-1771</v>
      </c>
      <c r="L261" s="355">
        <f t="shared" si="31"/>
        <v>5</v>
      </c>
      <c r="M261" s="356"/>
    </row>
    <row r="262" spans="1:13" ht="15" thickBot="1" x14ac:dyDescent="0.35">
      <c r="A262" s="360"/>
      <c r="B262" s="360"/>
      <c r="C262" s="362"/>
      <c r="D262" s="367">
        <v>9.8611111111111108E-2</v>
      </c>
      <c r="E262" s="353" t="s">
        <v>1500</v>
      </c>
      <c r="F262" s="353">
        <v>43054</v>
      </c>
      <c r="G262" s="352">
        <f t="shared" ref="G262" si="187">ROUNDUP(J262-I262,0)</f>
        <v>35435</v>
      </c>
      <c r="H262" s="354">
        <f>MAX($G$8:G262)</f>
        <v>36400</v>
      </c>
      <c r="I262" s="352">
        <f t="shared" si="102"/>
        <v>1864.95</v>
      </c>
      <c r="J262" s="352">
        <f t="shared" ref="J262" si="188">ROUNDUP(J261+1820,0)</f>
        <v>37299</v>
      </c>
      <c r="K262" s="352">
        <f>G262-G261</f>
        <v>1776</v>
      </c>
      <c r="L262" s="355">
        <f t="shared" si="31"/>
        <v>5</v>
      </c>
      <c r="M262" s="356"/>
    </row>
    <row r="263" spans="1:13" ht="15" thickBot="1" x14ac:dyDescent="0.35">
      <c r="A263" s="360"/>
      <c r="B263" s="360"/>
      <c r="C263" s="362"/>
      <c r="D263" s="368">
        <v>9.5138888888888884E-2</v>
      </c>
      <c r="E263" s="353" t="s">
        <v>1501</v>
      </c>
      <c r="F263" s="353">
        <v>43055</v>
      </c>
      <c r="G263" s="352">
        <f t="shared" ref="G263" si="189">ROUNDUP(G262-I263,0)</f>
        <v>33664</v>
      </c>
      <c r="H263" s="354">
        <f>MAX($G$8:G263)</f>
        <v>36400</v>
      </c>
      <c r="I263" s="352">
        <f t="shared" ref="I263" si="190">G262/100*5</f>
        <v>1771.75</v>
      </c>
      <c r="J263" s="352">
        <f t="shared" ref="J263" si="191">ROUNDUP(G263+1820,0)</f>
        <v>35484</v>
      </c>
      <c r="K263" s="352">
        <f>G263-G262</f>
        <v>-1771</v>
      </c>
      <c r="L263" s="355">
        <f t="shared" si="31"/>
        <v>5</v>
      </c>
      <c r="M263" s="356"/>
    </row>
    <row r="264" spans="1:13" ht="15" thickBot="1" x14ac:dyDescent="0.35">
      <c r="A264" s="360"/>
      <c r="B264" s="360"/>
      <c r="C264" s="362"/>
      <c r="D264" s="367">
        <v>9.8611111111111108E-2</v>
      </c>
      <c r="E264" s="353" t="s">
        <v>1502</v>
      </c>
      <c r="F264" s="353">
        <v>43056</v>
      </c>
      <c r="G264" s="352">
        <f t="shared" ref="G264" si="192">ROUNDUP(J264-I264,0)</f>
        <v>35439</v>
      </c>
      <c r="H264" s="354">
        <f>MAX($G$8:G264)</f>
        <v>36400</v>
      </c>
      <c r="I264" s="352">
        <f t="shared" si="102"/>
        <v>1865.2</v>
      </c>
      <c r="J264" s="352">
        <f t="shared" ref="J264" si="193">ROUNDUP(J263+1820,0)</f>
        <v>37304</v>
      </c>
      <c r="K264" s="352">
        <f>G264-G263</f>
        <v>1775</v>
      </c>
      <c r="L264" s="355">
        <f t="shared" si="31"/>
        <v>4</v>
      </c>
      <c r="M264" s="356"/>
    </row>
    <row r="265" spans="1:13" ht="15" thickBot="1" x14ac:dyDescent="0.35">
      <c r="A265" s="360"/>
      <c r="B265" s="360"/>
      <c r="C265" s="362"/>
      <c r="D265" s="368">
        <v>9.5138888888888884E-2</v>
      </c>
      <c r="E265" s="353" t="s">
        <v>1503</v>
      </c>
      <c r="F265" s="353">
        <v>43057</v>
      </c>
      <c r="G265" s="352">
        <f t="shared" ref="G265" si="194">ROUNDUP(G264-I265,0)</f>
        <v>33668</v>
      </c>
      <c r="H265" s="354">
        <f>MAX($G$8:G265)</f>
        <v>36400</v>
      </c>
      <c r="I265" s="352">
        <f t="shared" ref="I265" si="195">G264/100*5</f>
        <v>1771.9499999999998</v>
      </c>
      <c r="J265" s="352">
        <f t="shared" ref="J265" si="196">ROUNDUP(G265+1820,0)</f>
        <v>35488</v>
      </c>
      <c r="K265" s="352">
        <f>G265-G264</f>
        <v>-1771</v>
      </c>
      <c r="L265" s="355">
        <f t="shared" si="31"/>
        <v>4</v>
      </c>
      <c r="M265" s="356"/>
    </row>
    <row r="266" spans="1:13" ht="15" thickBot="1" x14ac:dyDescent="0.35">
      <c r="A266" s="360"/>
      <c r="B266" s="360"/>
      <c r="C266" s="362"/>
      <c r="D266" s="367">
        <v>9.8611111111111108E-2</v>
      </c>
      <c r="E266" s="353" t="s">
        <v>1504</v>
      </c>
      <c r="F266" s="353">
        <v>43058</v>
      </c>
      <c r="G266" s="352">
        <f t="shared" ref="G266" si="197">ROUNDUP(J266-I266,0)</f>
        <v>35443</v>
      </c>
      <c r="H266" s="354">
        <f>MAX($G$8:G266)</f>
        <v>36400</v>
      </c>
      <c r="I266" s="352">
        <f t="shared" si="102"/>
        <v>1865.3999999999999</v>
      </c>
      <c r="J266" s="352">
        <f t="shared" ref="J266" si="198">ROUNDUP(J265+1820,0)</f>
        <v>37308</v>
      </c>
      <c r="K266" s="352">
        <f>G266-G265</f>
        <v>1775</v>
      </c>
      <c r="L266" s="355">
        <f t="shared" ref="L266:L295" si="199">SUM(K265:K266)</f>
        <v>4</v>
      </c>
      <c r="M266" s="356"/>
    </row>
    <row r="267" spans="1:13" ht="15" thickBot="1" x14ac:dyDescent="0.35">
      <c r="A267" s="360"/>
      <c r="B267" s="360"/>
      <c r="C267" s="362"/>
      <c r="D267" s="368">
        <v>9.5138888888888884E-2</v>
      </c>
      <c r="E267" s="353" t="s">
        <v>1499</v>
      </c>
      <c r="F267" s="353">
        <v>43059</v>
      </c>
      <c r="G267" s="352">
        <f t="shared" ref="G267" si="200">ROUNDUP(G266-I267,0)</f>
        <v>33671</v>
      </c>
      <c r="H267" s="354">
        <f>MAX($G$8:G267)</f>
        <v>36400</v>
      </c>
      <c r="I267" s="352">
        <f t="shared" ref="I267" si="201">G266/100*5</f>
        <v>1772.15</v>
      </c>
      <c r="J267" s="352">
        <f t="shared" ref="J267" si="202">ROUNDUP(G267+1820,0)</f>
        <v>35491</v>
      </c>
      <c r="K267" s="352">
        <f>G267-G266</f>
        <v>-1772</v>
      </c>
      <c r="L267" s="355">
        <f t="shared" si="199"/>
        <v>3</v>
      </c>
      <c r="M267" s="356"/>
    </row>
    <row r="268" spans="1:13" ht="15" thickBot="1" x14ac:dyDescent="0.35">
      <c r="A268" s="360"/>
      <c r="B268" s="360"/>
      <c r="C268" s="362"/>
      <c r="D268" s="367">
        <v>9.8611111111111108E-2</v>
      </c>
      <c r="E268" s="353" t="s">
        <v>1498</v>
      </c>
      <c r="F268" s="353">
        <v>43060</v>
      </c>
      <c r="G268" s="352">
        <f t="shared" ref="G268" si="203">ROUNDUP(J268-I268,0)</f>
        <v>35446</v>
      </c>
      <c r="H268" s="354">
        <f>MAX($G$8:G268)</f>
        <v>36400</v>
      </c>
      <c r="I268" s="352">
        <f t="shared" si="102"/>
        <v>1865.5500000000002</v>
      </c>
      <c r="J268" s="352">
        <f t="shared" ref="J268" si="204">ROUNDUP(J267+1820,0)</f>
        <v>37311</v>
      </c>
      <c r="K268" s="352">
        <f>G268-G267</f>
        <v>1775</v>
      </c>
      <c r="L268" s="355">
        <f t="shared" si="199"/>
        <v>3</v>
      </c>
      <c r="M268" s="356"/>
    </row>
    <row r="269" spans="1:13" ht="15" thickBot="1" x14ac:dyDescent="0.35">
      <c r="A269" s="360"/>
      <c r="B269" s="360"/>
      <c r="C269" s="362"/>
      <c r="D269" s="368">
        <v>9.5138888888888884E-2</v>
      </c>
      <c r="E269" s="353" t="s">
        <v>1500</v>
      </c>
      <c r="F269" s="353">
        <v>43061</v>
      </c>
      <c r="G269" s="352">
        <f t="shared" ref="G269" si="205">ROUNDUP(G268-I269,0)</f>
        <v>33674</v>
      </c>
      <c r="H269" s="354">
        <f>MAX($G$8:G269)</f>
        <v>36400</v>
      </c>
      <c r="I269" s="352">
        <f t="shared" ref="I269" si="206">G268/100*5</f>
        <v>1772.3</v>
      </c>
      <c r="J269" s="352">
        <f t="shared" ref="J269" si="207">ROUNDUP(G269+1820,0)</f>
        <v>35494</v>
      </c>
      <c r="K269" s="352">
        <f>G269-G268</f>
        <v>-1772</v>
      </c>
      <c r="L269" s="355">
        <f t="shared" si="199"/>
        <v>3</v>
      </c>
      <c r="M269" s="356"/>
    </row>
    <row r="270" spans="1:13" ht="15" thickBot="1" x14ac:dyDescent="0.35">
      <c r="A270" s="360"/>
      <c r="B270" s="360"/>
      <c r="C270" s="362"/>
      <c r="D270" s="367">
        <v>9.8611111111111108E-2</v>
      </c>
      <c r="E270" s="353" t="s">
        <v>1501</v>
      </c>
      <c r="F270" s="353">
        <v>43062</v>
      </c>
      <c r="G270" s="352">
        <f t="shared" ref="G270" si="208">ROUNDUP(J270-I270,0)</f>
        <v>35449</v>
      </c>
      <c r="H270" s="354">
        <f>MAX($G$8:G270)</f>
        <v>36400</v>
      </c>
      <c r="I270" s="352">
        <f t="shared" si="102"/>
        <v>1865.6999999999998</v>
      </c>
      <c r="J270" s="352">
        <f t="shared" ref="J270" si="209">ROUNDUP(J269+1820,0)</f>
        <v>37314</v>
      </c>
      <c r="K270" s="352">
        <f>G270-G269</f>
        <v>1775</v>
      </c>
      <c r="L270" s="355">
        <f t="shared" si="199"/>
        <v>3</v>
      </c>
      <c r="M270" s="356"/>
    </row>
    <row r="271" spans="1:13" ht="15" thickBot="1" x14ac:dyDescent="0.35">
      <c r="A271" s="360"/>
      <c r="B271" s="360"/>
      <c r="C271" s="362"/>
      <c r="D271" s="368">
        <v>9.5138888888888884E-2</v>
      </c>
      <c r="E271" s="353" t="s">
        <v>1502</v>
      </c>
      <c r="F271" s="353">
        <v>43063</v>
      </c>
      <c r="G271" s="352">
        <f t="shared" ref="G271" si="210">ROUNDUP(G270-I271,0)</f>
        <v>33677</v>
      </c>
      <c r="H271" s="354">
        <f>MAX($G$8:G271)</f>
        <v>36400</v>
      </c>
      <c r="I271" s="352">
        <f t="shared" ref="I271" si="211">G270/100*5</f>
        <v>1772.45</v>
      </c>
      <c r="J271" s="352">
        <f t="shared" ref="J271" si="212">ROUNDUP(G271+1820,0)</f>
        <v>35497</v>
      </c>
      <c r="K271" s="352">
        <f>G271-G270</f>
        <v>-1772</v>
      </c>
      <c r="L271" s="355">
        <f t="shared" si="199"/>
        <v>3</v>
      </c>
      <c r="M271" s="356"/>
    </row>
    <row r="272" spans="1:13" ht="15" thickBot="1" x14ac:dyDescent="0.35">
      <c r="A272" s="360"/>
      <c r="B272" s="360"/>
      <c r="C272" s="362"/>
      <c r="D272" s="367">
        <v>9.8611111111111108E-2</v>
      </c>
      <c r="E272" s="353" t="s">
        <v>1503</v>
      </c>
      <c r="F272" s="353">
        <v>43064</v>
      </c>
      <c r="G272" s="352">
        <f t="shared" ref="G272" si="213">ROUNDUP(J272-I272,0)</f>
        <v>35452</v>
      </c>
      <c r="H272" s="354">
        <f>MAX($G$8:G272)</f>
        <v>36400</v>
      </c>
      <c r="I272" s="352">
        <f t="shared" si="102"/>
        <v>1865.8500000000001</v>
      </c>
      <c r="J272" s="352">
        <f t="shared" ref="J272" si="214">ROUNDUP(J271+1820,0)</f>
        <v>37317</v>
      </c>
      <c r="K272" s="352">
        <f>G272-G271</f>
        <v>1775</v>
      </c>
      <c r="L272" s="355">
        <f t="shared" si="199"/>
        <v>3</v>
      </c>
      <c r="M272" s="356"/>
    </row>
    <row r="273" spans="1:13" ht="15" thickBot="1" x14ac:dyDescent="0.35">
      <c r="A273" s="360"/>
      <c r="B273" s="360"/>
      <c r="C273" s="362"/>
      <c r="D273" s="368">
        <v>9.5138888888888884E-2</v>
      </c>
      <c r="E273" s="353" t="s">
        <v>1504</v>
      </c>
      <c r="F273" s="353">
        <v>43065</v>
      </c>
      <c r="G273" s="352">
        <f t="shared" ref="G273" si="215">ROUNDUP(G272-I273,0)</f>
        <v>33680</v>
      </c>
      <c r="H273" s="354">
        <f>MAX($G$8:G273)</f>
        <v>36400</v>
      </c>
      <c r="I273" s="352">
        <f t="shared" ref="I273" si="216">G272/100*5</f>
        <v>1772.6</v>
      </c>
      <c r="J273" s="352">
        <f t="shared" ref="J273" si="217">ROUNDUP(G273+1820,0)</f>
        <v>35500</v>
      </c>
      <c r="K273" s="352">
        <f>G273-G272</f>
        <v>-1772</v>
      </c>
      <c r="L273" s="355">
        <f t="shared" si="199"/>
        <v>3</v>
      </c>
      <c r="M273" s="356"/>
    </row>
    <row r="274" spans="1:13" ht="15" thickBot="1" x14ac:dyDescent="0.35">
      <c r="A274" s="360"/>
      <c r="B274" s="360"/>
      <c r="C274" s="362"/>
      <c r="D274" s="367">
        <v>9.8611111111111108E-2</v>
      </c>
      <c r="E274" s="353" t="s">
        <v>1499</v>
      </c>
      <c r="F274" s="353">
        <v>43066</v>
      </c>
      <c r="G274" s="352">
        <f t="shared" ref="G274" si="218">ROUNDUP(J274-I274,0)</f>
        <v>35454</v>
      </c>
      <c r="H274" s="354">
        <f>MAX($G$8:G274)</f>
        <v>36400</v>
      </c>
      <c r="I274" s="352">
        <f t="shared" si="102"/>
        <v>1866</v>
      </c>
      <c r="J274" s="352">
        <f t="shared" ref="J274" si="219">ROUNDUP(J273+1820,0)</f>
        <v>37320</v>
      </c>
      <c r="K274" s="352">
        <f>G274-G273</f>
        <v>1774</v>
      </c>
      <c r="L274" s="355">
        <f t="shared" si="199"/>
        <v>2</v>
      </c>
      <c r="M274" s="356"/>
    </row>
    <row r="275" spans="1:13" ht="15" thickBot="1" x14ac:dyDescent="0.35">
      <c r="A275" s="360"/>
      <c r="B275" s="360"/>
      <c r="C275" s="362"/>
      <c r="D275" s="368">
        <v>9.5138888888888884E-2</v>
      </c>
      <c r="E275" s="353" t="s">
        <v>1498</v>
      </c>
      <c r="F275" s="353">
        <v>43067</v>
      </c>
      <c r="G275" s="352">
        <f t="shared" ref="G275" si="220">ROUNDUP(G274-I275,0)</f>
        <v>33682</v>
      </c>
      <c r="H275" s="354">
        <f>MAX($G$8:G275)</f>
        <v>36400</v>
      </c>
      <c r="I275" s="352">
        <f t="shared" ref="I275" si="221">G274/100*5</f>
        <v>1772.7</v>
      </c>
      <c r="J275" s="352">
        <f t="shared" ref="J275" si="222">ROUNDUP(G275+1820,0)</f>
        <v>35502</v>
      </c>
      <c r="K275" s="352">
        <f>G275-G274</f>
        <v>-1772</v>
      </c>
      <c r="L275" s="355">
        <f t="shared" si="199"/>
        <v>2</v>
      </c>
      <c r="M275" s="356"/>
    </row>
    <row r="276" spans="1:13" ht="15" thickBot="1" x14ac:dyDescent="0.35">
      <c r="A276" s="360"/>
      <c r="B276" s="360"/>
      <c r="C276" s="362"/>
      <c r="D276" s="367">
        <v>9.8611111111111108E-2</v>
      </c>
      <c r="E276" s="353" t="s">
        <v>1500</v>
      </c>
      <c r="F276" s="353">
        <v>43068</v>
      </c>
      <c r="G276" s="352">
        <f t="shared" ref="G276" si="223">ROUNDUP(J276-I276,0)</f>
        <v>35456</v>
      </c>
      <c r="H276" s="354">
        <f>MAX($G$8:G276)</f>
        <v>36400</v>
      </c>
      <c r="I276" s="352">
        <f t="shared" si="102"/>
        <v>1866.1000000000001</v>
      </c>
      <c r="J276" s="352">
        <f t="shared" ref="J276" si="224">ROUNDUP(J275+1820,0)</f>
        <v>37322</v>
      </c>
      <c r="K276" s="352">
        <f>G276-G275</f>
        <v>1774</v>
      </c>
      <c r="L276" s="355">
        <f t="shared" si="199"/>
        <v>2</v>
      </c>
      <c r="M276" s="356"/>
    </row>
    <row r="277" spans="1:13" ht="15" thickBot="1" x14ac:dyDescent="0.35">
      <c r="A277" s="360"/>
      <c r="B277" s="360"/>
      <c r="C277" s="362"/>
      <c r="D277" s="368">
        <v>9.5138888888888884E-2</v>
      </c>
      <c r="E277" s="353" t="s">
        <v>1501</v>
      </c>
      <c r="F277" s="353">
        <v>43069</v>
      </c>
      <c r="G277" s="352">
        <f t="shared" ref="G277" si="225">ROUNDUP(G276-I277,0)</f>
        <v>33684</v>
      </c>
      <c r="H277" s="354">
        <f>MAX($G$8:G277)</f>
        <v>36400</v>
      </c>
      <c r="I277" s="352">
        <f t="shared" ref="I277" si="226">G276/100*5</f>
        <v>1772.8</v>
      </c>
      <c r="J277" s="352">
        <f t="shared" ref="J277" si="227">ROUNDUP(G277+1820,0)</f>
        <v>35504</v>
      </c>
      <c r="K277" s="352">
        <f>G277-G276</f>
        <v>-1772</v>
      </c>
      <c r="L277" s="355">
        <f t="shared" si="199"/>
        <v>2</v>
      </c>
      <c r="M277" s="356"/>
    </row>
    <row r="278" spans="1:13" ht="15" thickBot="1" x14ac:dyDescent="0.35">
      <c r="A278" s="360"/>
      <c r="B278" s="360"/>
      <c r="C278" s="362"/>
      <c r="D278" s="367">
        <v>9.8611111111111108E-2</v>
      </c>
      <c r="E278" s="353" t="s">
        <v>1502</v>
      </c>
      <c r="F278" s="353">
        <v>43070</v>
      </c>
      <c r="G278" s="352">
        <f t="shared" ref="G278" si="228">ROUNDUP(J278-I278,0)</f>
        <v>35458</v>
      </c>
      <c r="H278" s="354">
        <f>MAX($G$8:G278)</f>
        <v>36400</v>
      </c>
      <c r="I278" s="352">
        <f t="shared" si="102"/>
        <v>1866.2</v>
      </c>
      <c r="J278" s="352">
        <f t="shared" ref="J278" si="229">ROUNDUP(J277+1820,0)</f>
        <v>37324</v>
      </c>
      <c r="K278" s="352">
        <f>G278-G277</f>
        <v>1774</v>
      </c>
      <c r="L278" s="355">
        <f t="shared" si="199"/>
        <v>2</v>
      </c>
      <c r="M278" s="356"/>
    </row>
    <row r="279" spans="1:13" ht="15" thickBot="1" x14ac:dyDescent="0.35">
      <c r="A279" s="360"/>
      <c r="B279" s="360"/>
      <c r="C279" s="362"/>
      <c r="D279" s="368">
        <v>9.5138888888888884E-2</v>
      </c>
      <c r="E279" s="353" t="s">
        <v>1503</v>
      </c>
      <c r="F279" s="353">
        <v>43071</v>
      </c>
      <c r="G279" s="352">
        <f t="shared" ref="G279" si="230">ROUNDUP(G278-I279,0)</f>
        <v>33686</v>
      </c>
      <c r="H279" s="354">
        <f>MAX($G$8:G279)</f>
        <v>36400</v>
      </c>
      <c r="I279" s="352">
        <f t="shared" ref="I279" si="231">G278/100*5</f>
        <v>1772.8999999999999</v>
      </c>
      <c r="J279" s="352">
        <f t="shared" ref="J279" si="232">ROUNDUP(G279+1820,0)</f>
        <v>35506</v>
      </c>
      <c r="K279" s="352">
        <f>G279-G278</f>
        <v>-1772</v>
      </c>
      <c r="L279" s="355">
        <f t="shared" si="199"/>
        <v>2</v>
      </c>
      <c r="M279" s="356"/>
    </row>
    <row r="280" spans="1:13" ht="15" thickBot="1" x14ac:dyDescent="0.35">
      <c r="A280" s="360"/>
      <c r="B280" s="360"/>
      <c r="C280" s="362"/>
      <c r="D280" s="367">
        <v>9.8611111111111108E-2</v>
      </c>
      <c r="E280" s="353" t="s">
        <v>1504</v>
      </c>
      <c r="F280" s="353">
        <v>43072</v>
      </c>
      <c r="G280" s="352">
        <f t="shared" ref="G280" si="233">ROUNDUP(J280-I280,0)</f>
        <v>35460</v>
      </c>
      <c r="H280" s="354">
        <f>MAX($G$8:G280)</f>
        <v>36400</v>
      </c>
      <c r="I280" s="352">
        <f t="shared" si="102"/>
        <v>1866.3</v>
      </c>
      <c r="J280" s="352">
        <f t="shared" ref="J280" si="234">ROUNDUP(J279+1820,0)</f>
        <v>37326</v>
      </c>
      <c r="K280" s="352">
        <f>G280-G279</f>
        <v>1774</v>
      </c>
      <c r="L280" s="355">
        <f t="shared" si="199"/>
        <v>2</v>
      </c>
      <c r="M280" s="356"/>
    </row>
    <row r="281" spans="1:13" ht="15" thickBot="1" x14ac:dyDescent="0.35">
      <c r="A281" s="360"/>
      <c r="B281" s="360"/>
      <c r="C281" s="362"/>
      <c r="D281" s="368">
        <v>9.5138888888888884E-2</v>
      </c>
      <c r="E281" s="353" t="s">
        <v>1499</v>
      </c>
      <c r="F281" s="353">
        <v>43073</v>
      </c>
      <c r="G281" s="352">
        <f t="shared" ref="G281" si="235">ROUNDUP(G280-I281,0)</f>
        <v>33687</v>
      </c>
      <c r="H281" s="354">
        <f>MAX($G$8:G281)</f>
        <v>36400</v>
      </c>
      <c r="I281" s="352">
        <f t="shared" ref="I281" si="236">G280/100*5</f>
        <v>1773</v>
      </c>
      <c r="J281" s="352">
        <f t="shared" ref="J281" si="237">ROUNDUP(G281+1820,0)</f>
        <v>35507</v>
      </c>
      <c r="K281" s="352">
        <f>G281-G280</f>
        <v>-1773</v>
      </c>
      <c r="L281" s="355">
        <f t="shared" si="199"/>
        <v>1</v>
      </c>
      <c r="M281" s="356"/>
    </row>
    <row r="282" spans="1:13" ht="15" thickBot="1" x14ac:dyDescent="0.35">
      <c r="A282" s="360"/>
      <c r="B282" s="360"/>
      <c r="C282" s="362"/>
      <c r="D282" s="367">
        <v>9.8611111111111108E-2</v>
      </c>
      <c r="E282" s="353" t="s">
        <v>1498</v>
      </c>
      <c r="F282" s="353">
        <v>43074</v>
      </c>
      <c r="G282" s="352">
        <f t="shared" ref="G282" si="238">ROUNDUP(J282-I282,0)</f>
        <v>35461</v>
      </c>
      <c r="H282" s="354">
        <f>MAX($G$8:G282)</f>
        <v>36400</v>
      </c>
      <c r="I282" s="352">
        <f t="shared" si="102"/>
        <v>1866.35</v>
      </c>
      <c r="J282" s="352">
        <f t="shared" ref="J282" si="239">ROUNDUP(J281+1820,0)</f>
        <v>37327</v>
      </c>
      <c r="K282" s="352">
        <f>G282-G281</f>
        <v>1774</v>
      </c>
      <c r="L282" s="355">
        <f t="shared" si="199"/>
        <v>1</v>
      </c>
      <c r="M282" s="356"/>
    </row>
    <row r="283" spans="1:13" ht="15" thickBot="1" x14ac:dyDescent="0.35">
      <c r="A283" s="360"/>
      <c r="B283" s="360"/>
      <c r="C283" s="362"/>
      <c r="D283" s="368">
        <v>9.5138888888888884E-2</v>
      </c>
      <c r="E283" s="353" t="s">
        <v>1500</v>
      </c>
      <c r="F283" s="353">
        <v>43075</v>
      </c>
      <c r="G283" s="352">
        <f t="shared" ref="G283" si="240">ROUNDUP(G282-I283,0)</f>
        <v>33688</v>
      </c>
      <c r="H283" s="354">
        <f>MAX($G$8:G283)</f>
        <v>36400</v>
      </c>
      <c r="I283" s="352">
        <f t="shared" ref="I283" si="241">G282/100*5</f>
        <v>1773.0500000000002</v>
      </c>
      <c r="J283" s="352">
        <f t="shared" ref="J283" si="242">ROUNDUP(G283+1820,0)</f>
        <v>35508</v>
      </c>
      <c r="K283" s="352">
        <f>G283-G282</f>
        <v>-1773</v>
      </c>
      <c r="L283" s="355">
        <f t="shared" si="199"/>
        <v>1</v>
      </c>
      <c r="M283" s="356"/>
    </row>
    <row r="284" spans="1:13" ht="15" thickBot="1" x14ac:dyDescent="0.35">
      <c r="A284" s="360"/>
      <c r="B284" s="360"/>
      <c r="C284" s="362"/>
      <c r="D284" s="367">
        <v>9.8611111111111108E-2</v>
      </c>
      <c r="E284" s="353" t="s">
        <v>1501</v>
      </c>
      <c r="F284" s="353">
        <v>43076</v>
      </c>
      <c r="G284" s="352">
        <f t="shared" ref="G284" si="243">ROUNDUP(J284-I284,0)</f>
        <v>35462</v>
      </c>
      <c r="H284" s="354">
        <f>MAX($G$8:G284)</f>
        <v>36400</v>
      </c>
      <c r="I284" s="352">
        <f t="shared" si="102"/>
        <v>1866.3999999999999</v>
      </c>
      <c r="J284" s="352">
        <f t="shared" ref="J284" si="244">ROUNDUP(J283+1820,0)</f>
        <v>37328</v>
      </c>
      <c r="K284" s="352">
        <f>G284-G283</f>
        <v>1774</v>
      </c>
      <c r="L284" s="355">
        <f t="shared" si="199"/>
        <v>1</v>
      </c>
      <c r="M284" s="356"/>
    </row>
    <row r="285" spans="1:13" ht="15" thickBot="1" x14ac:dyDescent="0.35">
      <c r="A285" s="360"/>
      <c r="B285" s="360"/>
      <c r="C285" s="362"/>
      <c r="D285" s="368">
        <v>9.5138888888888884E-2</v>
      </c>
      <c r="E285" s="353" t="s">
        <v>1502</v>
      </c>
      <c r="F285" s="353">
        <v>43077</v>
      </c>
      <c r="G285" s="352">
        <f t="shared" ref="G285" si="245">ROUNDUP(G284-I285,0)</f>
        <v>33689</v>
      </c>
      <c r="H285" s="354">
        <f>MAX($G$8:G285)</f>
        <v>36400</v>
      </c>
      <c r="I285" s="352">
        <f t="shared" ref="I285" si="246">G284/100*5</f>
        <v>1773.1</v>
      </c>
      <c r="J285" s="352">
        <f t="shared" ref="J285" si="247">ROUNDUP(G285+1820,0)</f>
        <v>35509</v>
      </c>
      <c r="K285" s="352">
        <f>G285-G284</f>
        <v>-1773</v>
      </c>
      <c r="L285" s="355">
        <f t="shared" si="199"/>
        <v>1</v>
      </c>
      <c r="M285" s="356"/>
    </row>
    <row r="286" spans="1:13" ht="15" thickBot="1" x14ac:dyDescent="0.35">
      <c r="A286" s="360"/>
      <c r="B286" s="360"/>
      <c r="C286" s="362"/>
      <c r="D286" s="367">
        <v>9.8611111111111108E-2</v>
      </c>
      <c r="E286" s="353" t="s">
        <v>1503</v>
      </c>
      <c r="F286" s="353">
        <v>43078</v>
      </c>
      <c r="G286" s="352">
        <f t="shared" ref="G286" si="248">ROUNDUP(J286-I286,0)</f>
        <v>35463</v>
      </c>
      <c r="H286" s="354">
        <f>MAX($G$8:G286)</f>
        <v>36400</v>
      </c>
      <c r="I286" s="352">
        <f t="shared" si="102"/>
        <v>1866.45</v>
      </c>
      <c r="J286" s="352">
        <f t="shared" ref="J286" si="249">ROUNDUP(J285+1820,0)</f>
        <v>37329</v>
      </c>
      <c r="K286" s="352">
        <f>G286-G285</f>
        <v>1774</v>
      </c>
      <c r="L286" s="355">
        <f t="shared" si="199"/>
        <v>1</v>
      </c>
      <c r="M286" s="356"/>
    </row>
    <row r="287" spans="1:13" ht="15" thickBot="1" x14ac:dyDescent="0.35">
      <c r="A287" s="360"/>
      <c r="B287" s="360"/>
      <c r="C287" s="362"/>
      <c r="D287" s="368">
        <v>9.5138888888888884E-2</v>
      </c>
      <c r="E287" s="353" t="s">
        <v>1504</v>
      </c>
      <c r="F287" s="353">
        <v>43079</v>
      </c>
      <c r="G287" s="352">
        <f t="shared" ref="G287" si="250">ROUNDUP(G286-I287,0)</f>
        <v>33690</v>
      </c>
      <c r="H287" s="354">
        <f>MAX($G$8:G287)</f>
        <v>36400</v>
      </c>
      <c r="I287" s="352">
        <f t="shared" ref="I287" si="251">G286/100*5</f>
        <v>1773.15</v>
      </c>
      <c r="J287" s="352">
        <f t="shared" ref="J287" si="252">ROUNDUP(G287+1820,0)</f>
        <v>35510</v>
      </c>
      <c r="K287" s="352">
        <f>G287-G286</f>
        <v>-1773</v>
      </c>
      <c r="L287" s="355">
        <f t="shared" si="199"/>
        <v>1</v>
      </c>
      <c r="M287" s="356"/>
    </row>
    <row r="288" spans="1:13" ht="15" thickBot="1" x14ac:dyDescent="0.35">
      <c r="A288" s="360"/>
      <c r="B288" s="360"/>
      <c r="C288" s="362"/>
      <c r="D288" s="367">
        <v>9.8611111111111108E-2</v>
      </c>
      <c r="E288" s="353" t="s">
        <v>1499</v>
      </c>
      <c r="F288" s="353">
        <v>43080</v>
      </c>
      <c r="G288" s="352">
        <f t="shared" ref="G288" si="253">ROUNDUP(J288-I288,0)</f>
        <v>35464</v>
      </c>
      <c r="H288" s="354">
        <f>MAX($G$8:G288)</f>
        <v>36400</v>
      </c>
      <c r="I288" s="352">
        <f t="shared" si="102"/>
        <v>1866.5</v>
      </c>
      <c r="J288" s="352">
        <f t="shared" ref="J288" si="254">ROUNDUP(J287+1820,0)</f>
        <v>37330</v>
      </c>
      <c r="K288" s="352">
        <f>G288-G287</f>
        <v>1774</v>
      </c>
      <c r="L288" s="355">
        <f t="shared" si="199"/>
        <v>1</v>
      </c>
      <c r="M288" s="356"/>
    </row>
    <row r="289" spans="1:13" ht="15" thickBot="1" x14ac:dyDescent="0.35">
      <c r="A289" s="360"/>
      <c r="B289" s="360"/>
      <c r="C289" s="362"/>
      <c r="D289" s="368">
        <v>9.5138888888888884E-2</v>
      </c>
      <c r="E289" s="353" t="s">
        <v>1498</v>
      </c>
      <c r="F289" s="353">
        <v>43081</v>
      </c>
      <c r="G289" s="352">
        <f t="shared" ref="G289" si="255">ROUNDUP(G288-I289,0)</f>
        <v>33691</v>
      </c>
      <c r="H289" s="354">
        <f>MAX($G$8:G289)</f>
        <v>36400</v>
      </c>
      <c r="I289" s="352">
        <f t="shared" ref="I289" si="256">G288/100*5</f>
        <v>1773.1999999999998</v>
      </c>
      <c r="J289" s="352">
        <f t="shared" ref="J289" si="257">ROUNDUP(G289+1820,0)</f>
        <v>35511</v>
      </c>
      <c r="K289" s="352">
        <f>G289-G288</f>
        <v>-1773</v>
      </c>
      <c r="L289" s="355">
        <f t="shared" si="199"/>
        <v>1</v>
      </c>
      <c r="M289" s="356"/>
    </row>
    <row r="290" spans="1:13" ht="15" thickBot="1" x14ac:dyDescent="0.35">
      <c r="A290" s="360"/>
      <c r="B290" s="360"/>
      <c r="C290" s="362"/>
      <c r="D290" s="367">
        <v>9.8611111111111108E-2</v>
      </c>
      <c r="E290" s="353" t="s">
        <v>1500</v>
      </c>
      <c r="F290" s="353">
        <v>43082</v>
      </c>
      <c r="G290" s="352">
        <f t="shared" ref="G290" si="258">ROUNDUP(J290-I290,0)</f>
        <v>35465</v>
      </c>
      <c r="H290" s="354">
        <f>MAX($G$8:G290)</f>
        <v>36400</v>
      </c>
      <c r="I290" s="352">
        <f t="shared" si="102"/>
        <v>1866.55</v>
      </c>
      <c r="J290" s="352">
        <f t="shared" ref="J290" si="259">ROUNDUP(J289+1820,0)</f>
        <v>37331</v>
      </c>
      <c r="K290" s="352">
        <f>G290-G289</f>
        <v>1774</v>
      </c>
      <c r="L290" s="355">
        <f t="shared" si="199"/>
        <v>1</v>
      </c>
      <c r="M290" s="356"/>
    </row>
    <row r="291" spans="1:13" ht="15" thickBot="1" x14ac:dyDescent="0.35">
      <c r="A291" s="360"/>
      <c r="B291" s="360"/>
      <c r="C291" s="362"/>
      <c r="D291" s="368">
        <v>9.5138888888888884E-2</v>
      </c>
      <c r="E291" s="353" t="s">
        <v>1501</v>
      </c>
      <c r="F291" s="353">
        <v>43083</v>
      </c>
      <c r="G291" s="352">
        <f t="shared" ref="G291" si="260">ROUNDUP(G290-I291,0)</f>
        <v>33692</v>
      </c>
      <c r="H291" s="354">
        <f>MAX($G$8:G291)</f>
        <v>36400</v>
      </c>
      <c r="I291" s="352">
        <f t="shared" ref="I291" si="261">G290/100*5</f>
        <v>1773.25</v>
      </c>
      <c r="J291" s="352">
        <f t="shared" ref="J291" si="262">ROUNDUP(G291+1820,0)</f>
        <v>35512</v>
      </c>
      <c r="K291" s="352">
        <f>G291-G290</f>
        <v>-1773</v>
      </c>
      <c r="L291" s="355">
        <f t="shared" si="199"/>
        <v>1</v>
      </c>
      <c r="M291" s="356"/>
    </row>
    <row r="292" spans="1:13" ht="15" thickBot="1" x14ac:dyDescent="0.35">
      <c r="A292" s="360"/>
      <c r="B292" s="360"/>
      <c r="C292" s="362"/>
      <c r="D292" s="367">
        <v>9.8611111111111108E-2</v>
      </c>
      <c r="E292" s="353" t="s">
        <v>1502</v>
      </c>
      <c r="F292" s="353">
        <v>43084</v>
      </c>
      <c r="G292" s="352">
        <f t="shared" ref="G292" si="263">ROUNDUP(J292-I292,0)</f>
        <v>35466</v>
      </c>
      <c r="H292" s="354">
        <f>MAX($G$8:G292)</f>
        <v>36400</v>
      </c>
      <c r="I292" s="352">
        <f t="shared" ref="I292:I294" si="264">J292/100*5</f>
        <v>1866.6</v>
      </c>
      <c r="J292" s="352">
        <f t="shared" ref="J292:J294" si="265">ROUNDUP(J291+1820,0)</f>
        <v>37332</v>
      </c>
      <c r="K292" s="352">
        <f>G292-G291</f>
        <v>1774</v>
      </c>
      <c r="L292" s="355">
        <f t="shared" si="199"/>
        <v>1</v>
      </c>
      <c r="M292" s="356"/>
    </row>
    <row r="293" spans="1:13" ht="15" thickBot="1" x14ac:dyDescent="0.35">
      <c r="A293" s="360"/>
      <c r="B293" s="360"/>
      <c r="C293" s="362"/>
      <c r="D293" s="368">
        <v>9.5138888888888884E-2</v>
      </c>
      <c r="E293" s="353" t="s">
        <v>1503</v>
      </c>
      <c r="F293" s="353">
        <v>43085</v>
      </c>
      <c r="G293" s="352">
        <f t="shared" ref="G293" si="266">ROUNDUP(G292-I293,0)</f>
        <v>33693</v>
      </c>
      <c r="H293" s="354">
        <f>MAX($G$8:G293)</f>
        <v>36400</v>
      </c>
      <c r="I293" s="352">
        <f t="shared" ref="I293" si="267">G292/100*5</f>
        <v>1773.3000000000002</v>
      </c>
      <c r="J293" s="352">
        <f t="shared" ref="J293" si="268">ROUNDUP(G293+1820,0)</f>
        <v>35513</v>
      </c>
      <c r="K293" s="352">
        <f>G293-G292</f>
        <v>-1773</v>
      </c>
      <c r="L293" s="355">
        <f t="shared" si="199"/>
        <v>1</v>
      </c>
      <c r="M293" s="356"/>
    </row>
    <row r="294" spans="1:13" ht="15" thickBot="1" x14ac:dyDescent="0.35">
      <c r="A294" s="360"/>
      <c r="B294" s="360"/>
      <c r="C294" s="362"/>
      <c r="D294" s="367">
        <v>9.8611111111111108E-2</v>
      </c>
      <c r="E294" s="353" t="s">
        <v>1504</v>
      </c>
      <c r="F294" s="353">
        <v>43086</v>
      </c>
      <c r="G294" s="352">
        <f t="shared" ref="G294" si="269">ROUNDUP(J294-I294,0)</f>
        <v>35467</v>
      </c>
      <c r="H294" s="354">
        <f>MAX($G$8:G294)</f>
        <v>36400</v>
      </c>
      <c r="I294" s="352">
        <f t="shared" ref="I294:I295" si="270">J294/100*5</f>
        <v>1866.6499999999999</v>
      </c>
      <c r="J294" s="352">
        <f t="shared" si="265"/>
        <v>37333</v>
      </c>
      <c r="K294" s="352">
        <f>G294-G293</f>
        <v>1774</v>
      </c>
      <c r="L294" s="355">
        <f t="shared" si="199"/>
        <v>1</v>
      </c>
      <c r="M294" s="356"/>
    </row>
    <row r="295" spans="1:13" ht="15" thickBot="1" x14ac:dyDescent="0.35">
      <c r="A295" s="360"/>
      <c r="B295" s="360"/>
      <c r="C295" s="362"/>
      <c r="D295" s="368">
        <v>9.5138888888888884E-2</v>
      </c>
      <c r="E295" s="353" t="s">
        <v>1499</v>
      </c>
      <c r="F295" s="353">
        <v>43087</v>
      </c>
      <c r="G295" s="352">
        <f t="shared" ref="G295" si="271">ROUNDUP(G294-I295,0)</f>
        <v>33694</v>
      </c>
      <c r="H295" s="354">
        <f>MAX($G$8:G295)</f>
        <v>36400</v>
      </c>
      <c r="I295" s="352">
        <f t="shared" ref="I295" si="272">G294/100*5</f>
        <v>1773.3500000000001</v>
      </c>
      <c r="J295" s="352">
        <f t="shared" ref="J295" si="273">ROUNDUP(G295+1820,0)</f>
        <v>35514</v>
      </c>
      <c r="K295" s="352">
        <f>G295-G294</f>
        <v>-1773</v>
      </c>
      <c r="L295" s="355">
        <f t="shared" si="199"/>
        <v>1</v>
      </c>
      <c r="M295" s="356"/>
    </row>
  </sheetData>
  <mergeCells count="9">
    <mergeCell ref="I4:L4"/>
    <mergeCell ref="I3:L3"/>
    <mergeCell ref="I5:L5"/>
    <mergeCell ref="E7:F7"/>
    <mergeCell ref="A1:E1"/>
    <mergeCell ref="A2:E2"/>
    <mergeCell ref="A3:E3"/>
    <mergeCell ref="A4:E4"/>
    <mergeCell ref="A5:E5"/>
  </mergeCells>
  <conditionalFormatting sqref="G7 G8:H194 G195:G198 H195:H295">
    <cfRule type="cellIs" dxfId="8" priority="22" operator="equal">
      <formula>36400</formula>
    </cfRule>
  </conditionalFormatting>
  <conditionalFormatting sqref="E8:F295">
    <cfRule type="expression" dxfId="7" priority="20">
      <formula>$F8=TODAY()</formula>
    </cfRule>
  </conditionalFormatting>
  <conditionalFormatting sqref="A7">
    <cfRule type="cellIs" dxfId="6" priority="14" operator="equal">
      <formula>36400</formula>
    </cfRule>
  </conditionalFormatting>
  <conditionalFormatting sqref="G3">
    <cfRule type="cellIs" dxfId="5" priority="13" operator="equal">
      <formula>36400</formula>
    </cfRule>
  </conditionalFormatting>
  <conditionalFormatting sqref="G5">
    <cfRule type="cellIs" dxfId="4" priority="12" operator="equal">
      <formula>36400</formula>
    </cfRule>
  </conditionalFormatting>
  <conditionalFormatting sqref="G4">
    <cfRule type="cellIs" dxfId="3" priority="11" operator="equal">
      <formula>36400</formula>
    </cfRule>
  </conditionalFormatting>
  <conditionalFormatting sqref="G199">
    <cfRule type="cellIs" dxfId="2" priority="3" operator="equal">
      <formula>36400</formula>
    </cfRule>
  </conditionalFormatting>
  <conditionalFormatting sqref="G200">
    <cfRule type="cellIs" dxfId="1" priority="2" operator="equal">
      <formula>36400</formula>
    </cfRule>
  </conditionalFormatting>
  <conditionalFormatting sqref="G201">
    <cfRule type="cellIs" dxfId="0" priority="1" operator="equal">
      <formula>36400</formula>
    </cfRule>
  </conditionalFormatting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21"/>
  <sheetViews>
    <sheetView showGridLines="0" zoomScaleNormal="100" workbookViewId="0">
      <pane xSplit="1" ySplit="1" topLeftCell="B2" activePane="bottomRight" state="frozen"/>
      <selection activeCell="K8" sqref="K8"/>
      <selection pane="topRight" activeCell="K8" sqref="K8"/>
      <selection pane="bottomLeft" activeCell="K8" sqref="K8"/>
      <selection pane="bottomRight" activeCell="J21" sqref="J21"/>
    </sheetView>
  </sheetViews>
  <sheetFormatPr baseColWidth="10" defaultRowHeight="14.4" x14ac:dyDescent="0.3"/>
  <cols>
    <col min="1" max="1" width="13" customWidth="1"/>
    <col min="2" max="2" width="12.109375" customWidth="1"/>
    <col min="3" max="3" width="9.6640625" customWidth="1"/>
    <col min="4" max="4" width="8.6640625" bestFit="1" customWidth="1"/>
    <col min="5" max="5" width="9" customWidth="1"/>
    <col min="6" max="6" width="12.6640625" customWidth="1"/>
    <col min="7" max="7" width="20" customWidth="1"/>
    <col min="8" max="8" width="9" bestFit="1" customWidth="1"/>
    <col min="9" max="18" width="10.6640625" customWidth="1"/>
    <col min="19" max="19" width="8.33203125" customWidth="1"/>
    <col min="20" max="20" width="7.88671875" customWidth="1"/>
    <col min="21" max="21" width="14.88671875" customWidth="1"/>
    <col min="23" max="23" width="7.88671875" customWidth="1"/>
    <col min="24" max="24" width="14.88671875" customWidth="1"/>
    <col min="26" max="26" width="4.44140625" customWidth="1"/>
    <col min="28" max="28" width="4.44140625" customWidth="1"/>
    <col min="39" max="40" width="11.44140625" customWidth="1"/>
  </cols>
  <sheetData>
    <row r="1" spans="1:29" x14ac:dyDescent="0.3">
      <c r="A1" s="28"/>
      <c r="B1" s="28"/>
      <c r="C1" s="28"/>
      <c r="D1" s="28"/>
      <c r="E1" s="28"/>
      <c r="F1" s="28"/>
      <c r="G1" s="28"/>
      <c r="K1" s="28"/>
      <c r="L1" s="28"/>
      <c r="M1" s="28"/>
      <c r="O1" s="28"/>
      <c r="P1" s="28"/>
      <c r="R1" s="28"/>
      <c r="S1" s="28"/>
      <c r="T1" s="28"/>
      <c r="W1" s="28"/>
      <c r="X1" s="28"/>
      <c r="Y1" s="28"/>
      <c r="Z1" s="28"/>
      <c r="AA1" s="28"/>
      <c r="AB1" s="28"/>
      <c r="AC1" s="28"/>
    </row>
    <row r="2" spans="1:29" x14ac:dyDescent="0.3">
      <c r="A2" s="151" t="s">
        <v>1238</v>
      </c>
      <c r="B2" s="159"/>
      <c r="C2" s="159"/>
      <c r="D2" s="159"/>
      <c r="E2" s="159"/>
      <c r="F2" s="159"/>
      <c r="G2" s="159"/>
      <c r="H2" s="159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Y2" s="28"/>
      <c r="Z2" s="28"/>
      <c r="AA2" s="28"/>
      <c r="AB2" s="28"/>
      <c r="AC2" s="28"/>
    </row>
    <row r="3" spans="1:29" ht="28.8" x14ac:dyDescent="0.3">
      <c r="A3" s="34"/>
      <c r="B3" s="314" t="s">
        <v>1233</v>
      </c>
      <c r="C3" s="314" t="s">
        <v>1234</v>
      </c>
      <c r="D3" s="314" t="s">
        <v>161</v>
      </c>
      <c r="E3" s="293"/>
      <c r="F3" s="293"/>
      <c r="G3" s="293"/>
      <c r="H3" s="299"/>
      <c r="J3" s="28"/>
      <c r="K3" s="28"/>
      <c r="L3" s="28"/>
      <c r="M3" s="28"/>
      <c r="N3" s="28"/>
      <c r="O3" s="28"/>
      <c r="P3" s="28"/>
      <c r="Q3" s="28"/>
      <c r="R3" s="28"/>
      <c r="S3" s="28"/>
      <c r="T3" s="317" t="s">
        <v>1469</v>
      </c>
      <c r="U3" s="317" t="s">
        <v>1470</v>
      </c>
      <c r="W3" s="317" t="s">
        <v>1469</v>
      </c>
      <c r="X3" s="317" t="s">
        <v>1470</v>
      </c>
      <c r="Y3" s="28"/>
      <c r="Z3" s="28"/>
      <c r="AA3" s="28"/>
      <c r="AB3" s="28"/>
      <c r="AC3" s="28"/>
    </row>
    <row r="4" spans="1:29" x14ac:dyDescent="0.3">
      <c r="A4" s="34" t="s">
        <v>160</v>
      </c>
      <c r="B4" s="197">
        <v>13</v>
      </c>
      <c r="C4" s="197">
        <v>8</v>
      </c>
      <c r="D4" s="34">
        <f>B4*C4</f>
        <v>104</v>
      </c>
      <c r="E4" s="293"/>
      <c r="F4" s="293"/>
      <c r="G4" s="293"/>
      <c r="H4" s="299"/>
      <c r="J4" s="28"/>
      <c r="K4" s="28"/>
      <c r="L4" s="28"/>
      <c r="M4" s="28"/>
      <c r="N4" s="28"/>
      <c r="O4" s="28"/>
      <c r="P4" s="28"/>
      <c r="Q4" s="28"/>
      <c r="R4" s="28"/>
      <c r="S4" s="28"/>
      <c r="T4" s="318">
        <v>1</v>
      </c>
      <c r="U4" s="318">
        <v>3</v>
      </c>
      <c r="V4" s="1"/>
      <c r="W4" s="318">
        <v>1</v>
      </c>
      <c r="X4" s="318">
        <v>10</v>
      </c>
      <c r="Y4" s="28"/>
      <c r="Z4" s="28"/>
      <c r="AA4" s="28"/>
      <c r="AB4" s="28"/>
      <c r="AC4" s="28" t="e">
        <f>'Oz Schaden'!D15:H18</f>
        <v>#VALUE!</v>
      </c>
    </row>
    <row r="5" spans="1:29" x14ac:dyDescent="0.3">
      <c r="A5" s="293"/>
      <c r="B5" s="293"/>
      <c r="C5" s="293"/>
      <c r="D5" s="293"/>
      <c r="E5" s="293"/>
      <c r="F5" s="293"/>
      <c r="G5" s="293"/>
      <c r="H5" s="299"/>
      <c r="J5" s="28"/>
      <c r="K5" s="28"/>
      <c r="L5" s="28"/>
      <c r="M5" s="28"/>
      <c r="N5" s="28"/>
      <c r="O5" s="28"/>
      <c r="P5" s="28"/>
      <c r="Q5" s="28"/>
      <c r="R5" s="28"/>
      <c r="S5" s="28"/>
      <c r="T5" s="318">
        <v>2</v>
      </c>
      <c r="U5" s="318">
        <v>8</v>
      </c>
      <c r="V5" s="1"/>
      <c r="W5" s="318">
        <v>2</v>
      </c>
      <c r="X5" s="318">
        <v>26</v>
      </c>
      <c r="Y5" s="28"/>
      <c r="Z5" s="28"/>
      <c r="AA5" s="28"/>
      <c r="AB5" s="28"/>
      <c r="AC5" s="28"/>
    </row>
    <row r="6" spans="1:29" x14ac:dyDescent="0.3">
      <c r="A6" s="207" t="s">
        <v>1235</v>
      </c>
      <c r="B6" s="319" t="s">
        <v>1465</v>
      </c>
      <c r="C6" s="207" t="s">
        <v>1236</v>
      </c>
      <c r="D6" s="207" t="s">
        <v>160</v>
      </c>
      <c r="E6" s="207" t="s">
        <v>1237</v>
      </c>
      <c r="F6" s="207" t="s">
        <v>1263</v>
      </c>
      <c r="G6" s="314" t="s">
        <v>303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318">
        <v>3</v>
      </c>
      <c r="U6" s="318">
        <v>15</v>
      </c>
      <c r="V6" s="1"/>
      <c r="W6" s="318">
        <v>3</v>
      </c>
      <c r="X6" s="318">
        <v>48</v>
      </c>
      <c r="Y6" s="28"/>
      <c r="Z6" s="28"/>
      <c r="AA6" s="28"/>
      <c r="AB6" s="28"/>
      <c r="AC6" s="28"/>
    </row>
    <row r="7" spans="1:29" ht="15" x14ac:dyDescent="0.3">
      <c r="A7" s="197">
        <v>538</v>
      </c>
      <c r="B7" s="197">
        <v>763.96</v>
      </c>
      <c r="C7" s="34">
        <f>SUM(A7:B7)</f>
        <v>1301.96</v>
      </c>
      <c r="D7" s="34">
        <f>D4</f>
        <v>104</v>
      </c>
      <c r="E7" s="315">
        <f>C7*D7</f>
        <v>135403.84</v>
      </c>
      <c r="F7" s="197">
        <v>150</v>
      </c>
      <c r="G7" s="320">
        <f>E7*F7</f>
        <v>20310576</v>
      </c>
      <c r="J7" s="28"/>
      <c r="K7" s="28"/>
      <c r="L7" s="28"/>
      <c r="M7" s="28"/>
      <c r="N7" s="28"/>
      <c r="O7" s="28"/>
      <c r="P7" s="28"/>
      <c r="Q7" s="28"/>
      <c r="R7" s="28"/>
      <c r="S7" s="28"/>
      <c r="T7" s="318">
        <v>4</v>
      </c>
      <c r="U7" s="318">
        <v>24</v>
      </c>
      <c r="V7" s="1"/>
      <c r="W7" s="318">
        <v>4</v>
      </c>
      <c r="X7" s="318">
        <v>76</v>
      </c>
      <c r="Y7" s="28"/>
      <c r="Z7" s="28"/>
      <c r="AA7" s="28"/>
      <c r="AB7" s="28"/>
      <c r="AC7" s="28"/>
    </row>
    <row r="8" spans="1:29" x14ac:dyDescent="0.3">
      <c r="A8" s="28"/>
      <c r="B8" s="28"/>
      <c r="C8" s="28"/>
      <c r="D8" s="28"/>
      <c r="E8" s="28"/>
      <c r="F8" s="72" t="s">
        <v>1473</v>
      </c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318">
        <v>5</v>
      </c>
      <c r="U8" s="318">
        <v>35</v>
      </c>
      <c r="V8" s="1"/>
      <c r="W8" s="318">
        <v>5</v>
      </c>
      <c r="X8" s="318">
        <v>110</v>
      </c>
      <c r="Y8" s="28"/>
      <c r="Z8" s="28"/>
      <c r="AA8" s="28"/>
      <c r="AB8" s="28"/>
      <c r="AC8" s="28"/>
    </row>
    <row r="9" spans="1:29" x14ac:dyDescent="0.3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318">
        <v>6</v>
      </c>
      <c r="U9" s="318">
        <v>48</v>
      </c>
      <c r="V9" s="1"/>
      <c r="W9" s="318">
        <v>6</v>
      </c>
      <c r="X9" s="318">
        <v>150</v>
      </c>
      <c r="Y9" s="28"/>
      <c r="Z9" s="28"/>
      <c r="AA9" s="28"/>
      <c r="AB9" s="28"/>
      <c r="AC9" s="28"/>
    </row>
    <row r="10" spans="1:29" x14ac:dyDescent="0.3">
      <c r="A10" s="28"/>
      <c r="B10" s="321" t="s">
        <v>1466</v>
      </c>
      <c r="C10" s="321"/>
      <c r="D10" s="321"/>
      <c r="E10" s="321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318">
        <v>7</v>
      </c>
      <c r="U10" s="318">
        <v>63</v>
      </c>
      <c r="V10" s="1"/>
      <c r="W10" s="318">
        <v>7</v>
      </c>
      <c r="X10" s="318">
        <v>196</v>
      </c>
      <c r="Y10" s="28"/>
      <c r="Z10" s="28"/>
      <c r="AA10" s="28"/>
      <c r="AB10" s="28"/>
      <c r="AC10" s="28"/>
    </row>
    <row r="11" spans="1:29" x14ac:dyDescent="0.3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318">
        <v>8</v>
      </c>
      <c r="U11" s="318">
        <v>80</v>
      </c>
      <c r="V11" s="1"/>
      <c r="W11" s="318">
        <v>8</v>
      </c>
      <c r="X11" s="318">
        <v>248</v>
      </c>
      <c r="Y11" s="28"/>
      <c r="Z11" s="28"/>
      <c r="AA11" s="28"/>
      <c r="AB11" s="28"/>
      <c r="AC11" s="28"/>
    </row>
    <row r="12" spans="1:29" x14ac:dyDescent="0.3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318">
        <v>9</v>
      </c>
      <c r="U12" s="318">
        <v>99</v>
      </c>
      <c r="V12" s="1"/>
      <c r="W12" s="31"/>
      <c r="X12" s="31"/>
      <c r="Y12" s="28"/>
      <c r="Z12" s="28"/>
      <c r="AA12" s="28"/>
      <c r="AB12" s="28"/>
      <c r="AC12" s="28"/>
    </row>
    <row r="13" spans="1:29" x14ac:dyDescent="0.3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318">
        <v>10</v>
      </c>
      <c r="U13" s="318">
        <v>120</v>
      </c>
      <c r="V13" s="1"/>
      <c r="W13" s="31"/>
      <c r="X13" s="31"/>
      <c r="Y13" s="28"/>
      <c r="Z13" s="28"/>
      <c r="AA13" s="28"/>
      <c r="AB13" s="28"/>
      <c r="AC13" s="28"/>
    </row>
    <row r="14" spans="1:29" x14ac:dyDescent="0.3">
      <c r="A14" s="151" t="s">
        <v>1467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318">
        <v>11</v>
      </c>
      <c r="U14" s="318">
        <v>143</v>
      </c>
      <c r="V14" s="1"/>
      <c r="W14" s="31"/>
      <c r="X14" s="31"/>
      <c r="Y14" s="28"/>
      <c r="Z14" s="28"/>
      <c r="AA14" s="28"/>
      <c r="AB14" s="28"/>
      <c r="AC14" s="28"/>
    </row>
    <row r="15" spans="1:29" x14ac:dyDescent="0.3">
      <c r="A15" s="179"/>
      <c r="B15" s="314" t="s">
        <v>1468</v>
      </c>
      <c r="C15" s="314" t="s">
        <v>1471</v>
      </c>
      <c r="D15" s="314" t="s">
        <v>303</v>
      </c>
      <c r="E15" s="314" t="s">
        <v>161</v>
      </c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318">
        <v>12</v>
      </c>
      <c r="U15" s="318">
        <v>168</v>
      </c>
      <c r="V15" s="1"/>
      <c r="W15" s="31"/>
      <c r="X15" s="31"/>
      <c r="Y15" s="28"/>
      <c r="Z15" s="28"/>
      <c r="AA15" s="28"/>
      <c r="AB15" s="28"/>
      <c r="AC15" s="28"/>
    </row>
    <row r="16" spans="1:29" x14ac:dyDescent="0.3">
      <c r="A16" s="28"/>
      <c r="B16" s="197">
        <v>3</v>
      </c>
      <c r="C16" s="34">
        <f>VLOOKUP(B16,$T$4:$U$17,2,0)</f>
        <v>15</v>
      </c>
      <c r="D16" s="197">
        <v>6264</v>
      </c>
      <c r="E16" s="316">
        <f>B16*D16</f>
        <v>18792</v>
      </c>
      <c r="F16" s="28"/>
      <c r="G16" s="28"/>
      <c r="H16" s="28"/>
      <c r="T16" s="318">
        <v>13</v>
      </c>
      <c r="U16" s="318">
        <v>195</v>
      </c>
      <c r="V16" s="1"/>
      <c r="W16" s="1"/>
      <c r="X16" s="1"/>
    </row>
    <row r="17" spans="1:24" x14ac:dyDescent="0.3">
      <c r="A17" s="28"/>
      <c r="B17" s="197">
        <v>5</v>
      </c>
      <c r="C17" s="34">
        <f>VLOOKUP(B17,$W$4:$X$11,2,0)</f>
        <v>110</v>
      </c>
      <c r="D17" s="197">
        <v>14400</v>
      </c>
      <c r="E17" s="316">
        <f>B17*D17</f>
        <v>72000</v>
      </c>
      <c r="F17" s="28"/>
      <c r="G17" s="28"/>
      <c r="H17" s="28"/>
      <c r="T17" s="318">
        <v>14</v>
      </c>
      <c r="U17" s="318">
        <v>224</v>
      </c>
      <c r="V17" s="1"/>
      <c r="W17" s="1"/>
      <c r="X17" s="1"/>
    </row>
    <row r="18" spans="1:24" x14ac:dyDescent="0.3">
      <c r="A18" s="28"/>
      <c r="B18" s="31"/>
      <c r="C18" s="1"/>
      <c r="D18" s="31"/>
      <c r="E18" s="316">
        <f>SUM(E16:E17)</f>
        <v>90792</v>
      </c>
      <c r="F18" s="28" t="s">
        <v>1310</v>
      </c>
      <c r="G18" s="28"/>
      <c r="T18" s="1"/>
      <c r="U18" s="1"/>
      <c r="V18" s="1"/>
      <c r="W18" s="1"/>
      <c r="X18" s="1"/>
    </row>
    <row r="19" spans="1:24" x14ac:dyDescent="0.3">
      <c r="A19" s="28"/>
      <c r="B19" s="28"/>
      <c r="C19" s="28"/>
      <c r="D19" s="28"/>
      <c r="E19" s="316">
        <f>SUM(C16:C17)</f>
        <v>125</v>
      </c>
      <c r="F19" s="28" t="s">
        <v>1472</v>
      </c>
      <c r="G19" s="28"/>
      <c r="T19" s="1"/>
      <c r="U19" s="1"/>
      <c r="V19" s="1"/>
      <c r="W19" s="1"/>
      <c r="X19" s="1"/>
    </row>
    <row r="20" spans="1:24" x14ac:dyDescent="0.3">
      <c r="A20" s="28"/>
      <c r="B20" s="28"/>
      <c r="C20" s="28"/>
      <c r="D20" s="28"/>
      <c r="E20" s="28"/>
      <c r="F20" s="28"/>
      <c r="G20" s="28"/>
      <c r="T20" s="1"/>
      <c r="U20" s="1"/>
      <c r="V20" s="1"/>
      <c r="W20" s="1"/>
      <c r="X20" s="1"/>
    </row>
    <row r="21" spans="1:24" x14ac:dyDescent="0.3">
      <c r="T21" s="1"/>
      <c r="U21" s="1"/>
      <c r="V21" s="1"/>
      <c r="W21" s="1"/>
      <c r="X21" s="1"/>
    </row>
  </sheetData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ÜBERSICHT</vt:lpstr>
      <vt:lpstr>INFO</vt:lpstr>
      <vt:lpstr>ANGRIFFE</vt:lpstr>
      <vt:lpstr>TRUPPEN</vt:lpstr>
      <vt:lpstr>Mitglieder</vt:lpstr>
      <vt:lpstr>EK PUNKTE</vt:lpstr>
      <vt:lpstr>Oz Schaden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2017-09-15T11:15:48Z</dcterms:modified>
</cp:coreProperties>
</file>